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ivotTables/pivotTable2.xml" ContentType="application/vnd.openxmlformats-officedocument.spreadsheetml.pivotTable+xml"/>
  <Override PartName="/xl/comments4.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hidePivotFieldList="1" defaultThemeVersion="124226"/>
  <xr:revisionPtr revIDLastSave="0" documentId="13_ncr:1_{BA340F1B-90B3-4E8D-86BF-A933593B1DD5}" xr6:coauthVersionLast="47" xr6:coauthVersionMax="47" xr10:uidLastSave="{00000000-0000-0000-0000-000000000000}"/>
  <bookViews>
    <workbookView xWindow="-120" yWindow="-120" windowWidth="29040" windowHeight="15840" xr2:uid="{00000000-000D-0000-FFFF-FFFF00000000}"/>
  </bookViews>
  <sheets>
    <sheet name="CategoryA" sheetId="1" r:id="rId1"/>
    <sheet name="CategoryB" sheetId="2" r:id="rId2"/>
    <sheet name="CategoryC" sheetId="3" r:id="rId3"/>
    <sheet name="Allocation Reconciliation" sheetId="47" r:id="rId4"/>
    <sheet name="5_3 example" sheetId="4" r:id="rId5"/>
    <sheet name="5_3 catA" sheetId="48" r:id="rId6"/>
    <sheet name="6_3 example" sheetId="5" r:id="rId7"/>
    <sheet name="6_3 catA" sheetId="49" r:id="rId8"/>
    <sheet name="6_3 catB" sheetId="50" r:id="rId9"/>
    <sheet name="6_3 catC" sheetId="51" r:id="rId10"/>
    <sheet name="6_6" sheetId="52" r:id="rId11"/>
    <sheet name="6_7 catA" sheetId="53" r:id="rId12"/>
    <sheet name="6_7 catB" sheetId="54" r:id="rId13"/>
    <sheet name="6_7 catC" sheetId="55" r:id="rId14"/>
    <sheet name="6_10 example" sheetId="7" r:id="rId15"/>
    <sheet name="6_10 input scores" sheetId="56" r:id="rId16"/>
    <sheet name="6_10 final score" sheetId="57" r:id="rId17"/>
    <sheet name="6_14-15 example" sheetId="8" r:id="rId18"/>
    <sheet name="6_15" sheetId="58" r:id="rId19"/>
    <sheet name="6_11 to 6.26" sheetId="69" r:id="rId20"/>
    <sheet name="7_1 example" sheetId="9" r:id="rId21"/>
    <sheet name="7_1 catA" sheetId="59" r:id="rId22"/>
    <sheet name="7_1 catB" sheetId="61" r:id="rId23"/>
    <sheet name="7_1 catC" sheetId="66" r:id="rId24"/>
    <sheet name="7_2 example" sheetId="10" r:id="rId25"/>
    <sheet name="7_2 cat A" sheetId="60" r:id="rId26"/>
    <sheet name="7_2 catB" sheetId="62" r:id="rId27"/>
    <sheet name="7_2 catC" sheetId="67" r:id="rId28"/>
    <sheet name="8_4 example" sheetId="11" r:id="rId29"/>
    <sheet name="8_4 catA" sheetId="64" r:id="rId30"/>
    <sheet name="8_4 catB" sheetId="63" r:id="rId31"/>
    <sheet name="8_4 catC" sheetId="68" r:id="rId32"/>
    <sheet name="8_7 annual score" sheetId="70" r:id="rId33"/>
    <sheet name="8_7 final score" sheetId="73" r:id="rId34"/>
    <sheet name="8_8 subset score" sheetId="74" r:id="rId35"/>
    <sheet name="8_8 final score" sheetId="75" r:id="rId36"/>
    <sheet name="9_1 example" sheetId="12" r:id="rId37"/>
    <sheet name="9_1 catA" sheetId="65" r:id="rId38"/>
  </sheets>
  <externalReferences>
    <externalReference r:id="rId39"/>
  </externalReferences>
  <definedNames>
    <definedName name="_xlnm._FilterDatabase" localSheetId="5" hidden="1">'5_3 catA'!$A$4:$J$35</definedName>
    <definedName name="_xlnm._FilterDatabase" localSheetId="15" hidden="1">'6_10 input scores'!$B$1:$F$106</definedName>
    <definedName name="_xlnm._FilterDatabase" localSheetId="18" hidden="1">'6_15'!$B$1:$E$316</definedName>
    <definedName name="_xlnm._FilterDatabase" localSheetId="8" hidden="1">'6_3 catB'!$T$1:$JD$907</definedName>
    <definedName name="_xlnm._FilterDatabase" localSheetId="9" hidden="1">'6_3 catC'!$T$1:$AB$907</definedName>
    <definedName name="_xlnm._FilterDatabase" localSheetId="10" hidden="1">'6_6'!$B$1:$E$316</definedName>
    <definedName name="_xlnm._FilterDatabase" localSheetId="21" hidden="1">'7_1 catA'!$A$2:$K$33</definedName>
    <definedName name="_xlnm._FilterDatabase" localSheetId="22" hidden="1">'7_1 catB'!$A$2:$E$33</definedName>
    <definedName name="_xlnm._FilterDatabase" localSheetId="23" hidden="1">'7_1 catC'!$A$2:$E$33</definedName>
    <definedName name="_xlnm._FilterDatabase" localSheetId="25" hidden="1">'7_2 cat A'!$A$2:$K$33</definedName>
    <definedName name="_xlnm._FilterDatabase" localSheetId="26" hidden="1">'7_2 catB'!$A$2:$E$33</definedName>
    <definedName name="_xlnm._FilterDatabase" localSheetId="27" hidden="1">'7_2 catC'!$A$2:$E$33</definedName>
    <definedName name="_xlnm._FilterDatabase" localSheetId="29" hidden="1">'8_4 catA'!$A$2:$K$33</definedName>
    <definedName name="_xlnm._FilterDatabase" localSheetId="30" hidden="1">'8_4 catB'!$A$2:$E$72</definedName>
    <definedName name="_xlnm._FilterDatabase" localSheetId="31" hidden="1">'8_4 catC'!$A$2:$E$33</definedName>
    <definedName name="_xlnm._FilterDatabase" localSheetId="34" hidden="1">'8_8 subset score'!$B$1:$H$343</definedName>
    <definedName name="_xlnm._FilterDatabase" localSheetId="37" hidden="1">'9_1 catA'!$A$5:$K$36</definedName>
    <definedName name="_xlnm._FilterDatabase" localSheetId="3" hidden="1">'Allocation Reconciliation'!$B$2:$F$32</definedName>
  </definedNames>
  <calcPr calcId="191028"/>
  <pivotCaches>
    <pivotCache cacheId="1" r:id="rId40"/>
    <pivotCache cacheId="2" r:id="rId41"/>
    <pivotCache cacheId="3" r:id="rId4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74" l="1"/>
  <c r="F65" i="74"/>
  <c r="G65" i="74"/>
  <c r="H65" i="74" s="1"/>
  <c r="F66" i="74"/>
  <c r="G66" i="74"/>
  <c r="F67" i="74"/>
  <c r="G67" i="74"/>
  <c r="H67" i="74" s="1"/>
  <c r="F68" i="74"/>
  <c r="G68" i="74"/>
  <c r="F69" i="74"/>
  <c r="G69" i="74"/>
  <c r="F70" i="74"/>
  <c r="G70" i="74"/>
  <c r="F71" i="74"/>
  <c r="G71" i="74"/>
  <c r="H71" i="74" s="1"/>
  <c r="F72" i="74"/>
  <c r="G72" i="74"/>
  <c r="F73" i="74"/>
  <c r="G73" i="74"/>
  <c r="F74" i="74"/>
  <c r="G74" i="74"/>
  <c r="F75" i="74"/>
  <c r="G75" i="74"/>
  <c r="H75" i="74" s="1"/>
  <c r="F217" i="74"/>
  <c r="H217" i="74" s="1"/>
  <c r="G217" i="74"/>
  <c r="F218" i="74"/>
  <c r="G218" i="74"/>
  <c r="F219" i="74"/>
  <c r="G219" i="74"/>
  <c r="F220" i="74"/>
  <c r="G220" i="74"/>
  <c r="F2" i="74"/>
  <c r="F3" i="74"/>
  <c r="G3" i="74"/>
  <c r="H3" i="74" s="1"/>
  <c r="F221" i="74"/>
  <c r="H221" i="74" s="1"/>
  <c r="G221" i="74"/>
  <c r="F222" i="74"/>
  <c r="G222" i="74"/>
  <c r="F223" i="74"/>
  <c r="H223" i="74" s="1"/>
  <c r="G223" i="74"/>
  <c r="F224" i="74"/>
  <c r="G224" i="74"/>
  <c r="F76" i="74"/>
  <c r="G76" i="74"/>
  <c r="F225" i="74"/>
  <c r="G225" i="74"/>
  <c r="F226" i="74"/>
  <c r="H226" i="74" s="1"/>
  <c r="G226" i="74"/>
  <c r="F227" i="74"/>
  <c r="G227" i="74"/>
  <c r="F77" i="74"/>
  <c r="G77" i="74"/>
  <c r="F4" i="74"/>
  <c r="G4" i="74"/>
  <c r="F5" i="74"/>
  <c r="G5" i="74"/>
  <c r="F6" i="74"/>
  <c r="G6" i="74"/>
  <c r="F7" i="74"/>
  <c r="G7" i="74"/>
  <c r="F8" i="74"/>
  <c r="G8" i="74"/>
  <c r="H8" i="74" s="1"/>
  <c r="F228" i="74"/>
  <c r="G228" i="74"/>
  <c r="F229" i="74"/>
  <c r="G229" i="74"/>
  <c r="F230" i="74"/>
  <c r="G230" i="74"/>
  <c r="F231" i="74"/>
  <c r="G231" i="74"/>
  <c r="H231" i="74" s="1"/>
  <c r="F232" i="74"/>
  <c r="G232" i="74"/>
  <c r="F233" i="74"/>
  <c r="G233" i="74"/>
  <c r="F9" i="74"/>
  <c r="G9" i="74"/>
  <c r="F10" i="74"/>
  <c r="G10" i="74"/>
  <c r="H10" i="74" s="1"/>
  <c r="F11" i="74"/>
  <c r="G11" i="74"/>
  <c r="F12" i="74"/>
  <c r="G12" i="74"/>
  <c r="F78" i="74"/>
  <c r="G78" i="74"/>
  <c r="F79" i="74"/>
  <c r="G79" i="74"/>
  <c r="F80" i="74"/>
  <c r="H80" i="74" s="1"/>
  <c r="G80" i="74"/>
  <c r="F81" i="74"/>
  <c r="G81" i="74"/>
  <c r="F82" i="74"/>
  <c r="G82" i="74"/>
  <c r="F83" i="74"/>
  <c r="G83" i="74"/>
  <c r="H83" i="74" s="1"/>
  <c r="F84" i="74"/>
  <c r="G84" i="74"/>
  <c r="F85" i="74"/>
  <c r="G85" i="74"/>
  <c r="H85" i="74" s="1"/>
  <c r="F86" i="74"/>
  <c r="G86" i="74"/>
  <c r="F87" i="74"/>
  <c r="G87" i="74"/>
  <c r="F234" i="74"/>
  <c r="G234" i="74"/>
  <c r="H234" i="74" s="1"/>
  <c r="F235" i="74"/>
  <c r="G235" i="74"/>
  <c r="F236" i="74"/>
  <c r="G236" i="74"/>
  <c r="F237" i="74"/>
  <c r="G237" i="74"/>
  <c r="F88" i="74"/>
  <c r="G88" i="74"/>
  <c r="F89" i="74"/>
  <c r="G89" i="74"/>
  <c r="F90" i="74"/>
  <c r="G90" i="74"/>
  <c r="F91" i="74"/>
  <c r="G91" i="74"/>
  <c r="F92" i="74"/>
  <c r="G92" i="74"/>
  <c r="H92" i="74" s="1"/>
  <c r="F93" i="74"/>
  <c r="G93" i="74"/>
  <c r="F94" i="74"/>
  <c r="G94" i="74"/>
  <c r="F95" i="74"/>
  <c r="G95" i="74"/>
  <c r="F96" i="74"/>
  <c r="G96" i="74"/>
  <c r="F13" i="74"/>
  <c r="G13" i="74"/>
  <c r="F14" i="74"/>
  <c r="G14" i="74"/>
  <c r="F15" i="74"/>
  <c r="G15" i="74"/>
  <c r="F16" i="74"/>
  <c r="G16" i="74"/>
  <c r="F17" i="74"/>
  <c r="G17" i="74"/>
  <c r="F18" i="74"/>
  <c r="G18" i="74"/>
  <c r="F19" i="74"/>
  <c r="G19" i="74"/>
  <c r="F20" i="74"/>
  <c r="G20" i="74"/>
  <c r="F238" i="74"/>
  <c r="G238" i="74"/>
  <c r="H238" i="74" s="1"/>
  <c r="F239" i="74"/>
  <c r="G239" i="74"/>
  <c r="F240" i="74"/>
  <c r="G240" i="74"/>
  <c r="F21" i="74"/>
  <c r="G21" i="74"/>
  <c r="H21" i="74"/>
  <c r="F22" i="74"/>
  <c r="G22" i="74"/>
  <c r="F97" i="74"/>
  <c r="G97" i="74"/>
  <c r="F23" i="74"/>
  <c r="G23" i="74"/>
  <c r="F24" i="74"/>
  <c r="G24" i="74"/>
  <c r="F25" i="74"/>
  <c r="G25" i="74"/>
  <c r="F98" i="74"/>
  <c r="G98" i="74"/>
  <c r="F99" i="74"/>
  <c r="G99" i="74"/>
  <c r="F100" i="74"/>
  <c r="G100" i="74"/>
  <c r="F26" i="74"/>
  <c r="H26" i="74" s="1"/>
  <c r="G26" i="74"/>
  <c r="F27" i="74"/>
  <c r="G27" i="74"/>
  <c r="F28" i="74"/>
  <c r="G28" i="74"/>
  <c r="F101" i="74"/>
  <c r="G101" i="74"/>
  <c r="F102" i="74"/>
  <c r="H102" i="74" s="1"/>
  <c r="G102" i="74"/>
  <c r="F103" i="74"/>
  <c r="G103" i="74"/>
  <c r="F29" i="74"/>
  <c r="G29" i="74"/>
  <c r="F30" i="74"/>
  <c r="G30" i="74"/>
  <c r="H30" i="74" s="1"/>
  <c r="F31" i="74"/>
  <c r="G31" i="74"/>
  <c r="F32" i="74"/>
  <c r="G32" i="74"/>
  <c r="F241" i="74"/>
  <c r="G241" i="74"/>
  <c r="F104" i="74"/>
  <c r="G104" i="74"/>
  <c r="F105" i="74"/>
  <c r="G105" i="74"/>
  <c r="F242" i="74"/>
  <c r="G242" i="74"/>
  <c r="F243" i="74"/>
  <c r="G243" i="74"/>
  <c r="F244" i="74"/>
  <c r="H244" i="74" s="1"/>
  <c r="G244" i="74"/>
  <c r="F245" i="74"/>
  <c r="G245" i="74"/>
  <c r="F33" i="74"/>
  <c r="G33" i="74"/>
  <c r="F34" i="74"/>
  <c r="G34" i="74"/>
  <c r="F35" i="74"/>
  <c r="G35" i="74"/>
  <c r="F36" i="74"/>
  <c r="G36" i="74"/>
  <c r="H36" i="74" s="1"/>
  <c r="F37" i="74"/>
  <c r="G37" i="74"/>
  <c r="F246" i="74"/>
  <c r="G246" i="74"/>
  <c r="F106" i="74"/>
  <c r="H106" i="74" s="1"/>
  <c r="G106" i="74"/>
  <c r="F247" i="74"/>
  <c r="G247" i="74"/>
  <c r="F248" i="74"/>
  <c r="G248" i="74"/>
  <c r="F249" i="74"/>
  <c r="G249" i="74"/>
  <c r="F250" i="74"/>
  <c r="G250" i="74"/>
  <c r="F251" i="74"/>
  <c r="G251" i="74"/>
  <c r="H251" i="74" s="1"/>
  <c r="F252" i="74"/>
  <c r="G252" i="74"/>
  <c r="F38" i="74"/>
  <c r="G38" i="74"/>
  <c r="F39" i="74"/>
  <c r="H39" i="74" s="1"/>
  <c r="G39" i="74"/>
  <c r="F40" i="74"/>
  <c r="G40" i="74"/>
  <c r="F253" i="74"/>
  <c r="H253" i="74" s="1"/>
  <c r="G253" i="74"/>
  <c r="F254" i="74"/>
  <c r="G254" i="74"/>
  <c r="F255" i="74"/>
  <c r="H255" i="74" s="1"/>
  <c r="G255" i="74"/>
  <c r="F256" i="74"/>
  <c r="G256" i="74"/>
  <c r="F257" i="74"/>
  <c r="G257" i="74"/>
  <c r="F258" i="74"/>
  <c r="G258" i="74"/>
  <c r="F259" i="74"/>
  <c r="G259" i="74"/>
  <c r="F260" i="74"/>
  <c r="G260" i="74"/>
  <c r="F107" i="74"/>
  <c r="G107" i="74"/>
  <c r="F41" i="74"/>
  <c r="G41" i="74"/>
  <c r="F42" i="74"/>
  <c r="G42" i="74"/>
  <c r="F43" i="74"/>
  <c r="G43" i="74"/>
  <c r="F44" i="74"/>
  <c r="G44" i="74"/>
  <c r="F45" i="74"/>
  <c r="G45" i="74"/>
  <c r="F46" i="74"/>
  <c r="H46" i="74" s="1"/>
  <c r="G46" i="74"/>
  <c r="F47" i="74"/>
  <c r="G47" i="74"/>
  <c r="F108" i="74"/>
  <c r="G108" i="74"/>
  <c r="F109" i="74"/>
  <c r="G109" i="74"/>
  <c r="F110" i="74"/>
  <c r="G110" i="74"/>
  <c r="F111" i="74"/>
  <c r="G111" i="74"/>
  <c r="H111" i="74" s="1"/>
  <c r="F261" i="74"/>
  <c r="G261" i="74"/>
  <c r="F262" i="74"/>
  <c r="G262" i="74"/>
  <c r="F263" i="74"/>
  <c r="H263" i="74" s="1"/>
  <c r="G263" i="74"/>
  <c r="F264" i="74"/>
  <c r="G264" i="74"/>
  <c r="F112" i="74"/>
  <c r="G112" i="74"/>
  <c r="F113" i="74"/>
  <c r="G113" i="74"/>
  <c r="F114" i="74"/>
  <c r="G114" i="74"/>
  <c r="F115" i="74"/>
  <c r="G115" i="74"/>
  <c r="H115" i="74" s="1"/>
  <c r="F116" i="74"/>
  <c r="G116" i="74"/>
  <c r="F117" i="74"/>
  <c r="G117" i="74"/>
  <c r="F265" i="74"/>
  <c r="G265" i="74"/>
  <c r="F118" i="74"/>
  <c r="G118" i="74"/>
  <c r="F119" i="74"/>
  <c r="H119" i="74" s="1"/>
  <c r="G119" i="74"/>
  <c r="F48" i="74"/>
  <c r="G48" i="74"/>
  <c r="F49" i="74"/>
  <c r="H49" i="74" s="1"/>
  <c r="G49" i="74"/>
  <c r="F50" i="74"/>
  <c r="H50" i="74" s="1"/>
  <c r="G50" i="74"/>
  <c r="F266" i="74"/>
  <c r="G266" i="74"/>
  <c r="F267" i="74"/>
  <c r="G267" i="74"/>
  <c r="F268" i="74"/>
  <c r="G268" i="74"/>
  <c r="F120" i="74"/>
  <c r="H120" i="74" s="1"/>
  <c r="G120" i="74"/>
  <c r="F121" i="74"/>
  <c r="G121" i="74"/>
  <c r="F122" i="74"/>
  <c r="G122" i="74"/>
  <c r="F123" i="74"/>
  <c r="G123" i="74"/>
  <c r="F124" i="74"/>
  <c r="G124" i="74"/>
  <c r="F125" i="74"/>
  <c r="G125" i="74"/>
  <c r="F269" i="74"/>
  <c r="G269" i="74"/>
  <c r="F270" i="74"/>
  <c r="G270" i="74"/>
  <c r="H270" i="74"/>
  <c r="F271" i="74"/>
  <c r="G271" i="74"/>
  <c r="F126" i="74"/>
  <c r="G126" i="74"/>
  <c r="F127" i="74"/>
  <c r="G127" i="74"/>
  <c r="F128" i="74"/>
  <c r="G128" i="74"/>
  <c r="F129" i="74"/>
  <c r="H129" i="74" s="1"/>
  <c r="G129" i="74"/>
  <c r="F130" i="74"/>
  <c r="G130" i="74"/>
  <c r="F131" i="74"/>
  <c r="G131" i="74"/>
  <c r="F132" i="74"/>
  <c r="G132" i="74"/>
  <c r="F133" i="74"/>
  <c r="G133" i="74"/>
  <c r="E272" i="74"/>
  <c r="F272" i="74" s="1"/>
  <c r="G272" i="74"/>
  <c r="E273" i="74"/>
  <c r="F273" i="74" s="1"/>
  <c r="G273" i="74"/>
  <c r="E274" i="74"/>
  <c r="F274" i="74" s="1"/>
  <c r="G274" i="74"/>
  <c r="F275" i="74"/>
  <c r="G275" i="74"/>
  <c r="F276" i="74"/>
  <c r="G276" i="74"/>
  <c r="F51" i="74"/>
  <c r="G51" i="74"/>
  <c r="F277" i="74"/>
  <c r="G277" i="74"/>
  <c r="F278" i="74"/>
  <c r="G278" i="74"/>
  <c r="F134" i="74"/>
  <c r="G134" i="74"/>
  <c r="F135" i="74"/>
  <c r="G135" i="74"/>
  <c r="F136" i="74"/>
  <c r="G136" i="74"/>
  <c r="F52" i="74"/>
  <c r="G52" i="74"/>
  <c r="F53" i="74"/>
  <c r="G53" i="74"/>
  <c r="F54" i="74"/>
  <c r="H54" i="74" s="1"/>
  <c r="G54" i="74"/>
  <c r="F279" i="74"/>
  <c r="G279" i="74"/>
  <c r="F280" i="74"/>
  <c r="G280" i="74"/>
  <c r="F281" i="74"/>
  <c r="G281" i="74"/>
  <c r="F282" i="74"/>
  <c r="G282" i="74"/>
  <c r="F283" i="74"/>
  <c r="H283" i="74" s="1"/>
  <c r="G283" i="74"/>
  <c r="F284" i="74"/>
  <c r="G284" i="74"/>
  <c r="F285" i="74"/>
  <c r="G285" i="74"/>
  <c r="F286" i="74"/>
  <c r="G286" i="74"/>
  <c r="F287" i="74"/>
  <c r="G287" i="74"/>
  <c r="F288" i="74"/>
  <c r="G288" i="74"/>
  <c r="F289" i="74"/>
  <c r="G289" i="74"/>
  <c r="F290" i="74"/>
  <c r="G290" i="74"/>
  <c r="F137" i="74"/>
  <c r="G137" i="74"/>
  <c r="E291" i="74"/>
  <c r="F291" i="74" s="1"/>
  <c r="G291" i="74"/>
  <c r="E292" i="74"/>
  <c r="F292" i="74" s="1"/>
  <c r="G292" i="74"/>
  <c r="E293" i="74"/>
  <c r="F293" i="74" s="1"/>
  <c r="G293" i="74"/>
  <c r="F55" i="74"/>
  <c r="G55" i="74"/>
  <c r="F56" i="74"/>
  <c r="G56" i="74"/>
  <c r="F57" i="74"/>
  <c r="G57" i="74"/>
  <c r="F58" i="74"/>
  <c r="G58" i="74"/>
  <c r="F138" i="74"/>
  <c r="G138" i="74"/>
  <c r="F139" i="74"/>
  <c r="G139" i="74"/>
  <c r="F140" i="74"/>
  <c r="H140" i="74" s="1"/>
  <c r="G140" i="74"/>
  <c r="F141" i="74"/>
  <c r="G141" i="74"/>
  <c r="H141" i="74"/>
  <c r="F143" i="74"/>
  <c r="G143" i="74"/>
  <c r="F144" i="74"/>
  <c r="G144" i="74"/>
  <c r="F142" i="74"/>
  <c r="G142" i="74"/>
  <c r="F145" i="74"/>
  <c r="G145" i="74"/>
  <c r="F146" i="74"/>
  <c r="G146" i="74"/>
  <c r="F147" i="74"/>
  <c r="G147" i="74"/>
  <c r="F148" i="74"/>
  <c r="G148" i="74"/>
  <c r="H148" i="74"/>
  <c r="F149" i="74"/>
  <c r="G149" i="74"/>
  <c r="F150" i="74"/>
  <c r="G150" i="74"/>
  <c r="F151" i="74"/>
  <c r="G151" i="74"/>
  <c r="F294" i="74"/>
  <c r="G294" i="74"/>
  <c r="F295" i="74"/>
  <c r="H295" i="74" s="1"/>
  <c r="G295" i="74"/>
  <c r="F59" i="74"/>
  <c r="G59" i="74"/>
  <c r="F296" i="74"/>
  <c r="G296" i="74"/>
  <c r="F297" i="74"/>
  <c r="G297" i="74"/>
  <c r="F298" i="74"/>
  <c r="G298" i="74"/>
  <c r="F152" i="74"/>
  <c r="G152" i="74"/>
  <c r="F153" i="74"/>
  <c r="G153" i="74"/>
  <c r="F154" i="74"/>
  <c r="G154" i="74"/>
  <c r="F299" i="74"/>
  <c r="G299" i="74"/>
  <c r="F300" i="74"/>
  <c r="G300" i="74"/>
  <c r="F301" i="74"/>
  <c r="G301" i="74"/>
  <c r="F302" i="74"/>
  <c r="G302" i="74"/>
  <c r="F303" i="74"/>
  <c r="G303" i="74"/>
  <c r="H303" i="74"/>
  <c r="F155" i="74"/>
  <c r="G155" i="74"/>
  <c r="F156" i="74"/>
  <c r="G156" i="74"/>
  <c r="F157" i="74"/>
  <c r="G157" i="74"/>
  <c r="F158" i="74"/>
  <c r="G158" i="74"/>
  <c r="F60" i="74"/>
  <c r="G60" i="74"/>
  <c r="F61" i="74"/>
  <c r="G61" i="74"/>
  <c r="F62" i="74"/>
  <c r="H62" i="74" s="1"/>
  <c r="G62" i="74"/>
  <c r="F159" i="74"/>
  <c r="G159" i="74"/>
  <c r="F304" i="74"/>
  <c r="G304" i="74"/>
  <c r="F160" i="74"/>
  <c r="G160" i="74"/>
  <c r="F161" i="74"/>
  <c r="G161" i="74"/>
  <c r="F162" i="74"/>
  <c r="H162" i="74" s="1"/>
  <c r="G162" i="74"/>
  <c r="F63" i="74"/>
  <c r="G63" i="74"/>
  <c r="F305" i="74"/>
  <c r="G305" i="74"/>
  <c r="F306" i="74"/>
  <c r="G306" i="74"/>
  <c r="F307" i="74"/>
  <c r="G307" i="74"/>
  <c r="F163" i="74"/>
  <c r="G163" i="74"/>
  <c r="F164" i="74"/>
  <c r="G164" i="74"/>
  <c r="F165" i="74"/>
  <c r="G165" i="74"/>
  <c r="F308" i="74"/>
  <c r="H308" i="74" s="1"/>
  <c r="G308" i="74"/>
  <c r="F166" i="74"/>
  <c r="G166" i="74"/>
  <c r="F167" i="74"/>
  <c r="G167" i="74"/>
  <c r="F168" i="74"/>
  <c r="G168" i="74"/>
  <c r="H168" i="74" s="1"/>
  <c r="F169" i="74"/>
  <c r="H169" i="74" s="1"/>
  <c r="G169" i="74"/>
  <c r="F170" i="74"/>
  <c r="G170" i="74"/>
  <c r="F171" i="74"/>
  <c r="G171" i="74"/>
  <c r="F172" i="74"/>
  <c r="G172" i="74"/>
  <c r="F173" i="74"/>
  <c r="H173" i="74" s="1"/>
  <c r="G173" i="74"/>
  <c r="F174" i="74"/>
  <c r="G174" i="74"/>
  <c r="F175" i="74"/>
  <c r="G175" i="74"/>
  <c r="F176" i="74"/>
  <c r="G176" i="74"/>
  <c r="H176" i="74" s="1"/>
  <c r="F177" i="74"/>
  <c r="H177" i="74" s="1"/>
  <c r="G177" i="74"/>
  <c r="F178" i="74"/>
  <c r="G178" i="74"/>
  <c r="F179" i="74"/>
  <c r="G179" i="74"/>
  <c r="F180" i="74"/>
  <c r="G180" i="74"/>
  <c r="F181" i="74"/>
  <c r="G181" i="74"/>
  <c r="F182" i="74"/>
  <c r="G182" i="74"/>
  <c r="F183" i="74"/>
  <c r="G183" i="74"/>
  <c r="F184" i="74"/>
  <c r="G184" i="74"/>
  <c r="F309" i="74"/>
  <c r="H309" i="74" s="1"/>
  <c r="G309" i="74"/>
  <c r="F310" i="74"/>
  <c r="G310" i="74"/>
  <c r="F311" i="74"/>
  <c r="G311" i="74"/>
  <c r="F312" i="74"/>
  <c r="G312" i="74"/>
  <c r="F185" i="74"/>
  <c r="H185" i="74" s="1"/>
  <c r="G185" i="74"/>
  <c r="F186" i="74"/>
  <c r="G186" i="74"/>
  <c r="F187" i="74"/>
  <c r="G187" i="74"/>
  <c r="F313" i="74"/>
  <c r="H313" i="74" s="1"/>
  <c r="G313" i="74"/>
  <c r="F314" i="74"/>
  <c r="G314" i="74"/>
  <c r="F315" i="74"/>
  <c r="G315" i="74"/>
  <c r="F188" i="74"/>
  <c r="G188" i="74"/>
  <c r="F189" i="74"/>
  <c r="G189" i="74"/>
  <c r="F190" i="74"/>
  <c r="G190" i="74"/>
  <c r="H190" i="74"/>
  <c r="F191" i="74"/>
  <c r="G191" i="74"/>
  <c r="F192" i="74"/>
  <c r="G192" i="74"/>
  <c r="F193" i="74"/>
  <c r="G193" i="74"/>
  <c r="F316" i="74"/>
  <c r="G316" i="74"/>
  <c r="F317" i="74"/>
  <c r="G317" i="74"/>
  <c r="F194" i="74"/>
  <c r="G194" i="74"/>
  <c r="F318" i="74"/>
  <c r="G318" i="74"/>
  <c r="F319" i="74"/>
  <c r="G319" i="74"/>
  <c r="H319" i="74" s="1"/>
  <c r="F320" i="74"/>
  <c r="G320" i="74"/>
  <c r="H320" i="74"/>
  <c r="F321" i="74"/>
  <c r="G321" i="74"/>
  <c r="H321" i="74" s="1"/>
  <c r="F195" i="74"/>
  <c r="G195" i="74"/>
  <c r="H195" i="74" s="1"/>
  <c r="F196" i="74"/>
  <c r="G196" i="74"/>
  <c r="F197" i="74"/>
  <c r="G197" i="74"/>
  <c r="F198" i="74"/>
  <c r="G198" i="74"/>
  <c r="F322" i="74"/>
  <c r="G322" i="74"/>
  <c r="F199" i="74"/>
  <c r="G199" i="74"/>
  <c r="F323" i="74"/>
  <c r="G323" i="74"/>
  <c r="F324" i="74"/>
  <c r="G324" i="74"/>
  <c r="F325" i="74"/>
  <c r="G325" i="74"/>
  <c r="H325" i="74" s="1"/>
  <c r="F200" i="74"/>
  <c r="H200" i="74" s="1"/>
  <c r="G200" i="74"/>
  <c r="F201" i="74"/>
  <c r="G201" i="74"/>
  <c r="F326" i="74"/>
  <c r="G326" i="74"/>
  <c r="F327" i="74"/>
  <c r="G327" i="74"/>
  <c r="F328" i="74"/>
  <c r="H328" i="74" s="1"/>
  <c r="G328" i="74"/>
  <c r="F329" i="74"/>
  <c r="G329" i="74"/>
  <c r="F330" i="74"/>
  <c r="H330" i="74" s="1"/>
  <c r="G330" i="74"/>
  <c r="F64" i="74"/>
  <c r="G64" i="74"/>
  <c r="H64" i="74"/>
  <c r="F202" i="74"/>
  <c r="H202" i="74" s="1"/>
  <c r="G202" i="74"/>
  <c r="F331" i="74"/>
  <c r="H331" i="74" s="1"/>
  <c r="G331" i="74"/>
  <c r="F332" i="74"/>
  <c r="G332" i="74"/>
  <c r="F333" i="74"/>
  <c r="H333" i="74" s="1"/>
  <c r="G333" i="74"/>
  <c r="F334" i="74"/>
  <c r="G334" i="74"/>
  <c r="H334" i="74"/>
  <c r="F335" i="74"/>
  <c r="G335" i="74"/>
  <c r="F336" i="74"/>
  <c r="G336" i="74"/>
  <c r="F337" i="74"/>
  <c r="H337" i="74" s="1"/>
  <c r="G337" i="74"/>
  <c r="F203" i="74"/>
  <c r="H203" i="74" s="1"/>
  <c r="G203" i="74"/>
  <c r="F204" i="74"/>
  <c r="G204" i="74"/>
  <c r="F205" i="74"/>
  <c r="G205" i="74"/>
  <c r="F206" i="74"/>
  <c r="G206" i="74"/>
  <c r="F338" i="74"/>
  <c r="H338" i="74" s="1"/>
  <c r="G338" i="74"/>
  <c r="F339" i="74"/>
  <c r="G339" i="74"/>
  <c r="F207" i="74"/>
  <c r="G207" i="74"/>
  <c r="E208" i="74"/>
  <c r="F208" i="74"/>
  <c r="G208" i="74"/>
  <c r="E209" i="74"/>
  <c r="F209" i="74" s="1"/>
  <c r="G209" i="74"/>
  <c r="E210" i="74"/>
  <c r="F210" i="74" s="1"/>
  <c r="G210" i="74"/>
  <c r="F340" i="74"/>
  <c r="G340" i="74"/>
  <c r="F341" i="74"/>
  <c r="G341" i="74"/>
  <c r="F342" i="74"/>
  <c r="G342" i="74"/>
  <c r="F343" i="74"/>
  <c r="G343" i="74"/>
  <c r="F211" i="74"/>
  <c r="H211" i="74" s="1"/>
  <c r="G211" i="74"/>
  <c r="F212" i="74"/>
  <c r="G212" i="74"/>
  <c r="F213" i="74"/>
  <c r="G213" i="74"/>
  <c r="F214" i="74"/>
  <c r="G214" i="74"/>
  <c r="F215" i="74"/>
  <c r="G215" i="74"/>
  <c r="F216" i="74"/>
  <c r="H216" i="74" s="1"/>
  <c r="G216" i="74"/>
  <c r="H2" i="74" l="1"/>
  <c r="H343" i="74"/>
  <c r="H210" i="74"/>
  <c r="H208" i="74"/>
  <c r="H159" i="74"/>
  <c r="H145" i="74"/>
  <c r="H277" i="74"/>
  <c r="H132" i="74"/>
  <c r="H118" i="74"/>
  <c r="H93" i="74"/>
  <c r="H89" i="74"/>
  <c r="H235" i="74"/>
  <c r="H12" i="74"/>
  <c r="H184" i="74"/>
  <c r="H306" i="74"/>
  <c r="H51" i="74"/>
  <c r="H268" i="74"/>
  <c r="H265" i="74"/>
  <c r="H260" i="74"/>
  <c r="H256" i="74"/>
  <c r="H40" i="74"/>
  <c r="H101" i="74"/>
  <c r="H27" i="74"/>
  <c r="H100" i="74"/>
  <c r="H11" i="74"/>
  <c r="H5" i="74"/>
  <c r="H218" i="74"/>
  <c r="H259" i="74"/>
  <c r="H31" i="74"/>
  <c r="H25" i="74"/>
  <c r="H16" i="74"/>
  <c r="H88" i="74"/>
  <c r="H236" i="74"/>
  <c r="H324" i="74"/>
  <c r="H199" i="74"/>
  <c r="H196" i="74"/>
  <c r="H161" i="74"/>
  <c r="H57" i="74"/>
  <c r="H292" i="74"/>
  <c r="H137" i="74"/>
  <c r="H287" i="74"/>
  <c r="H135" i="74"/>
  <c r="H278" i="74"/>
  <c r="H342" i="74"/>
  <c r="H327" i="74"/>
  <c r="H201" i="74"/>
  <c r="H316" i="74"/>
  <c r="H299" i="74"/>
  <c r="H298" i="74"/>
  <c r="H286" i="74"/>
  <c r="H279" i="74"/>
  <c r="H136" i="74"/>
  <c r="H133" i="74"/>
  <c r="H128" i="74"/>
  <c r="H126" i="74"/>
  <c r="H47" i="74"/>
  <c r="H43" i="74"/>
  <c r="H247" i="74"/>
  <c r="H35" i="74"/>
  <c r="H33" i="74"/>
  <c r="H17" i="74"/>
  <c r="H13" i="74"/>
  <c r="H232" i="74"/>
  <c r="H230" i="74"/>
  <c r="H228" i="74"/>
  <c r="H7" i="74"/>
  <c r="H72" i="74"/>
  <c r="H70" i="74"/>
  <c r="H215" i="74"/>
  <c r="H180" i="74"/>
  <c r="H178" i="74"/>
  <c r="H307" i="74"/>
  <c r="H304" i="74"/>
  <c r="H158" i="74"/>
  <c r="H55" i="74"/>
  <c r="H340" i="74"/>
  <c r="H214" i="74"/>
  <c r="H212" i="74"/>
  <c r="H341" i="74"/>
  <c r="H318" i="74"/>
  <c r="H193" i="74"/>
  <c r="H314" i="74"/>
  <c r="H312" i="74"/>
  <c r="H310" i="74"/>
  <c r="H181" i="74"/>
  <c r="H157" i="74"/>
  <c r="H155" i="74"/>
  <c r="H302" i="74"/>
  <c r="H297" i="74"/>
  <c r="H149" i="74"/>
  <c r="H142" i="74"/>
  <c r="H143" i="74"/>
  <c r="H58" i="74"/>
  <c r="H271" i="74"/>
  <c r="H124" i="74"/>
  <c r="H264" i="74"/>
  <c r="H110" i="74"/>
  <c r="H108" i="74"/>
  <c r="H245" i="74"/>
  <c r="H105" i="74"/>
  <c r="H22" i="74"/>
  <c r="H20" i="74"/>
  <c r="H18" i="74"/>
  <c r="H227" i="74"/>
  <c r="H222" i="74"/>
  <c r="H213" i="74"/>
  <c r="H206" i="74"/>
  <c r="H204" i="74"/>
  <c r="H336" i="74"/>
  <c r="H189" i="74"/>
  <c r="H315" i="74"/>
  <c r="H165" i="74"/>
  <c r="H163" i="74"/>
  <c r="H150" i="74"/>
  <c r="H282" i="74"/>
  <c r="H68" i="74"/>
  <c r="H66" i="74"/>
  <c r="H207" i="74"/>
  <c r="H322" i="74"/>
  <c r="H197" i="74"/>
  <c r="H317" i="74"/>
  <c r="H172" i="74"/>
  <c r="H170" i="74"/>
  <c r="H154" i="74"/>
  <c r="H152" i="74"/>
  <c r="H290" i="74"/>
  <c r="H288" i="74"/>
  <c r="H274" i="74"/>
  <c r="H272" i="74"/>
  <c r="H123" i="74"/>
  <c r="H121" i="74"/>
  <c r="H114" i="74"/>
  <c r="H112" i="74"/>
  <c r="H42" i="74"/>
  <c r="H107" i="74"/>
  <c r="H250" i="74"/>
  <c r="H248" i="74"/>
  <c r="H104" i="74"/>
  <c r="H32" i="74"/>
  <c r="H24" i="74"/>
  <c r="H97" i="74"/>
  <c r="H96" i="74"/>
  <c r="H94" i="74"/>
  <c r="H84" i="74"/>
  <c r="H82" i="74"/>
  <c r="H233" i="74"/>
  <c r="H209" i="74"/>
  <c r="H294" i="74"/>
  <c r="H280" i="74"/>
  <c r="H225" i="74"/>
  <c r="H224" i="74"/>
  <c r="H73" i="74"/>
  <c r="H78" i="74"/>
  <c r="H229" i="74"/>
  <c r="H77" i="74"/>
  <c r="H219" i="74"/>
  <c r="H69" i="74"/>
  <c r="H339" i="74"/>
  <c r="H205" i="74"/>
  <c r="H335" i="74"/>
  <c r="H329" i="74"/>
  <c r="H323" i="74"/>
  <c r="H191" i="74"/>
  <c r="H186" i="74"/>
  <c r="H182" i="74"/>
  <c r="H174" i="74"/>
  <c r="H166" i="74"/>
  <c r="H63" i="74"/>
  <c r="H60" i="74"/>
  <c r="H300" i="74"/>
  <c r="H59" i="74"/>
  <c r="H146" i="74"/>
  <c r="H138" i="74"/>
  <c r="H293" i="74"/>
  <c r="H291" i="74"/>
  <c r="H284" i="74"/>
  <c r="H52" i="74"/>
  <c r="H275" i="74"/>
  <c r="H273" i="74"/>
  <c r="H130" i="74"/>
  <c r="H125" i="74"/>
  <c r="H266" i="74"/>
  <c r="H116" i="74"/>
  <c r="H261" i="74"/>
  <c r="H44" i="74"/>
  <c r="H257" i="74"/>
  <c r="H252" i="74"/>
  <c r="H37" i="74"/>
  <c r="H242" i="74"/>
  <c r="H103" i="74"/>
  <c r="H98" i="74"/>
  <c r="H239" i="74"/>
  <c r="H14" i="74"/>
  <c r="H90" i="74"/>
  <c r="H86" i="74"/>
  <c r="H81" i="74"/>
  <c r="H79" i="74"/>
  <c r="H9" i="74"/>
  <c r="H6" i="74"/>
  <c r="H4" i="74"/>
  <c r="H76" i="74"/>
  <c r="H220" i="74"/>
  <c r="H74" i="74"/>
  <c r="H192" i="74"/>
  <c r="H183" i="74"/>
  <c r="H167" i="74"/>
  <c r="H305" i="74"/>
  <c r="H61" i="74"/>
  <c r="H301" i="74"/>
  <c r="H147" i="74"/>
  <c r="H139" i="74"/>
  <c r="H285" i="74"/>
  <c r="H53" i="74"/>
  <c r="H276" i="74"/>
  <c r="H131" i="74"/>
  <c r="H269" i="74"/>
  <c r="H267" i="74"/>
  <c r="H117" i="74"/>
  <c r="H262" i="74"/>
  <c r="H45" i="74"/>
  <c r="H258" i="74"/>
  <c r="H38" i="74"/>
  <c r="H246" i="74"/>
  <c r="H243" i="74"/>
  <c r="H29" i="74"/>
  <c r="H99" i="74"/>
  <c r="H240" i="74"/>
  <c r="H15" i="74"/>
  <c r="H91" i="74"/>
  <c r="H87" i="74"/>
  <c r="H187" i="74"/>
  <c r="H332" i="74"/>
  <c r="H326" i="74"/>
  <c r="H198" i="74"/>
  <c r="H175" i="74"/>
  <c r="H296" i="74"/>
  <c r="H194" i="74"/>
  <c r="H188" i="74"/>
  <c r="H311" i="74"/>
  <c r="H179" i="74"/>
  <c r="H171" i="74"/>
  <c r="H164" i="74"/>
  <c r="H160" i="74"/>
  <c r="H156" i="74"/>
  <c r="H153" i="74"/>
  <c r="H151" i="74"/>
  <c r="H144" i="74"/>
  <c r="H56" i="74"/>
  <c r="H289" i="74"/>
  <c r="H281" i="74"/>
  <c r="H134" i="74"/>
  <c r="H127" i="74"/>
  <c r="H122" i="74"/>
  <c r="H48" i="74"/>
  <c r="H113" i="74"/>
  <c r="H109" i="74"/>
  <c r="H41" i="74"/>
  <c r="H254" i="74"/>
  <c r="H249" i="74"/>
  <c r="H34" i="74"/>
  <c r="H241" i="74"/>
  <c r="H28" i="74"/>
  <c r="H23" i="74"/>
  <c r="H19" i="74"/>
  <c r="H95" i="74"/>
  <c r="H237" i="74"/>
  <c r="G2" i="70"/>
  <c r="A577" i="70"/>
  <c r="G577" i="70"/>
  <c r="A578" i="70"/>
  <c r="G578" i="70"/>
  <c r="A579" i="70"/>
  <c r="G579" i="70"/>
  <c r="A580" i="70"/>
  <c r="G580" i="70"/>
  <c r="A581" i="70"/>
  <c r="G581" i="70"/>
  <c r="A582" i="70"/>
  <c r="G582" i="70"/>
  <c r="A583" i="70"/>
  <c r="G583" i="70"/>
  <c r="A584" i="70"/>
  <c r="G584" i="70"/>
  <c r="A585" i="70"/>
  <c r="G585" i="70"/>
  <c r="A586" i="70"/>
  <c r="G586" i="70"/>
  <c r="A587" i="70"/>
  <c r="G587" i="70"/>
  <c r="A588" i="70"/>
  <c r="G588" i="70"/>
  <c r="A589" i="70"/>
  <c r="G589" i="70"/>
  <c r="A590" i="70"/>
  <c r="G590" i="70"/>
  <c r="A591" i="70"/>
  <c r="G591" i="70"/>
  <c r="A592" i="70"/>
  <c r="G592" i="70"/>
  <c r="A593" i="70"/>
  <c r="G593" i="70"/>
  <c r="A594" i="70"/>
  <c r="G594" i="70"/>
  <c r="A595" i="70"/>
  <c r="G595" i="70"/>
  <c r="A596" i="70"/>
  <c r="G596" i="70"/>
  <c r="A597" i="70"/>
  <c r="G597" i="70"/>
  <c r="A598" i="70"/>
  <c r="G598" i="70"/>
  <c r="A599" i="70"/>
  <c r="G599" i="70"/>
  <c r="A600" i="70"/>
  <c r="G600" i="70"/>
  <c r="A601" i="70"/>
  <c r="G601" i="70"/>
  <c r="A602" i="70"/>
  <c r="G602" i="70"/>
  <c r="A603" i="70"/>
  <c r="G603" i="70"/>
  <c r="A604" i="70"/>
  <c r="G604" i="70"/>
  <c r="A605" i="70"/>
  <c r="G605" i="70"/>
  <c r="A606" i="70"/>
  <c r="G606" i="70"/>
  <c r="A607" i="70"/>
  <c r="G607" i="70"/>
  <c r="A608" i="70"/>
  <c r="G608" i="70"/>
  <c r="A609" i="70"/>
  <c r="G609" i="70"/>
  <c r="A610" i="70"/>
  <c r="G610" i="70"/>
  <c r="A611" i="70"/>
  <c r="G611" i="70"/>
  <c r="A612" i="70"/>
  <c r="G612" i="70"/>
  <c r="A613" i="70"/>
  <c r="G613" i="70"/>
  <c r="A614" i="70"/>
  <c r="G614" i="70"/>
  <c r="A615" i="70"/>
  <c r="G615" i="70"/>
  <c r="A616" i="70"/>
  <c r="G616" i="70"/>
  <c r="A617" i="70"/>
  <c r="G617" i="70"/>
  <c r="A618" i="70"/>
  <c r="G618" i="70"/>
  <c r="A619" i="70"/>
  <c r="G619" i="70"/>
  <c r="A620" i="70"/>
  <c r="G620" i="70"/>
  <c r="A621" i="70"/>
  <c r="G621" i="70"/>
  <c r="A622" i="70"/>
  <c r="G622" i="70"/>
  <c r="A623" i="70"/>
  <c r="G623" i="70"/>
  <c r="A624" i="70"/>
  <c r="G624" i="70"/>
  <c r="A625" i="70"/>
  <c r="G625" i="70"/>
  <c r="A626" i="70"/>
  <c r="G626" i="70"/>
  <c r="A627" i="70"/>
  <c r="G627" i="70"/>
  <c r="A628" i="70"/>
  <c r="G628" i="70"/>
  <c r="A629" i="70"/>
  <c r="G629" i="70"/>
  <c r="A630" i="70"/>
  <c r="G630" i="70"/>
  <c r="A631" i="70"/>
  <c r="G631" i="70"/>
  <c r="A632" i="70"/>
  <c r="G632" i="70"/>
  <c r="A633" i="70"/>
  <c r="G633" i="70"/>
  <c r="A634" i="70"/>
  <c r="G634" i="70"/>
  <c r="A635" i="70"/>
  <c r="G635" i="70"/>
  <c r="A636" i="70"/>
  <c r="G636" i="70"/>
  <c r="A637" i="70"/>
  <c r="G637" i="70"/>
  <c r="A638" i="70"/>
  <c r="G638" i="70"/>
  <c r="A639" i="70"/>
  <c r="G639" i="70"/>
  <c r="A640" i="70"/>
  <c r="G640" i="70"/>
  <c r="A641" i="70"/>
  <c r="G641" i="70"/>
  <c r="A642" i="70"/>
  <c r="G642" i="70"/>
  <c r="A643" i="70"/>
  <c r="G643" i="70"/>
  <c r="A644" i="70"/>
  <c r="G644" i="70"/>
  <c r="A645" i="70"/>
  <c r="G645" i="70"/>
  <c r="A646" i="70"/>
  <c r="G646" i="70"/>
  <c r="A647" i="70"/>
  <c r="G647" i="70"/>
  <c r="A648" i="70"/>
  <c r="G648" i="70"/>
  <c r="A649" i="70"/>
  <c r="G649" i="70"/>
  <c r="A650" i="70"/>
  <c r="G650" i="70"/>
  <c r="A651" i="70"/>
  <c r="G651" i="70"/>
  <c r="A652" i="70"/>
  <c r="G652" i="70"/>
  <c r="A653" i="70"/>
  <c r="G653" i="70"/>
  <c r="A654" i="70"/>
  <c r="G654" i="70"/>
  <c r="A655" i="70"/>
  <c r="G655" i="70"/>
  <c r="A656" i="70"/>
  <c r="G656" i="70"/>
  <c r="A657" i="70"/>
  <c r="G657" i="70"/>
  <c r="A658" i="70"/>
  <c r="G658" i="70"/>
  <c r="A659" i="70"/>
  <c r="G659" i="70"/>
  <c r="A660" i="70"/>
  <c r="G660" i="70"/>
  <c r="A661" i="70"/>
  <c r="G661" i="70"/>
  <c r="A662" i="70"/>
  <c r="G662" i="70"/>
  <c r="A663" i="70"/>
  <c r="G663" i="70"/>
  <c r="A664" i="70"/>
  <c r="G664" i="70"/>
  <c r="A665" i="70"/>
  <c r="G665" i="70"/>
  <c r="A666" i="70"/>
  <c r="G666" i="70"/>
  <c r="A1726" i="70"/>
  <c r="G1726" i="70"/>
  <c r="A1727" i="70"/>
  <c r="G1727" i="70"/>
  <c r="A1728" i="70"/>
  <c r="G1728" i="70"/>
  <c r="A1729" i="70"/>
  <c r="G1729" i="70"/>
  <c r="A1730" i="70"/>
  <c r="G1730" i="70"/>
  <c r="A1731" i="70"/>
  <c r="G1731" i="70"/>
  <c r="A1732" i="70"/>
  <c r="G1732" i="70"/>
  <c r="A1733" i="70"/>
  <c r="G1733" i="70"/>
  <c r="A1734" i="70"/>
  <c r="G1734" i="70"/>
  <c r="A1735" i="70"/>
  <c r="G1735" i="70"/>
  <c r="A1736" i="70"/>
  <c r="G1736" i="70"/>
  <c r="A1737" i="70"/>
  <c r="G1737" i="70"/>
  <c r="A1738" i="70"/>
  <c r="G1738" i="70"/>
  <c r="A1739" i="70"/>
  <c r="G1739" i="70"/>
  <c r="A1740" i="70"/>
  <c r="G1740" i="70"/>
  <c r="A1741" i="70"/>
  <c r="G1741" i="70"/>
  <c r="A1742" i="70"/>
  <c r="G1742" i="70"/>
  <c r="A1743" i="70"/>
  <c r="G1743" i="70"/>
  <c r="A1744" i="70"/>
  <c r="G1744" i="70"/>
  <c r="A1745" i="70"/>
  <c r="G1745" i="70"/>
  <c r="A1746" i="70"/>
  <c r="G1746" i="70"/>
  <c r="A1747" i="70"/>
  <c r="G1747" i="70"/>
  <c r="A1748" i="70"/>
  <c r="G1748" i="70"/>
  <c r="A1749" i="70"/>
  <c r="G1749" i="70"/>
  <c r="A1750" i="70"/>
  <c r="G1750" i="70"/>
  <c r="A1751" i="70"/>
  <c r="G1751" i="70"/>
  <c r="A1752" i="70"/>
  <c r="G1752" i="70"/>
  <c r="A1753" i="70"/>
  <c r="G1753" i="70"/>
  <c r="A1754" i="70"/>
  <c r="G1754" i="70"/>
  <c r="A1755" i="70"/>
  <c r="G1755" i="70"/>
  <c r="A2" i="70"/>
  <c r="A3" i="70"/>
  <c r="G3" i="70"/>
  <c r="A4" i="70"/>
  <c r="G4" i="70"/>
  <c r="A5" i="70"/>
  <c r="G5" i="70"/>
  <c r="A6" i="70"/>
  <c r="G6" i="70"/>
  <c r="A7" i="70"/>
  <c r="G7" i="70"/>
  <c r="A8" i="70"/>
  <c r="G8" i="70"/>
  <c r="A9" i="70"/>
  <c r="G9" i="70"/>
  <c r="A10" i="70"/>
  <c r="G10" i="70"/>
  <c r="A11" i="70"/>
  <c r="G11" i="70"/>
  <c r="A12" i="70"/>
  <c r="G12" i="70"/>
  <c r="A13" i="70"/>
  <c r="G13" i="70"/>
  <c r="A14" i="70"/>
  <c r="G14" i="70"/>
  <c r="A15" i="70"/>
  <c r="G15" i="70"/>
  <c r="A16" i="70"/>
  <c r="G16" i="70"/>
  <c r="A17" i="70"/>
  <c r="G17" i="70"/>
  <c r="A18" i="70"/>
  <c r="G18" i="70"/>
  <c r="A19" i="70"/>
  <c r="G19" i="70"/>
  <c r="A20" i="70"/>
  <c r="G20" i="70"/>
  <c r="A21" i="70"/>
  <c r="G21" i="70"/>
  <c r="A22" i="70"/>
  <c r="G22" i="70"/>
  <c r="A23" i="70"/>
  <c r="G23" i="70"/>
  <c r="A24" i="70"/>
  <c r="G24" i="70"/>
  <c r="A25" i="70"/>
  <c r="G25" i="70"/>
  <c r="A26" i="70"/>
  <c r="G26" i="70"/>
  <c r="A27" i="70"/>
  <c r="G27" i="70"/>
  <c r="A28" i="70"/>
  <c r="G28" i="70"/>
  <c r="A29" i="70"/>
  <c r="G29" i="70"/>
  <c r="A30" i="70"/>
  <c r="G30" i="70"/>
  <c r="A31" i="70"/>
  <c r="G31" i="70"/>
  <c r="A32" i="70"/>
  <c r="G32" i="70"/>
  <c r="A33" i="70"/>
  <c r="G33" i="70"/>
  <c r="A34" i="70"/>
  <c r="G34" i="70"/>
  <c r="A35" i="70"/>
  <c r="G35" i="70"/>
  <c r="A36" i="70"/>
  <c r="G36" i="70"/>
  <c r="A37" i="70"/>
  <c r="G37" i="70"/>
  <c r="A38" i="70"/>
  <c r="G38" i="70"/>
  <c r="A39" i="70"/>
  <c r="G39" i="70"/>
  <c r="A40" i="70"/>
  <c r="G40" i="70"/>
  <c r="A41" i="70"/>
  <c r="G41" i="70"/>
  <c r="A42" i="70"/>
  <c r="G42" i="70"/>
  <c r="A43" i="70"/>
  <c r="G43" i="70"/>
  <c r="A44" i="70"/>
  <c r="G44" i="70"/>
  <c r="A45" i="70"/>
  <c r="G45" i="70"/>
  <c r="A46" i="70"/>
  <c r="G46" i="70"/>
  <c r="A47" i="70"/>
  <c r="G47" i="70"/>
  <c r="A48" i="70"/>
  <c r="G48" i="70"/>
  <c r="A49" i="70"/>
  <c r="G49" i="70"/>
  <c r="A50" i="70"/>
  <c r="G50" i="70"/>
  <c r="A51" i="70"/>
  <c r="G51" i="70"/>
  <c r="A52" i="70"/>
  <c r="G52" i="70"/>
  <c r="A53" i="70"/>
  <c r="G53" i="70"/>
  <c r="A54" i="70"/>
  <c r="G54" i="70"/>
  <c r="A55" i="70"/>
  <c r="G55" i="70"/>
  <c r="A56" i="70"/>
  <c r="G56" i="70"/>
  <c r="A57" i="70"/>
  <c r="G57" i="70"/>
  <c r="A58" i="70"/>
  <c r="G58" i="70"/>
  <c r="A59" i="70"/>
  <c r="G59" i="70"/>
  <c r="A60" i="70"/>
  <c r="G60" i="70"/>
  <c r="A61" i="70"/>
  <c r="G61" i="70"/>
  <c r="A62" i="70"/>
  <c r="G62" i="70"/>
  <c r="A1756" i="70"/>
  <c r="G1756" i="70"/>
  <c r="A1757" i="70"/>
  <c r="G1757" i="70"/>
  <c r="A1758" i="70"/>
  <c r="G1758" i="70"/>
  <c r="A1759" i="70"/>
  <c r="G1759" i="70"/>
  <c r="A1760" i="70"/>
  <c r="G1760" i="70"/>
  <c r="A1761" i="70"/>
  <c r="G1761" i="70"/>
  <c r="A1762" i="70"/>
  <c r="G1762" i="70"/>
  <c r="A1763" i="70"/>
  <c r="G1763" i="70"/>
  <c r="A1764" i="70"/>
  <c r="G1764" i="70"/>
  <c r="A1765" i="70"/>
  <c r="G1765" i="70"/>
  <c r="A1766" i="70"/>
  <c r="G1766" i="70"/>
  <c r="A1767" i="70"/>
  <c r="G1767" i="70"/>
  <c r="A1768" i="70"/>
  <c r="G1768" i="70"/>
  <c r="A1769" i="70"/>
  <c r="G1769" i="70"/>
  <c r="A1770" i="70"/>
  <c r="G1770" i="70"/>
  <c r="A1771" i="70"/>
  <c r="G1771" i="70"/>
  <c r="A1772" i="70"/>
  <c r="G1772" i="70"/>
  <c r="A1773" i="70"/>
  <c r="G1773" i="70"/>
  <c r="A1774" i="70"/>
  <c r="G1774" i="70"/>
  <c r="A1775" i="70"/>
  <c r="G1775" i="70"/>
  <c r="A1776" i="70"/>
  <c r="G1776" i="70"/>
  <c r="A1777" i="70"/>
  <c r="G1777" i="70"/>
  <c r="A1778" i="70"/>
  <c r="G1778" i="70"/>
  <c r="A1779" i="70"/>
  <c r="G1779" i="70"/>
  <c r="A1780" i="70"/>
  <c r="G1780" i="70"/>
  <c r="A1781" i="70"/>
  <c r="G1781" i="70"/>
  <c r="A1782" i="70"/>
  <c r="G1782" i="70"/>
  <c r="A1783" i="70"/>
  <c r="G1783" i="70"/>
  <c r="A1784" i="70"/>
  <c r="G1784" i="70"/>
  <c r="A1785" i="70"/>
  <c r="G1785" i="70"/>
  <c r="A667" i="70"/>
  <c r="G667" i="70"/>
  <c r="A668" i="70"/>
  <c r="G668" i="70"/>
  <c r="A669" i="70"/>
  <c r="G669" i="70"/>
  <c r="A670" i="70"/>
  <c r="G670" i="70"/>
  <c r="A671" i="70"/>
  <c r="G671" i="70"/>
  <c r="A672" i="70"/>
  <c r="G672" i="70"/>
  <c r="A673" i="70"/>
  <c r="G673" i="70"/>
  <c r="A674" i="70"/>
  <c r="G674" i="70"/>
  <c r="A675" i="70"/>
  <c r="G675" i="70"/>
  <c r="A676" i="70"/>
  <c r="G676" i="70"/>
  <c r="A677" i="70"/>
  <c r="G677" i="70"/>
  <c r="A678" i="70"/>
  <c r="G678" i="70"/>
  <c r="A679" i="70"/>
  <c r="G679" i="70"/>
  <c r="A680" i="70"/>
  <c r="G680" i="70"/>
  <c r="A681" i="70"/>
  <c r="G681" i="70"/>
  <c r="A1786" i="70"/>
  <c r="G1786" i="70"/>
  <c r="A1787" i="70"/>
  <c r="G1787" i="70"/>
  <c r="A1788" i="70"/>
  <c r="G1788" i="70"/>
  <c r="A1789" i="70"/>
  <c r="G1789" i="70"/>
  <c r="A1790" i="70"/>
  <c r="G1790" i="70"/>
  <c r="A1791" i="70"/>
  <c r="G1791" i="70"/>
  <c r="A1792" i="70"/>
  <c r="G1792" i="70"/>
  <c r="A1793" i="70"/>
  <c r="G1793" i="70"/>
  <c r="A1794" i="70"/>
  <c r="G1794" i="70"/>
  <c r="A1795" i="70"/>
  <c r="G1795" i="70"/>
  <c r="A1796" i="70"/>
  <c r="G1796" i="70"/>
  <c r="A1797" i="70"/>
  <c r="G1797" i="70"/>
  <c r="A1798" i="70"/>
  <c r="G1798" i="70"/>
  <c r="A1799" i="70"/>
  <c r="G1799" i="70"/>
  <c r="A1800" i="70"/>
  <c r="G1800" i="70"/>
  <c r="A1801" i="70"/>
  <c r="G1801" i="70"/>
  <c r="A1802" i="70"/>
  <c r="G1802" i="70"/>
  <c r="A1803" i="70"/>
  <c r="G1803" i="70"/>
  <c r="A1804" i="70"/>
  <c r="G1804" i="70"/>
  <c r="A1805" i="70"/>
  <c r="G1805" i="70"/>
  <c r="A1806" i="70"/>
  <c r="G1806" i="70"/>
  <c r="A1807" i="70"/>
  <c r="G1807" i="70"/>
  <c r="A1808" i="70"/>
  <c r="G1808" i="70"/>
  <c r="A1809" i="70"/>
  <c r="G1809" i="70"/>
  <c r="A1810" i="70"/>
  <c r="G1810" i="70"/>
  <c r="A1811" i="70"/>
  <c r="G1811" i="70"/>
  <c r="A1812" i="70"/>
  <c r="G1812" i="70"/>
  <c r="A1813" i="70"/>
  <c r="G1813" i="70"/>
  <c r="A1814" i="70"/>
  <c r="G1814" i="70"/>
  <c r="A1815" i="70"/>
  <c r="G1815" i="70"/>
  <c r="A682" i="70"/>
  <c r="G682" i="70"/>
  <c r="A683" i="70"/>
  <c r="G683" i="70"/>
  <c r="A684" i="70"/>
  <c r="G684" i="70"/>
  <c r="A685" i="70"/>
  <c r="G685" i="70"/>
  <c r="A686" i="70"/>
  <c r="G686" i="70"/>
  <c r="A687" i="70"/>
  <c r="G687" i="70"/>
  <c r="A688" i="70"/>
  <c r="G688" i="70"/>
  <c r="A689" i="70"/>
  <c r="G689" i="70"/>
  <c r="A690" i="70"/>
  <c r="G690" i="70"/>
  <c r="A691" i="70"/>
  <c r="G691" i="70"/>
  <c r="A692" i="70"/>
  <c r="G692" i="70"/>
  <c r="A693" i="70"/>
  <c r="G693" i="70"/>
  <c r="A694" i="70"/>
  <c r="G694" i="70"/>
  <c r="A695" i="70"/>
  <c r="G695" i="70"/>
  <c r="A696" i="70"/>
  <c r="G696" i="70"/>
  <c r="A697" i="70"/>
  <c r="G697" i="70"/>
  <c r="A698" i="70"/>
  <c r="G698" i="70"/>
  <c r="A699" i="70"/>
  <c r="G699" i="70"/>
  <c r="A700" i="70"/>
  <c r="G700" i="70"/>
  <c r="A701" i="70"/>
  <c r="G701" i="70"/>
  <c r="A702" i="70"/>
  <c r="G702" i="70"/>
  <c r="A703" i="70"/>
  <c r="G703" i="70"/>
  <c r="A704" i="70"/>
  <c r="G704" i="70"/>
  <c r="A705" i="70"/>
  <c r="G705" i="70"/>
  <c r="A706" i="70"/>
  <c r="G706" i="70"/>
  <c r="A707" i="70"/>
  <c r="G707" i="70"/>
  <c r="A708" i="70"/>
  <c r="G708" i="70"/>
  <c r="A709" i="70"/>
  <c r="G709" i="70"/>
  <c r="A710" i="70"/>
  <c r="G710" i="70"/>
  <c r="A711" i="70"/>
  <c r="G711" i="70"/>
  <c r="A712" i="70"/>
  <c r="G712" i="70"/>
  <c r="A713" i="70"/>
  <c r="G713" i="70"/>
  <c r="A714" i="70"/>
  <c r="G714" i="70"/>
  <c r="A715" i="70"/>
  <c r="G715" i="70"/>
  <c r="A716" i="70"/>
  <c r="G716" i="70"/>
  <c r="A717" i="70"/>
  <c r="G717" i="70"/>
  <c r="A718" i="70"/>
  <c r="G718" i="70"/>
  <c r="A63" i="70"/>
  <c r="G63" i="70"/>
  <c r="A64" i="70"/>
  <c r="G64" i="70"/>
  <c r="A65" i="70"/>
  <c r="G65" i="70"/>
  <c r="A66" i="70"/>
  <c r="G66" i="70"/>
  <c r="A67" i="70"/>
  <c r="G67" i="70"/>
  <c r="A68" i="70"/>
  <c r="G68" i="70"/>
  <c r="A69" i="70"/>
  <c r="G69" i="70"/>
  <c r="A70" i="70"/>
  <c r="G70" i="70"/>
  <c r="A71" i="70"/>
  <c r="G71" i="70"/>
  <c r="A72" i="70"/>
  <c r="G72" i="70"/>
  <c r="A73" i="70"/>
  <c r="G73" i="70"/>
  <c r="A74" i="70"/>
  <c r="G74" i="70"/>
  <c r="A75" i="70"/>
  <c r="G75" i="70"/>
  <c r="A76" i="70"/>
  <c r="G76" i="70"/>
  <c r="A77" i="70"/>
  <c r="G77" i="70"/>
  <c r="A78" i="70"/>
  <c r="G78" i="70"/>
  <c r="A79" i="70"/>
  <c r="G79" i="70"/>
  <c r="A80" i="70"/>
  <c r="G80" i="70"/>
  <c r="A81" i="70"/>
  <c r="G81" i="70"/>
  <c r="A82" i="70"/>
  <c r="G82" i="70"/>
  <c r="A83" i="70"/>
  <c r="G83" i="70"/>
  <c r="A84" i="70"/>
  <c r="G84" i="70"/>
  <c r="A85" i="70"/>
  <c r="G85" i="70"/>
  <c r="A86" i="70"/>
  <c r="G86" i="70"/>
  <c r="A87" i="70"/>
  <c r="G87" i="70"/>
  <c r="A88" i="70"/>
  <c r="G88" i="70"/>
  <c r="A89" i="70"/>
  <c r="G89" i="70"/>
  <c r="A90" i="70"/>
  <c r="G90" i="70"/>
  <c r="A91" i="70"/>
  <c r="G91" i="70"/>
  <c r="A92" i="70"/>
  <c r="G92" i="70"/>
  <c r="A93" i="70"/>
  <c r="G93" i="70"/>
  <c r="A94" i="70"/>
  <c r="G94" i="70"/>
  <c r="A95" i="70"/>
  <c r="G95" i="70"/>
  <c r="A96" i="70"/>
  <c r="G96" i="70"/>
  <c r="A97" i="70"/>
  <c r="G97" i="70"/>
  <c r="A98" i="70"/>
  <c r="G98" i="70"/>
  <c r="A99" i="70"/>
  <c r="G99" i="70"/>
  <c r="A100" i="70"/>
  <c r="G100" i="70"/>
  <c r="A101" i="70"/>
  <c r="G101" i="70"/>
  <c r="A102" i="70"/>
  <c r="G102" i="70"/>
  <c r="A103" i="70"/>
  <c r="G103" i="70"/>
  <c r="A104" i="70"/>
  <c r="G104" i="70"/>
  <c r="A105" i="70"/>
  <c r="G105" i="70"/>
  <c r="A106" i="70"/>
  <c r="G106" i="70"/>
  <c r="A107" i="70"/>
  <c r="G107" i="70"/>
  <c r="A1816" i="70"/>
  <c r="G1816" i="70"/>
  <c r="A1817" i="70"/>
  <c r="G1817" i="70"/>
  <c r="A1818" i="70"/>
  <c r="G1818" i="70"/>
  <c r="A1819" i="70"/>
  <c r="G1819" i="70"/>
  <c r="A1820" i="70"/>
  <c r="G1820" i="70"/>
  <c r="A1821" i="70"/>
  <c r="G1821" i="70"/>
  <c r="A1822" i="70"/>
  <c r="G1822" i="70"/>
  <c r="A1823" i="70"/>
  <c r="G1823" i="70"/>
  <c r="A1824" i="70"/>
  <c r="G1824" i="70"/>
  <c r="A1825" i="70"/>
  <c r="G1825" i="70"/>
  <c r="A1826" i="70"/>
  <c r="G1826" i="70"/>
  <c r="A1827" i="70"/>
  <c r="G1827" i="70"/>
  <c r="A1828" i="70"/>
  <c r="G1828" i="70"/>
  <c r="A1829" i="70"/>
  <c r="G1829" i="70"/>
  <c r="A1830" i="70"/>
  <c r="G1830" i="70"/>
  <c r="A1831" i="70"/>
  <c r="G1831" i="70"/>
  <c r="A108" i="70"/>
  <c r="G108" i="70"/>
  <c r="A109" i="70"/>
  <c r="G109" i="70"/>
  <c r="A110" i="70"/>
  <c r="G110" i="70"/>
  <c r="A111" i="70"/>
  <c r="G111" i="70"/>
  <c r="A112" i="70"/>
  <c r="G112" i="70"/>
  <c r="A113" i="70"/>
  <c r="G113" i="70"/>
  <c r="A114" i="70"/>
  <c r="G114" i="70"/>
  <c r="A115" i="70"/>
  <c r="G115" i="70"/>
  <c r="A116" i="70"/>
  <c r="G116" i="70"/>
  <c r="A117" i="70"/>
  <c r="G117" i="70"/>
  <c r="A118" i="70"/>
  <c r="G118" i="70"/>
  <c r="A119" i="70"/>
  <c r="G119" i="70"/>
  <c r="A120" i="70"/>
  <c r="G120" i="70"/>
  <c r="A121" i="70"/>
  <c r="G121" i="70"/>
  <c r="A122" i="70"/>
  <c r="G122" i="70"/>
  <c r="A123" i="70"/>
  <c r="G123" i="70"/>
  <c r="A124" i="70"/>
  <c r="G124" i="70"/>
  <c r="A125" i="70"/>
  <c r="G125" i="70"/>
  <c r="A126" i="70"/>
  <c r="G126" i="70"/>
  <c r="A127" i="70"/>
  <c r="G127" i="70"/>
  <c r="A128" i="70"/>
  <c r="G128" i="70"/>
  <c r="A129" i="70"/>
  <c r="G129" i="70"/>
  <c r="A130" i="70"/>
  <c r="G130" i="70"/>
  <c r="A131" i="70"/>
  <c r="G131" i="70"/>
  <c r="A132" i="70"/>
  <c r="G132" i="70"/>
  <c r="A133" i="70"/>
  <c r="G133" i="70"/>
  <c r="A134" i="70"/>
  <c r="G134" i="70"/>
  <c r="A135" i="70"/>
  <c r="G135" i="70"/>
  <c r="A136" i="70"/>
  <c r="G136" i="70"/>
  <c r="A137" i="70"/>
  <c r="G137" i="70"/>
  <c r="A138" i="70"/>
  <c r="G138" i="70"/>
  <c r="A139" i="70"/>
  <c r="G139" i="70"/>
  <c r="A140" i="70"/>
  <c r="G140" i="70"/>
  <c r="A141" i="70"/>
  <c r="G141" i="70"/>
  <c r="A142" i="70"/>
  <c r="G142" i="70"/>
  <c r="A143" i="70"/>
  <c r="G143" i="70"/>
  <c r="A144" i="70"/>
  <c r="G144" i="70"/>
  <c r="A145" i="70"/>
  <c r="G145" i="70"/>
  <c r="A719" i="70"/>
  <c r="G719" i="70"/>
  <c r="A720" i="70"/>
  <c r="G720" i="70"/>
  <c r="A721" i="70"/>
  <c r="G721" i="70"/>
  <c r="A722" i="70"/>
  <c r="G722" i="70"/>
  <c r="A723" i="70"/>
  <c r="G723" i="70"/>
  <c r="A724" i="70"/>
  <c r="G724" i="70"/>
  <c r="A725" i="70"/>
  <c r="G725" i="70"/>
  <c r="A726" i="70"/>
  <c r="G726" i="70"/>
  <c r="A727" i="70"/>
  <c r="G727" i="70"/>
  <c r="A728" i="70"/>
  <c r="G728" i="70"/>
  <c r="A729" i="70"/>
  <c r="G729" i="70"/>
  <c r="A730" i="70"/>
  <c r="G730" i="70"/>
  <c r="A731" i="70"/>
  <c r="G731" i="70"/>
  <c r="A732" i="70"/>
  <c r="G732" i="70"/>
  <c r="A733" i="70"/>
  <c r="G733" i="70"/>
  <c r="A734" i="70"/>
  <c r="G734" i="70"/>
  <c r="A735" i="70"/>
  <c r="G735" i="70"/>
  <c r="A736" i="70"/>
  <c r="G736" i="70"/>
  <c r="A737" i="70"/>
  <c r="G737" i="70"/>
  <c r="A738" i="70"/>
  <c r="G738" i="70"/>
  <c r="A739" i="70"/>
  <c r="G739" i="70"/>
  <c r="A740" i="70"/>
  <c r="G740" i="70"/>
  <c r="A741" i="70"/>
  <c r="G741" i="70"/>
  <c r="A742" i="70"/>
  <c r="G742" i="70"/>
  <c r="A743" i="70"/>
  <c r="G743" i="70"/>
  <c r="A744" i="70"/>
  <c r="G744" i="70"/>
  <c r="A745" i="70"/>
  <c r="G745" i="70"/>
  <c r="A746" i="70"/>
  <c r="G746" i="70"/>
  <c r="A747" i="70"/>
  <c r="G747" i="70"/>
  <c r="A748" i="70"/>
  <c r="G748" i="70"/>
  <c r="A749" i="70"/>
  <c r="G749" i="70"/>
  <c r="A1832" i="70"/>
  <c r="G1832" i="70"/>
  <c r="A1833" i="70"/>
  <c r="G1833" i="70"/>
  <c r="A1834" i="70"/>
  <c r="G1834" i="70"/>
  <c r="A1835" i="70"/>
  <c r="G1835" i="70"/>
  <c r="A1836" i="70"/>
  <c r="G1836" i="70"/>
  <c r="A1837" i="70"/>
  <c r="G1837" i="70"/>
  <c r="A1838" i="70"/>
  <c r="G1838" i="70"/>
  <c r="A1839" i="70"/>
  <c r="G1839" i="70"/>
  <c r="A1840" i="70"/>
  <c r="G1840" i="70"/>
  <c r="A1841" i="70"/>
  <c r="G1841" i="70"/>
  <c r="A1842" i="70"/>
  <c r="G1842" i="70"/>
  <c r="A1843" i="70"/>
  <c r="G1843" i="70"/>
  <c r="A1844" i="70"/>
  <c r="G1844" i="70"/>
  <c r="A1845" i="70"/>
  <c r="G1845" i="70"/>
  <c r="A1846" i="70"/>
  <c r="G1846" i="70"/>
  <c r="A1847" i="70"/>
  <c r="G1847" i="70"/>
  <c r="A1848" i="70"/>
  <c r="G1848" i="70"/>
  <c r="A1849" i="70"/>
  <c r="G1849" i="70"/>
  <c r="A1850" i="70"/>
  <c r="G1850" i="70"/>
  <c r="A1851" i="70"/>
  <c r="G1851" i="70"/>
  <c r="A1852" i="70"/>
  <c r="G1852" i="70"/>
  <c r="A1853" i="70"/>
  <c r="G1853" i="70"/>
  <c r="A1854" i="70"/>
  <c r="G1854" i="70"/>
  <c r="A1855" i="70"/>
  <c r="G1855" i="70"/>
  <c r="A1856" i="70"/>
  <c r="G1856" i="70"/>
  <c r="A1857" i="70"/>
  <c r="G1857" i="70"/>
  <c r="A1858" i="70"/>
  <c r="G1858" i="70"/>
  <c r="A1859" i="70"/>
  <c r="G1859" i="70"/>
  <c r="A1860" i="70"/>
  <c r="G1860" i="70"/>
  <c r="A1861" i="70"/>
  <c r="G1861" i="70"/>
  <c r="A750" i="70"/>
  <c r="G750" i="70"/>
  <c r="A751" i="70"/>
  <c r="G751" i="70"/>
  <c r="A752" i="70"/>
  <c r="G752" i="70"/>
  <c r="A753" i="70"/>
  <c r="G753" i="70"/>
  <c r="A754" i="70"/>
  <c r="G754" i="70"/>
  <c r="A755" i="70"/>
  <c r="G755" i="70"/>
  <c r="A756" i="70"/>
  <c r="G756" i="70"/>
  <c r="A757" i="70"/>
  <c r="G757" i="70"/>
  <c r="A758" i="70"/>
  <c r="G758" i="70"/>
  <c r="A759" i="70"/>
  <c r="G759" i="70"/>
  <c r="A760" i="70"/>
  <c r="G760" i="70"/>
  <c r="A761" i="70"/>
  <c r="G761" i="70"/>
  <c r="A762" i="70"/>
  <c r="G762" i="70"/>
  <c r="A763" i="70"/>
  <c r="G763" i="70"/>
  <c r="A764" i="70"/>
  <c r="G764" i="70"/>
  <c r="A765" i="70"/>
  <c r="G765" i="70"/>
  <c r="A766" i="70"/>
  <c r="G766" i="70"/>
  <c r="A767" i="70"/>
  <c r="G767" i="70"/>
  <c r="A768" i="70"/>
  <c r="G768" i="70"/>
  <c r="A769" i="70"/>
  <c r="G769" i="70"/>
  <c r="A770" i="70"/>
  <c r="G770" i="70"/>
  <c r="A771" i="70"/>
  <c r="G771" i="70"/>
  <c r="A772" i="70"/>
  <c r="G772" i="70"/>
  <c r="A773" i="70"/>
  <c r="G773" i="70"/>
  <c r="A774" i="70"/>
  <c r="G774" i="70"/>
  <c r="A775" i="70"/>
  <c r="G775" i="70"/>
  <c r="A776" i="70"/>
  <c r="G776" i="70"/>
  <c r="A777" i="70"/>
  <c r="G777" i="70"/>
  <c r="A778" i="70"/>
  <c r="G778" i="70"/>
  <c r="A779" i="70"/>
  <c r="G779" i="70"/>
  <c r="A780" i="70"/>
  <c r="G780" i="70"/>
  <c r="A781" i="70"/>
  <c r="G781" i="70"/>
  <c r="A782" i="70"/>
  <c r="G782" i="70"/>
  <c r="A783" i="70"/>
  <c r="G783" i="70"/>
  <c r="A784" i="70"/>
  <c r="G784" i="70"/>
  <c r="A785" i="70"/>
  <c r="G785" i="70"/>
  <c r="A786" i="70"/>
  <c r="G786" i="70"/>
  <c r="A787" i="70"/>
  <c r="G787" i="70"/>
  <c r="A788" i="70"/>
  <c r="G788" i="70"/>
  <c r="A789" i="70"/>
  <c r="G789" i="70"/>
  <c r="A790" i="70"/>
  <c r="G790" i="70"/>
  <c r="A791" i="70"/>
  <c r="G791" i="70"/>
  <c r="A792" i="70"/>
  <c r="G792" i="70"/>
  <c r="A793" i="70"/>
  <c r="G793" i="70"/>
  <c r="A794" i="70"/>
  <c r="G794" i="70"/>
  <c r="A795" i="70"/>
  <c r="G795" i="70"/>
  <c r="A796" i="70"/>
  <c r="G796" i="70"/>
  <c r="A797" i="70"/>
  <c r="G797" i="70"/>
  <c r="A798" i="70"/>
  <c r="G798" i="70"/>
  <c r="A799" i="70"/>
  <c r="G799" i="70"/>
  <c r="A800" i="70"/>
  <c r="G800" i="70"/>
  <c r="A801" i="70"/>
  <c r="G801" i="70"/>
  <c r="A802" i="70"/>
  <c r="G802" i="70"/>
  <c r="A803" i="70"/>
  <c r="G803" i="70"/>
  <c r="A804" i="70"/>
  <c r="G804" i="70"/>
  <c r="A805" i="70"/>
  <c r="G805" i="70"/>
  <c r="A806" i="70"/>
  <c r="G806" i="70"/>
  <c r="A146" i="70"/>
  <c r="G146" i="70"/>
  <c r="A147" i="70"/>
  <c r="G147" i="70"/>
  <c r="A148" i="70"/>
  <c r="G148" i="70"/>
  <c r="A149" i="70"/>
  <c r="G149" i="70"/>
  <c r="A150" i="70"/>
  <c r="G150" i="70"/>
  <c r="A151" i="70"/>
  <c r="G151" i="70"/>
  <c r="A152" i="70"/>
  <c r="G152" i="70"/>
  <c r="A153" i="70"/>
  <c r="G153" i="70"/>
  <c r="A154" i="70"/>
  <c r="G154" i="70"/>
  <c r="A155" i="70"/>
  <c r="G155" i="70"/>
  <c r="A156" i="70"/>
  <c r="G156" i="70"/>
  <c r="A157" i="70"/>
  <c r="G157" i="70"/>
  <c r="A158" i="70"/>
  <c r="G158" i="70"/>
  <c r="A159" i="70"/>
  <c r="G159" i="70"/>
  <c r="A160" i="70"/>
  <c r="G160" i="70"/>
  <c r="A161" i="70"/>
  <c r="G161" i="70"/>
  <c r="A162" i="70"/>
  <c r="G162" i="70"/>
  <c r="A163" i="70"/>
  <c r="G163" i="70"/>
  <c r="A164" i="70"/>
  <c r="G164" i="70"/>
  <c r="A165" i="70"/>
  <c r="G165" i="70"/>
  <c r="A166" i="70"/>
  <c r="G166" i="70"/>
  <c r="A167" i="70"/>
  <c r="G167" i="70"/>
  <c r="A168" i="70"/>
  <c r="G168" i="70"/>
  <c r="A169" i="70"/>
  <c r="G169" i="70"/>
  <c r="A170" i="70"/>
  <c r="G170" i="70"/>
  <c r="A171" i="70"/>
  <c r="G171" i="70"/>
  <c r="A172" i="70"/>
  <c r="G172" i="70"/>
  <c r="A173" i="70"/>
  <c r="G173" i="70"/>
  <c r="A174" i="70"/>
  <c r="G174" i="70"/>
  <c r="A175" i="70"/>
  <c r="G175" i="70"/>
  <c r="A176" i="70"/>
  <c r="G176" i="70"/>
  <c r="A177" i="70"/>
  <c r="G177" i="70"/>
  <c r="A178" i="70"/>
  <c r="G178" i="70"/>
  <c r="A179" i="70"/>
  <c r="G179" i="70"/>
  <c r="A180" i="70"/>
  <c r="G180" i="70"/>
  <c r="A181" i="70"/>
  <c r="G181" i="70"/>
  <c r="A182" i="70"/>
  <c r="G182" i="70"/>
  <c r="A183" i="70"/>
  <c r="G183" i="70"/>
  <c r="A184" i="70"/>
  <c r="G184" i="70"/>
  <c r="A185" i="70"/>
  <c r="G185" i="70"/>
  <c r="A186" i="70"/>
  <c r="G186" i="70"/>
  <c r="A187" i="70"/>
  <c r="G187" i="70"/>
  <c r="A188" i="70"/>
  <c r="G188" i="70"/>
  <c r="A189" i="70"/>
  <c r="G189" i="70"/>
  <c r="A190" i="70"/>
  <c r="G190" i="70"/>
  <c r="A191" i="70"/>
  <c r="G191" i="70"/>
  <c r="A192" i="70"/>
  <c r="G192" i="70"/>
  <c r="A193" i="70"/>
  <c r="G193" i="70"/>
  <c r="A194" i="70"/>
  <c r="G194" i="70"/>
  <c r="A195" i="70"/>
  <c r="G195" i="70"/>
  <c r="A196" i="70"/>
  <c r="G196" i="70"/>
  <c r="A197" i="70"/>
  <c r="G197" i="70"/>
  <c r="A198" i="70"/>
  <c r="G198" i="70"/>
  <c r="A199" i="70"/>
  <c r="G199" i="70"/>
  <c r="A200" i="70"/>
  <c r="G200" i="70"/>
  <c r="A201" i="70"/>
  <c r="G201" i="70"/>
  <c r="A202" i="70"/>
  <c r="G202" i="70"/>
  <c r="A203" i="70"/>
  <c r="G203" i="70"/>
  <c r="A204" i="70"/>
  <c r="G204" i="70"/>
  <c r="A205" i="70"/>
  <c r="G205" i="70"/>
  <c r="A206" i="70"/>
  <c r="G206" i="70"/>
  <c r="A207" i="70"/>
  <c r="G207" i="70"/>
  <c r="A208" i="70"/>
  <c r="G208" i="70"/>
  <c r="A209" i="70"/>
  <c r="G209" i="70"/>
  <c r="A210" i="70"/>
  <c r="G210" i="70"/>
  <c r="A211" i="70"/>
  <c r="G211" i="70"/>
  <c r="A212" i="70"/>
  <c r="G212" i="70"/>
  <c r="A213" i="70"/>
  <c r="G213" i="70"/>
  <c r="A214" i="70"/>
  <c r="G214" i="70"/>
  <c r="A215" i="70"/>
  <c r="G215" i="70"/>
  <c r="A216" i="70"/>
  <c r="G216" i="70"/>
  <c r="A217" i="70"/>
  <c r="G217" i="70"/>
  <c r="A218" i="70"/>
  <c r="G218" i="70"/>
  <c r="A219" i="70"/>
  <c r="G219" i="70"/>
  <c r="A220" i="70"/>
  <c r="G220" i="70"/>
  <c r="A221" i="70"/>
  <c r="G221" i="70"/>
  <c r="A222" i="70"/>
  <c r="G222" i="70"/>
  <c r="A223" i="70"/>
  <c r="G223" i="70"/>
  <c r="A224" i="70"/>
  <c r="G224" i="70"/>
  <c r="A225" i="70"/>
  <c r="G225" i="70"/>
  <c r="A226" i="70"/>
  <c r="G226" i="70"/>
  <c r="A227" i="70"/>
  <c r="G227" i="70"/>
  <c r="A228" i="70"/>
  <c r="G228" i="70"/>
  <c r="A229" i="70"/>
  <c r="G229" i="70"/>
  <c r="A230" i="70"/>
  <c r="G230" i="70"/>
  <c r="A231" i="70"/>
  <c r="G231" i="70"/>
  <c r="A232" i="70"/>
  <c r="G232" i="70"/>
  <c r="A233" i="70"/>
  <c r="G233" i="70"/>
  <c r="A234" i="70"/>
  <c r="G234" i="70"/>
  <c r="A235" i="70"/>
  <c r="G235" i="70"/>
  <c r="A236" i="70"/>
  <c r="G236" i="70"/>
  <c r="A237" i="70"/>
  <c r="G237" i="70"/>
  <c r="A238" i="70"/>
  <c r="G238" i="70"/>
  <c r="A239" i="70"/>
  <c r="G239" i="70"/>
  <c r="A240" i="70"/>
  <c r="G240" i="70"/>
  <c r="A241" i="70"/>
  <c r="G241" i="70"/>
  <c r="A242" i="70"/>
  <c r="G242" i="70"/>
  <c r="A243" i="70"/>
  <c r="G243" i="70"/>
  <c r="A244" i="70"/>
  <c r="G244" i="70"/>
  <c r="A245" i="70"/>
  <c r="G245" i="70"/>
  <c r="A246" i="70"/>
  <c r="G246" i="70"/>
  <c r="A247" i="70"/>
  <c r="G247" i="70"/>
  <c r="A248" i="70"/>
  <c r="G248" i="70"/>
  <c r="A249" i="70"/>
  <c r="G249" i="70"/>
  <c r="A250" i="70"/>
  <c r="G250" i="70"/>
  <c r="A251" i="70"/>
  <c r="G251" i="70"/>
  <c r="A252" i="70"/>
  <c r="G252" i="70"/>
  <c r="A253" i="70"/>
  <c r="G253" i="70"/>
  <c r="A254" i="70"/>
  <c r="G254" i="70"/>
  <c r="A255" i="70"/>
  <c r="G255" i="70"/>
  <c r="A256" i="70"/>
  <c r="G256" i="70"/>
  <c r="A257" i="70"/>
  <c r="G257" i="70"/>
  <c r="A258" i="70"/>
  <c r="G258" i="70"/>
  <c r="A259" i="70"/>
  <c r="G259" i="70"/>
  <c r="A260" i="70"/>
  <c r="G260" i="70"/>
  <c r="A261" i="70"/>
  <c r="G261" i="70"/>
  <c r="A262" i="70"/>
  <c r="G262" i="70"/>
  <c r="A263" i="70"/>
  <c r="G263" i="70"/>
  <c r="A264" i="70"/>
  <c r="G264" i="70"/>
  <c r="A265" i="70"/>
  <c r="G265" i="70"/>
  <c r="A266" i="70"/>
  <c r="G266" i="70"/>
  <c r="A267" i="70"/>
  <c r="G267" i="70"/>
  <c r="A268" i="70"/>
  <c r="G268" i="70"/>
  <c r="A269" i="70"/>
  <c r="G269" i="70"/>
  <c r="A270" i="70"/>
  <c r="G270" i="70"/>
  <c r="A271" i="70"/>
  <c r="G271" i="70"/>
  <c r="A272" i="70"/>
  <c r="G272" i="70"/>
  <c r="A273" i="70"/>
  <c r="G273" i="70"/>
  <c r="A274" i="70"/>
  <c r="G274" i="70"/>
  <c r="A1862" i="70"/>
  <c r="G1862" i="70"/>
  <c r="A1863" i="70"/>
  <c r="G1863" i="70"/>
  <c r="A1864" i="70"/>
  <c r="G1864" i="70"/>
  <c r="A1865" i="70"/>
  <c r="G1865" i="70"/>
  <c r="A1866" i="70"/>
  <c r="G1866" i="70"/>
  <c r="A1867" i="70"/>
  <c r="G1867" i="70"/>
  <c r="A1868" i="70"/>
  <c r="G1868" i="70"/>
  <c r="A1869" i="70"/>
  <c r="G1869" i="70"/>
  <c r="A1870" i="70"/>
  <c r="G1870" i="70"/>
  <c r="A1871" i="70"/>
  <c r="G1871" i="70"/>
  <c r="A1872" i="70"/>
  <c r="G1872" i="70"/>
  <c r="A1873" i="70"/>
  <c r="G1873" i="70"/>
  <c r="A1874" i="70"/>
  <c r="G1874" i="70"/>
  <c r="A1875" i="70"/>
  <c r="G1875" i="70"/>
  <c r="A1876" i="70"/>
  <c r="G1876" i="70"/>
  <c r="A275" i="70"/>
  <c r="G275" i="70"/>
  <c r="A276" i="70"/>
  <c r="G276" i="70"/>
  <c r="A277" i="70"/>
  <c r="G277" i="70"/>
  <c r="A278" i="70"/>
  <c r="G278" i="70"/>
  <c r="A279" i="70"/>
  <c r="G279" i="70"/>
  <c r="A280" i="70"/>
  <c r="G280" i="70"/>
  <c r="A281" i="70"/>
  <c r="G281" i="70"/>
  <c r="A282" i="70"/>
  <c r="G282" i="70"/>
  <c r="A283" i="70"/>
  <c r="G283" i="70"/>
  <c r="A284" i="70"/>
  <c r="G284" i="70"/>
  <c r="A285" i="70"/>
  <c r="G285" i="70"/>
  <c r="A286" i="70"/>
  <c r="G286" i="70"/>
  <c r="A287" i="70"/>
  <c r="G287" i="70"/>
  <c r="A288" i="70"/>
  <c r="G288" i="70"/>
  <c r="A289" i="70"/>
  <c r="G289" i="70"/>
  <c r="A807" i="70"/>
  <c r="G807" i="70"/>
  <c r="A808" i="70"/>
  <c r="G808" i="70"/>
  <c r="A809" i="70"/>
  <c r="G809" i="70"/>
  <c r="A810" i="70"/>
  <c r="G810" i="70"/>
  <c r="A811" i="70"/>
  <c r="G811" i="70"/>
  <c r="A812" i="70"/>
  <c r="G812" i="70"/>
  <c r="A813" i="70"/>
  <c r="G813" i="70"/>
  <c r="A814" i="70"/>
  <c r="G814" i="70"/>
  <c r="A815" i="70"/>
  <c r="G815" i="70"/>
  <c r="A816" i="70"/>
  <c r="G816" i="70"/>
  <c r="A817" i="70"/>
  <c r="G817" i="70"/>
  <c r="A818" i="70"/>
  <c r="G818" i="70"/>
  <c r="A819" i="70"/>
  <c r="G819" i="70"/>
  <c r="A820" i="70"/>
  <c r="G820" i="70"/>
  <c r="A821" i="70"/>
  <c r="G821" i="70"/>
  <c r="A290" i="70"/>
  <c r="G290" i="70"/>
  <c r="A291" i="70"/>
  <c r="G291" i="70"/>
  <c r="A292" i="70"/>
  <c r="G292" i="70"/>
  <c r="A293" i="70"/>
  <c r="G293" i="70"/>
  <c r="A294" i="70"/>
  <c r="G294" i="70"/>
  <c r="A295" i="70"/>
  <c r="G295" i="70"/>
  <c r="A296" i="70"/>
  <c r="G296" i="70"/>
  <c r="A297" i="70"/>
  <c r="G297" i="70"/>
  <c r="A298" i="70"/>
  <c r="G298" i="70"/>
  <c r="A299" i="70"/>
  <c r="G299" i="70"/>
  <c r="A300" i="70"/>
  <c r="G300" i="70"/>
  <c r="A301" i="70"/>
  <c r="G301" i="70"/>
  <c r="A302" i="70"/>
  <c r="G302" i="70"/>
  <c r="A303" i="70"/>
  <c r="G303" i="70"/>
  <c r="A304" i="70"/>
  <c r="G304" i="70"/>
  <c r="A822" i="70"/>
  <c r="G822" i="70"/>
  <c r="A823" i="70"/>
  <c r="G823" i="70"/>
  <c r="A824" i="70"/>
  <c r="G824" i="70"/>
  <c r="A825" i="70"/>
  <c r="G825" i="70"/>
  <c r="A826" i="70"/>
  <c r="G826" i="70"/>
  <c r="A827" i="70"/>
  <c r="G827" i="70"/>
  <c r="A828" i="70"/>
  <c r="G828" i="70"/>
  <c r="A829" i="70"/>
  <c r="G829" i="70"/>
  <c r="A830" i="70"/>
  <c r="G830" i="70"/>
  <c r="A831" i="70"/>
  <c r="G831" i="70"/>
  <c r="A832" i="70"/>
  <c r="G832" i="70"/>
  <c r="A833" i="70"/>
  <c r="G833" i="70"/>
  <c r="A834" i="70"/>
  <c r="G834" i="70"/>
  <c r="A835" i="70"/>
  <c r="G835" i="70"/>
  <c r="A836" i="70"/>
  <c r="G836" i="70"/>
  <c r="A305" i="70"/>
  <c r="G305" i="70"/>
  <c r="A306" i="70"/>
  <c r="G306" i="70"/>
  <c r="A307" i="70"/>
  <c r="G307" i="70"/>
  <c r="A308" i="70"/>
  <c r="G308" i="70"/>
  <c r="A309" i="70"/>
  <c r="G309" i="70"/>
  <c r="A310" i="70"/>
  <c r="G310" i="70"/>
  <c r="A311" i="70"/>
  <c r="G311" i="70"/>
  <c r="A312" i="70"/>
  <c r="G312" i="70"/>
  <c r="A313" i="70"/>
  <c r="G313" i="70"/>
  <c r="A314" i="70"/>
  <c r="G314" i="70"/>
  <c r="A315" i="70"/>
  <c r="G315" i="70"/>
  <c r="A316" i="70"/>
  <c r="G316" i="70"/>
  <c r="A317" i="70"/>
  <c r="G317" i="70"/>
  <c r="A318" i="70"/>
  <c r="G318" i="70"/>
  <c r="A319" i="70"/>
  <c r="G319" i="70"/>
  <c r="A837" i="70"/>
  <c r="G837" i="70"/>
  <c r="A838" i="70"/>
  <c r="G838" i="70"/>
  <c r="A839" i="70"/>
  <c r="G839" i="70"/>
  <c r="A840" i="70"/>
  <c r="G840" i="70"/>
  <c r="A841" i="70"/>
  <c r="G841" i="70"/>
  <c r="A842" i="70"/>
  <c r="G842" i="70"/>
  <c r="A843" i="70"/>
  <c r="G843" i="70"/>
  <c r="A844" i="70"/>
  <c r="G844" i="70"/>
  <c r="A845" i="70"/>
  <c r="G845" i="70"/>
  <c r="A846" i="70"/>
  <c r="G846" i="70"/>
  <c r="A847" i="70"/>
  <c r="G847" i="70"/>
  <c r="A848" i="70"/>
  <c r="G848" i="70"/>
  <c r="A849" i="70"/>
  <c r="G849" i="70"/>
  <c r="A850" i="70"/>
  <c r="G850" i="70"/>
  <c r="A851" i="70"/>
  <c r="G851" i="70"/>
  <c r="A320" i="70"/>
  <c r="G320" i="70"/>
  <c r="A321" i="70"/>
  <c r="G321" i="70"/>
  <c r="A322" i="70"/>
  <c r="G322" i="70"/>
  <c r="A323" i="70"/>
  <c r="G323" i="70"/>
  <c r="A324" i="70"/>
  <c r="G324" i="70"/>
  <c r="A325" i="70"/>
  <c r="G325" i="70"/>
  <c r="A326" i="70"/>
  <c r="G326" i="70"/>
  <c r="A327" i="70"/>
  <c r="G327" i="70"/>
  <c r="A328" i="70"/>
  <c r="G328" i="70"/>
  <c r="A329" i="70"/>
  <c r="G329" i="70"/>
  <c r="A330" i="70"/>
  <c r="G330" i="70"/>
  <c r="A331" i="70"/>
  <c r="G331" i="70"/>
  <c r="A332" i="70"/>
  <c r="G332" i="70"/>
  <c r="A333" i="70"/>
  <c r="G333" i="70"/>
  <c r="A334" i="70"/>
  <c r="G334" i="70"/>
  <c r="A335" i="70"/>
  <c r="G335" i="70"/>
  <c r="A336" i="70"/>
  <c r="G336" i="70"/>
  <c r="A337" i="70"/>
  <c r="G337" i="70"/>
  <c r="A338" i="70"/>
  <c r="G338" i="70"/>
  <c r="A339" i="70"/>
  <c r="G339" i="70"/>
  <c r="A340" i="70"/>
  <c r="G340" i="70"/>
  <c r="A341" i="70"/>
  <c r="G341" i="70"/>
  <c r="A342" i="70"/>
  <c r="G342" i="70"/>
  <c r="A343" i="70"/>
  <c r="G343" i="70"/>
  <c r="A344" i="70"/>
  <c r="G344" i="70"/>
  <c r="A345" i="70"/>
  <c r="G345" i="70"/>
  <c r="A346" i="70"/>
  <c r="G346" i="70"/>
  <c r="A347" i="70"/>
  <c r="G347" i="70"/>
  <c r="A348" i="70"/>
  <c r="G348" i="70"/>
  <c r="A349" i="70"/>
  <c r="G349" i="70"/>
  <c r="A1877" i="70"/>
  <c r="G1877" i="70"/>
  <c r="A1878" i="70"/>
  <c r="G1878" i="70"/>
  <c r="A1879" i="70"/>
  <c r="G1879" i="70"/>
  <c r="A1880" i="70"/>
  <c r="G1880" i="70"/>
  <c r="A1881" i="70"/>
  <c r="G1881" i="70"/>
  <c r="A1882" i="70"/>
  <c r="G1882" i="70"/>
  <c r="A1883" i="70"/>
  <c r="G1883" i="70"/>
  <c r="A1884" i="70"/>
  <c r="G1884" i="70"/>
  <c r="A1885" i="70"/>
  <c r="G1885" i="70"/>
  <c r="A1886" i="70"/>
  <c r="G1886" i="70"/>
  <c r="A1887" i="70"/>
  <c r="G1887" i="70"/>
  <c r="A1888" i="70"/>
  <c r="G1888" i="70"/>
  <c r="A1889" i="70"/>
  <c r="G1889" i="70"/>
  <c r="A1890" i="70"/>
  <c r="G1890" i="70"/>
  <c r="A1891" i="70"/>
  <c r="G1891" i="70"/>
  <c r="A852" i="70"/>
  <c r="G852" i="70"/>
  <c r="A853" i="70"/>
  <c r="G853" i="70"/>
  <c r="A854" i="70"/>
  <c r="G854" i="70"/>
  <c r="A855" i="70"/>
  <c r="G855" i="70"/>
  <c r="A856" i="70"/>
  <c r="G856" i="70"/>
  <c r="A857" i="70"/>
  <c r="G857" i="70"/>
  <c r="A858" i="70"/>
  <c r="G858" i="70"/>
  <c r="A859" i="70"/>
  <c r="G859" i="70"/>
  <c r="A860" i="70"/>
  <c r="G860" i="70"/>
  <c r="A861" i="70"/>
  <c r="G861" i="70"/>
  <c r="A862" i="70"/>
  <c r="G862" i="70"/>
  <c r="A863" i="70"/>
  <c r="G863" i="70"/>
  <c r="A864" i="70"/>
  <c r="G864" i="70"/>
  <c r="A865" i="70"/>
  <c r="G865" i="70"/>
  <c r="A866" i="70"/>
  <c r="G866" i="70"/>
  <c r="A1892" i="70"/>
  <c r="G1892" i="70"/>
  <c r="A1893" i="70"/>
  <c r="G1893" i="70"/>
  <c r="A1894" i="70"/>
  <c r="G1894" i="70"/>
  <c r="A1895" i="70"/>
  <c r="G1895" i="70"/>
  <c r="A1896" i="70"/>
  <c r="G1896" i="70"/>
  <c r="A1897" i="70"/>
  <c r="G1897" i="70"/>
  <c r="A1898" i="70"/>
  <c r="G1898" i="70"/>
  <c r="A1899" i="70"/>
  <c r="G1899" i="70"/>
  <c r="A1900" i="70"/>
  <c r="G1900" i="70"/>
  <c r="A1901" i="70"/>
  <c r="G1901" i="70"/>
  <c r="A1902" i="70"/>
  <c r="G1902" i="70"/>
  <c r="A1903" i="70"/>
  <c r="G1903" i="70"/>
  <c r="A1904" i="70"/>
  <c r="G1904" i="70"/>
  <c r="A1905" i="70"/>
  <c r="G1905" i="70"/>
  <c r="A1906" i="70"/>
  <c r="G1906" i="70"/>
  <c r="A1907" i="70"/>
  <c r="G1907" i="70"/>
  <c r="A1908" i="70"/>
  <c r="G1908" i="70"/>
  <c r="A1909" i="70"/>
  <c r="G1909" i="70"/>
  <c r="A1910" i="70"/>
  <c r="G1910" i="70"/>
  <c r="A1911" i="70"/>
  <c r="G1911" i="70"/>
  <c r="A1912" i="70"/>
  <c r="G1912" i="70"/>
  <c r="A1913" i="70"/>
  <c r="G1913" i="70"/>
  <c r="A1914" i="70"/>
  <c r="G1914" i="70"/>
  <c r="A1915" i="70"/>
  <c r="G1915" i="70"/>
  <c r="A1916" i="70"/>
  <c r="G1916" i="70"/>
  <c r="A1917" i="70"/>
  <c r="G1917" i="70"/>
  <c r="A1918" i="70"/>
  <c r="G1918" i="70"/>
  <c r="A1919" i="70"/>
  <c r="G1919" i="70"/>
  <c r="A1920" i="70"/>
  <c r="G1920" i="70"/>
  <c r="A1921" i="70"/>
  <c r="G1921" i="70"/>
  <c r="A1922" i="70"/>
  <c r="G1922" i="70"/>
  <c r="A1923" i="70"/>
  <c r="G1923" i="70"/>
  <c r="A1924" i="70"/>
  <c r="G1924" i="70"/>
  <c r="A1925" i="70"/>
  <c r="G1925" i="70"/>
  <c r="A1926" i="70"/>
  <c r="G1926" i="70"/>
  <c r="A1927" i="70"/>
  <c r="G1927" i="70"/>
  <c r="A1928" i="70"/>
  <c r="G1928" i="70"/>
  <c r="A1929" i="70"/>
  <c r="G1929" i="70"/>
  <c r="A1930" i="70"/>
  <c r="G1930" i="70"/>
  <c r="A1931" i="70"/>
  <c r="G1931" i="70"/>
  <c r="A1932" i="70"/>
  <c r="G1932" i="70"/>
  <c r="A1933" i="70"/>
  <c r="G1933" i="70"/>
  <c r="A1934" i="70"/>
  <c r="G1934" i="70"/>
  <c r="A1935" i="70"/>
  <c r="G1935" i="70"/>
  <c r="A1936" i="70"/>
  <c r="G1936" i="70"/>
  <c r="A350" i="70"/>
  <c r="G350" i="70"/>
  <c r="A351" i="70"/>
  <c r="G351" i="70"/>
  <c r="A352" i="70"/>
  <c r="G352" i="70"/>
  <c r="A353" i="70"/>
  <c r="G353" i="70"/>
  <c r="A354" i="70"/>
  <c r="G354" i="70"/>
  <c r="A355" i="70"/>
  <c r="G355" i="70"/>
  <c r="A356" i="70"/>
  <c r="G356" i="70"/>
  <c r="A357" i="70"/>
  <c r="G357" i="70"/>
  <c r="A358" i="70"/>
  <c r="G358" i="70"/>
  <c r="A359" i="70"/>
  <c r="G359" i="70"/>
  <c r="A360" i="70"/>
  <c r="G360" i="70"/>
  <c r="A361" i="70"/>
  <c r="G361" i="70"/>
  <c r="A362" i="70"/>
  <c r="G362" i="70"/>
  <c r="A363" i="70"/>
  <c r="G363" i="70"/>
  <c r="A364" i="70"/>
  <c r="G364" i="70"/>
  <c r="A365" i="70"/>
  <c r="G365" i="70"/>
  <c r="A366" i="70"/>
  <c r="G366" i="70"/>
  <c r="A367" i="70"/>
  <c r="G367" i="70"/>
  <c r="A368" i="70"/>
  <c r="G368" i="70"/>
  <c r="A369" i="70"/>
  <c r="G369" i="70"/>
  <c r="A370" i="70"/>
  <c r="G370" i="70"/>
  <c r="A371" i="70"/>
  <c r="G371" i="70"/>
  <c r="A372" i="70"/>
  <c r="G372" i="70"/>
  <c r="A373" i="70"/>
  <c r="G373" i="70"/>
  <c r="A374" i="70"/>
  <c r="G374" i="70"/>
  <c r="A375" i="70"/>
  <c r="G375" i="70"/>
  <c r="A376" i="70"/>
  <c r="G376" i="70"/>
  <c r="A377" i="70"/>
  <c r="G377" i="70"/>
  <c r="A378" i="70"/>
  <c r="G378" i="70"/>
  <c r="A379" i="70"/>
  <c r="G379" i="70"/>
  <c r="A1937" i="70"/>
  <c r="G1937" i="70"/>
  <c r="A1938" i="70"/>
  <c r="G1938" i="70"/>
  <c r="A1939" i="70"/>
  <c r="G1939" i="70"/>
  <c r="A1940" i="70"/>
  <c r="G1940" i="70"/>
  <c r="A1941" i="70"/>
  <c r="G1941" i="70"/>
  <c r="A1942" i="70"/>
  <c r="G1942" i="70"/>
  <c r="A1943" i="70"/>
  <c r="G1943" i="70"/>
  <c r="A1944" i="70"/>
  <c r="G1944" i="70"/>
  <c r="A1945" i="70"/>
  <c r="G1945" i="70"/>
  <c r="A1946" i="70"/>
  <c r="G1946" i="70"/>
  <c r="A1947" i="70"/>
  <c r="G1947" i="70"/>
  <c r="A1948" i="70"/>
  <c r="G1948" i="70"/>
  <c r="A1949" i="70"/>
  <c r="G1949" i="70"/>
  <c r="A1950" i="70"/>
  <c r="G1950" i="70"/>
  <c r="A1951" i="70"/>
  <c r="G1951" i="70"/>
  <c r="A867" i="70"/>
  <c r="G867" i="70"/>
  <c r="A868" i="70"/>
  <c r="G868" i="70"/>
  <c r="A869" i="70"/>
  <c r="G869" i="70"/>
  <c r="A870" i="70"/>
  <c r="G870" i="70"/>
  <c r="A871" i="70"/>
  <c r="G871" i="70"/>
  <c r="A872" i="70"/>
  <c r="G872" i="70"/>
  <c r="A873" i="70"/>
  <c r="G873" i="70"/>
  <c r="A874" i="70"/>
  <c r="G874" i="70"/>
  <c r="A875" i="70"/>
  <c r="G875" i="70"/>
  <c r="A876" i="70"/>
  <c r="G876" i="70"/>
  <c r="A877" i="70"/>
  <c r="G877" i="70"/>
  <c r="A878" i="70"/>
  <c r="G878" i="70"/>
  <c r="A879" i="70"/>
  <c r="G879" i="70"/>
  <c r="A880" i="70"/>
  <c r="G880" i="70"/>
  <c r="A881" i="70"/>
  <c r="G881" i="70"/>
  <c r="A1952" i="70"/>
  <c r="G1952" i="70"/>
  <c r="A1953" i="70"/>
  <c r="G1953" i="70"/>
  <c r="A1954" i="70"/>
  <c r="G1954" i="70"/>
  <c r="A1955" i="70"/>
  <c r="G1955" i="70"/>
  <c r="A1956" i="70"/>
  <c r="G1956" i="70"/>
  <c r="A1957" i="70"/>
  <c r="G1957" i="70"/>
  <c r="A1958" i="70"/>
  <c r="G1958" i="70"/>
  <c r="A1959" i="70"/>
  <c r="G1959" i="70"/>
  <c r="A1960" i="70"/>
  <c r="G1960" i="70"/>
  <c r="A1961" i="70"/>
  <c r="G1961" i="70"/>
  <c r="A1962" i="70"/>
  <c r="G1962" i="70"/>
  <c r="A1963" i="70"/>
  <c r="G1963" i="70"/>
  <c r="A1964" i="70"/>
  <c r="G1964" i="70"/>
  <c r="A1965" i="70"/>
  <c r="G1965" i="70"/>
  <c r="A1966" i="70"/>
  <c r="G1966" i="70"/>
  <c r="A1967" i="70"/>
  <c r="G1967" i="70"/>
  <c r="A1968" i="70"/>
  <c r="G1968" i="70"/>
  <c r="A1969" i="70"/>
  <c r="G1969" i="70"/>
  <c r="A1970" i="70"/>
  <c r="G1970" i="70"/>
  <c r="A1971" i="70"/>
  <c r="G1971" i="70"/>
  <c r="A1972" i="70"/>
  <c r="G1972" i="70"/>
  <c r="A1973" i="70"/>
  <c r="G1973" i="70"/>
  <c r="A1974" i="70"/>
  <c r="G1974" i="70"/>
  <c r="A1975" i="70"/>
  <c r="G1975" i="70"/>
  <c r="A1976" i="70"/>
  <c r="G1976" i="70"/>
  <c r="A1977" i="70"/>
  <c r="G1977" i="70"/>
  <c r="A1978" i="70"/>
  <c r="G1978" i="70"/>
  <c r="A1979" i="70"/>
  <c r="G1979" i="70"/>
  <c r="A1980" i="70"/>
  <c r="G1980" i="70"/>
  <c r="A1981" i="70"/>
  <c r="G1981" i="70"/>
  <c r="A380" i="70"/>
  <c r="G380" i="70"/>
  <c r="A381" i="70"/>
  <c r="G381" i="70"/>
  <c r="A382" i="70"/>
  <c r="G382" i="70"/>
  <c r="A383" i="70"/>
  <c r="G383" i="70"/>
  <c r="A384" i="70"/>
  <c r="G384" i="70"/>
  <c r="A385" i="70"/>
  <c r="G385" i="70"/>
  <c r="A386" i="70"/>
  <c r="G386" i="70"/>
  <c r="A387" i="70"/>
  <c r="G387" i="70"/>
  <c r="A388" i="70"/>
  <c r="G388" i="70"/>
  <c r="A389" i="70"/>
  <c r="G389" i="70"/>
  <c r="A390" i="70"/>
  <c r="G390" i="70"/>
  <c r="A391" i="70"/>
  <c r="G391" i="70"/>
  <c r="A392" i="70"/>
  <c r="G392" i="70"/>
  <c r="A393" i="70"/>
  <c r="G393" i="70"/>
  <c r="A394" i="70"/>
  <c r="G394" i="70"/>
  <c r="A1982" i="70"/>
  <c r="G1982" i="70"/>
  <c r="A1983" i="70"/>
  <c r="G1983" i="70"/>
  <c r="A1984" i="70"/>
  <c r="G1984" i="70"/>
  <c r="A1985" i="70"/>
  <c r="G1985" i="70"/>
  <c r="A1986" i="70"/>
  <c r="G1986" i="70"/>
  <c r="A1987" i="70"/>
  <c r="G1987" i="70"/>
  <c r="A1988" i="70"/>
  <c r="G1988" i="70"/>
  <c r="A1989" i="70"/>
  <c r="G1989" i="70"/>
  <c r="A1990" i="70"/>
  <c r="G1990" i="70"/>
  <c r="A1991" i="70"/>
  <c r="G1991" i="70"/>
  <c r="A1992" i="70"/>
  <c r="G1992" i="70"/>
  <c r="A1993" i="70"/>
  <c r="G1993" i="70"/>
  <c r="A1994" i="70"/>
  <c r="G1994" i="70"/>
  <c r="A1995" i="70"/>
  <c r="G1995" i="70"/>
  <c r="A1996" i="70"/>
  <c r="G1996" i="70"/>
  <c r="A1997" i="70"/>
  <c r="G1997" i="70"/>
  <c r="A1998" i="70"/>
  <c r="G1998" i="70"/>
  <c r="A1999" i="70"/>
  <c r="G1999" i="70"/>
  <c r="A2000" i="70"/>
  <c r="G2000" i="70"/>
  <c r="A2001" i="70"/>
  <c r="G2001" i="70"/>
  <c r="A2002" i="70"/>
  <c r="G2002" i="70"/>
  <c r="A2003" i="70"/>
  <c r="G2003" i="70"/>
  <c r="A2004" i="70"/>
  <c r="G2004" i="70"/>
  <c r="A2005" i="70"/>
  <c r="G2005" i="70"/>
  <c r="A2006" i="70"/>
  <c r="G2006" i="70"/>
  <c r="A2007" i="70"/>
  <c r="G2007" i="70"/>
  <c r="A2008" i="70"/>
  <c r="G2008" i="70"/>
  <c r="A2009" i="70"/>
  <c r="G2009" i="70"/>
  <c r="A2010" i="70"/>
  <c r="G2010" i="70"/>
  <c r="A2011" i="70"/>
  <c r="G2011" i="70"/>
  <c r="A2012" i="70"/>
  <c r="G2012" i="70"/>
  <c r="A2013" i="70"/>
  <c r="G2013" i="70"/>
  <c r="A2014" i="70"/>
  <c r="G2014" i="70"/>
  <c r="A2015" i="70"/>
  <c r="G2015" i="70"/>
  <c r="A2016" i="70"/>
  <c r="G2016" i="70"/>
  <c r="A2017" i="70"/>
  <c r="G2017" i="70"/>
  <c r="A2018" i="70"/>
  <c r="G2018" i="70"/>
  <c r="A2019" i="70"/>
  <c r="G2019" i="70"/>
  <c r="A2020" i="70"/>
  <c r="G2020" i="70"/>
  <c r="A2021" i="70"/>
  <c r="G2021" i="70"/>
  <c r="A2022" i="70"/>
  <c r="G2022" i="70"/>
  <c r="A2023" i="70"/>
  <c r="G2023" i="70"/>
  <c r="A2024" i="70"/>
  <c r="G2024" i="70"/>
  <c r="A2025" i="70"/>
  <c r="G2025" i="70"/>
  <c r="A2026" i="70"/>
  <c r="G2026" i="70"/>
  <c r="A2027" i="70"/>
  <c r="G2027" i="70"/>
  <c r="A2028" i="70"/>
  <c r="G2028" i="70"/>
  <c r="A2029" i="70"/>
  <c r="G2029" i="70"/>
  <c r="A2030" i="70"/>
  <c r="G2030" i="70"/>
  <c r="A2031" i="70"/>
  <c r="G2031" i="70"/>
  <c r="A2032" i="70"/>
  <c r="G2032" i="70"/>
  <c r="A2033" i="70"/>
  <c r="G2033" i="70"/>
  <c r="A2034" i="70"/>
  <c r="G2034" i="70"/>
  <c r="A2035" i="70"/>
  <c r="G2035" i="70"/>
  <c r="A2036" i="70"/>
  <c r="G2036" i="70"/>
  <c r="A2037" i="70"/>
  <c r="G2037" i="70"/>
  <c r="A2038" i="70"/>
  <c r="G2038" i="70"/>
  <c r="A2039" i="70"/>
  <c r="G2039" i="70"/>
  <c r="A2040" i="70"/>
  <c r="G2040" i="70"/>
  <c r="A2041" i="70"/>
  <c r="G2041" i="70"/>
  <c r="A882" i="70"/>
  <c r="G882" i="70"/>
  <c r="A883" i="70"/>
  <c r="G883" i="70"/>
  <c r="A884" i="70"/>
  <c r="G884" i="70"/>
  <c r="A885" i="70"/>
  <c r="G885" i="70"/>
  <c r="A886" i="70"/>
  <c r="G886" i="70"/>
  <c r="A887" i="70"/>
  <c r="G887" i="70"/>
  <c r="A888" i="70"/>
  <c r="G888" i="70"/>
  <c r="A889" i="70"/>
  <c r="G889" i="70"/>
  <c r="A890" i="70"/>
  <c r="G890" i="70"/>
  <c r="A891" i="70"/>
  <c r="G891" i="70"/>
  <c r="A892" i="70"/>
  <c r="G892" i="70"/>
  <c r="A893" i="70"/>
  <c r="G893" i="70"/>
  <c r="A894" i="70"/>
  <c r="G894" i="70"/>
  <c r="A895" i="70"/>
  <c r="G895" i="70"/>
  <c r="A896" i="70"/>
  <c r="G896" i="70"/>
  <c r="A395" i="70"/>
  <c r="G395" i="70"/>
  <c r="A396" i="70"/>
  <c r="G396" i="70"/>
  <c r="A397" i="70"/>
  <c r="G397" i="70"/>
  <c r="A398" i="70"/>
  <c r="G398" i="70"/>
  <c r="A399" i="70"/>
  <c r="G399" i="70"/>
  <c r="A400" i="70"/>
  <c r="G400" i="70"/>
  <c r="A401" i="70"/>
  <c r="G401" i="70"/>
  <c r="A402" i="70"/>
  <c r="G402" i="70"/>
  <c r="A403" i="70"/>
  <c r="G403" i="70"/>
  <c r="A404" i="70"/>
  <c r="G404" i="70"/>
  <c r="A405" i="70"/>
  <c r="G405" i="70"/>
  <c r="A406" i="70"/>
  <c r="G406" i="70"/>
  <c r="A407" i="70"/>
  <c r="G407" i="70"/>
  <c r="A408" i="70"/>
  <c r="G408" i="70"/>
  <c r="A409" i="70"/>
  <c r="G409" i="70"/>
  <c r="A410" i="70"/>
  <c r="G410" i="70"/>
  <c r="A411" i="70"/>
  <c r="G411" i="70"/>
  <c r="A412" i="70"/>
  <c r="G412" i="70"/>
  <c r="A413" i="70"/>
  <c r="G413" i="70"/>
  <c r="A414" i="70"/>
  <c r="G414" i="70"/>
  <c r="A415" i="70"/>
  <c r="G415" i="70"/>
  <c r="A416" i="70"/>
  <c r="G416" i="70"/>
  <c r="A417" i="70"/>
  <c r="G417" i="70"/>
  <c r="A418" i="70"/>
  <c r="G418" i="70"/>
  <c r="A419" i="70"/>
  <c r="G419" i="70"/>
  <c r="A420" i="70"/>
  <c r="G420" i="70"/>
  <c r="A421" i="70"/>
  <c r="G421" i="70"/>
  <c r="A422" i="70"/>
  <c r="G422" i="70"/>
  <c r="A423" i="70"/>
  <c r="G423" i="70"/>
  <c r="A424" i="70"/>
  <c r="G424" i="70"/>
  <c r="A425" i="70"/>
  <c r="G425" i="70"/>
  <c r="A426" i="70"/>
  <c r="G426" i="70"/>
  <c r="A427" i="70"/>
  <c r="G427" i="70"/>
  <c r="A428" i="70"/>
  <c r="G428" i="70"/>
  <c r="A429" i="70"/>
  <c r="G429" i="70"/>
  <c r="A430" i="70"/>
  <c r="G430" i="70"/>
  <c r="A431" i="70"/>
  <c r="G431" i="70"/>
  <c r="A432" i="70"/>
  <c r="G432" i="70"/>
  <c r="A433" i="70"/>
  <c r="G433" i="70"/>
  <c r="A434" i="70"/>
  <c r="G434" i="70"/>
  <c r="A435" i="70"/>
  <c r="G435" i="70"/>
  <c r="A436" i="70"/>
  <c r="G436" i="70"/>
  <c r="A437" i="70"/>
  <c r="G437" i="70"/>
  <c r="A438" i="70"/>
  <c r="G438" i="70"/>
  <c r="A439" i="70"/>
  <c r="G439" i="70"/>
  <c r="A440" i="70"/>
  <c r="G440" i="70"/>
  <c r="A897" i="70"/>
  <c r="G897" i="70"/>
  <c r="A898" i="70"/>
  <c r="G898" i="70"/>
  <c r="A899" i="70"/>
  <c r="G899" i="70"/>
  <c r="A900" i="70"/>
  <c r="G900" i="70"/>
  <c r="A901" i="70"/>
  <c r="G901" i="70"/>
  <c r="A902" i="70"/>
  <c r="G902" i="70"/>
  <c r="A903" i="70"/>
  <c r="G903" i="70"/>
  <c r="A904" i="70"/>
  <c r="G904" i="70"/>
  <c r="A905" i="70"/>
  <c r="G905" i="70"/>
  <c r="A906" i="70"/>
  <c r="G906" i="70"/>
  <c r="A907" i="70"/>
  <c r="G907" i="70"/>
  <c r="A908" i="70"/>
  <c r="G908" i="70"/>
  <c r="A909" i="70"/>
  <c r="G909" i="70"/>
  <c r="A910" i="70"/>
  <c r="G910" i="70"/>
  <c r="A911" i="70"/>
  <c r="G911" i="70"/>
  <c r="A912" i="70"/>
  <c r="G912" i="70"/>
  <c r="A913" i="70"/>
  <c r="G913" i="70"/>
  <c r="A914" i="70"/>
  <c r="G914" i="70"/>
  <c r="A915" i="70"/>
  <c r="G915" i="70"/>
  <c r="A916" i="70"/>
  <c r="G916" i="70"/>
  <c r="A917" i="70"/>
  <c r="G917" i="70"/>
  <c r="A918" i="70"/>
  <c r="G918" i="70"/>
  <c r="A2042" i="70"/>
  <c r="G2042" i="70"/>
  <c r="A2043" i="70"/>
  <c r="G2043" i="70"/>
  <c r="A2044" i="70"/>
  <c r="G2044" i="70"/>
  <c r="A2045" i="70"/>
  <c r="G2045" i="70"/>
  <c r="A2046" i="70"/>
  <c r="G2046" i="70"/>
  <c r="A2047" i="70"/>
  <c r="G2047" i="70"/>
  <c r="A2048" i="70"/>
  <c r="G2048" i="70"/>
  <c r="A2049" i="70"/>
  <c r="G2049" i="70"/>
  <c r="A2050" i="70"/>
  <c r="G2050" i="70"/>
  <c r="A2051" i="70"/>
  <c r="G2051" i="70"/>
  <c r="A2052" i="70"/>
  <c r="G2052" i="70"/>
  <c r="A2053" i="70"/>
  <c r="G2053" i="70"/>
  <c r="A2054" i="70"/>
  <c r="G2054" i="70"/>
  <c r="A2055" i="70"/>
  <c r="G2055" i="70"/>
  <c r="A2056" i="70"/>
  <c r="G2056" i="70"/>
  <c r="A919" i="70"/>
  <c r="G919" i="70"/>
  <c r="A920" i="70"/>
  <c r="G920" i="70"/>
  <c r="A921" i="70"/>
  <c r="G921" i="70"/>
  <c r="A922" i="70"/>
  <c r="G922" i="70"/>
  <c r="A923" i="70"/>
  <c r="G923" i="70"/>
  <c r="A924" i="70"/>
  <c r="G924" i="70"/>
  <c r="A925" i="70"/>
  <c r="G925" i="70"/>
  <c r="A926" i="70"/>
  <c r="G926" i="70"/>
  <c r="A927" i="70"/>
  <c r="G927" i="70"/>
  <c r="A928" i="70"/>
  <c r="G928" i="70"/>
  <c r="A929" i="70"/>
  <c r="G929" i="70"/>
  <c r="A930" i="70"/>
  <c r="G930" i="70"/>
  <c r="A931" i="70"/>
  <c r="G931" i="70"/>
  <c r="A932" i="70"/>
  <c r="G932" i="70"/>
  <c r="A933" i="70"/>
  <c r="G933" i="70"/>
  <c r="A934" i="70"/>
  <c r="G934" i="70"/>
  <c r="A935" i="70"/>
  <c r="G935" i="70"/>
  <c r="A936" i="70"/>
  <c r="G936" i="70"/>
  <c r="A937" i="70"/>
  <c r="G937" i="70"/>
  <c r="A938" i="70"/>
  <c r="G938" i="70"/>
  <c r="A939" i="70"/>
  <c r="G939" i="70"/>
  <c r="A940" i="70"/>
  <c r="G940" i="70"/>
  <c r="A941" i="70"/>
  <c r="G941" i="70"/>
  <c r="A942" i="70"/>
  <c r="G942" i="70"/>
  <c r="A943" i="70"/>
  <c r="G943" i="70"/>
  <c r="A944" i="70"/>
  <c r="G944" i="70"/>
  <c r="A945" i="70"/>
  <c r="G945" i="70"/>
  <c r="A946" i="70"/>
  <c r="G946" i="70"/>
  <c r="A947" i="70"/>
  <c r="G947" i="70"/>
  <c r="A948" i="70"/>
  <c r="G948" i="70"/>
  <c r="A2057" i="70"/>
  <c r="G2057" i="70"/>
  <c r="A2058" i="70"/>
  <c r="G2058" i="70"/>
  <c r="A2059" i="70"/>
  <c r="G2059" i="70"/>
  <c r="A2060" i="70"/>
  <c r="G2060" i="70"/>
  <c r="A2061" i="70"/>
  <c r="G2061" i="70"/>
  <c r="A2062" i="70"/>
  <c r="G2062" i="70"/>
  <c r="A2063" i="70"/>
  <c r="G2063" i="70"/>
  <c r="A2064" i="70"/>
  <c r="G2064" i="70"/>
  <c r="A2065" i="70"/>
  <c r="G2065" i="70"/>
  <c r="A2066" i="70"/>
  <c r="G2066" i="70"/>
  <c r="A2067" i="70"/>
  <c r="G2067" i="70"/>
  <c r="A2068" i="70"/>
  <c r="G2068" i="70"/>
  <c r="A2069" i="70"/>
  <c r="G2069" i="70"/>
  <c r="A2070" i="70"/>
  <c r="G2070" i="70"/>
  <c r="A2071" i="70"/>
  <c r="G2071" i="70"/>
  <c r="A949" i="70"/>
  <c r="G949" i="70"/>
  <c r="A950" i="70"/>
  <c r="G950" i="70"/>
  <c r="A951" i="70"/>
  <c r="G951" i="70"/>
  <c r="A952" i="70"/>
  <c r="G952" i="70"/>
  <c r="A953" i="70"/>
  <c r="G953" i="70"/>
  <c r="A954" i="70"/>
  <c r="G954" i="70"/>
  <c r="A955" i="70"/>
  <c r="G955" i="70"/>
  <c r="A956" i="70"/>
  <c r="G956" i="70"/>
  <c r="A957" i="70"/>
  <c r="G957" i="70"/>
  <c r="A958" i="70"/>
  <c r="G958" i="70"/>
  <c r="A959" i="70"/>
  <c r="G959" i="70"/>
  <c r="A960" i="70"/>
  <c r="G960" i="70"/>
  <c r="A961" i="70"/>
  <c r="G961" i="70"/>
  <c r="A962" i="70"/>
  <c r="G962" i="70"/>
  <c r="A963" i="70"/>
  <c r="G963" i="70"/>
  <c r="A2072" i="70"/>
  <c r="G2072" i="70"/>
  <c r="A2073" i="70"/>
  <c r="G2073" i="70"/>
  <c r="A2074" i="70"/>
  <c r="G2074" i="70"/>
  <c r="A2075" i="70"/>
  <c r="G2075" i="70"/>
  <c r="A2076" i="70"/>
  <c r="G2076" i="70"/>
  <c r="A2077" i="70"/>
  <c r="G2077" i="70"/>
  <c r="A2078" i="70"/>
  <c r="G2078" i="70"/>
  <c r="A2079" i="70"/>
  <c r="G2079" i="70"/>
  <c r="A2080" i="70"/>
  <c r="G2080" i="70"/>
  <c r="A2081" i="70"/>
  <c r="G2081" i="70"/>
  <c r="A2082" i="70"/>
  <c r="G2082" i="70"/>
  <c r="A2083" i="70"/>
  <c r="G2083" i="70"/>
  <c r="A2084" i="70"/>
  <c r="G2084" i="70"/>
  <c r="A2085" i="70"/>
  <c r="G2085" i="70"/>
  <c r="A2086" i="70"/>
  <c r="G2086" i="70"/>
  <c r="A441" i="70"/>
  <c r="G441" i="70"/>
  <c r="A442" i="70"/>
  <c r="G442" i="70"/>
  <c r="A443" i="70"/>
  <c r="G443" i="70"/>
  <c r="A444" i="70"/>
  <c r="G444" i="70"/>
  <c r="A445" i="70"/>
  <c r="G445" i="70"/>
  <c r="A446" i="70"/>
  <c r="G446" i="70"/>
  <c r="A447" i="70"/>
  <c r="G447" i="70"/>
  <c r="A448" i="70"/>
  <c r="G448" i="70"/>
  <c r="A449" i="70"/>
  <c r="G449" i="70"/>
  <c r="A450" i="70"/>
  <c r="G450" i="70"/>
  <c r="A451" i="70"/>
  <c r="G451" i="70"/>
  <c r="A452" i="70"/>
  <c r="G452" i="70"/>
  <c r="A453" i="70"/>
  <c r="G453" i="70"/>
  <c r="A454" i="70"/>
  <c r="G454" i="70"/>
  <c r="A455" i="70"/>
  <c r="G455" i="70"/>
  <c r="A456" i="70"/>
  <c r="G456" i="70"/>
  <c r="A2087" i="70"/>
  <c r="G2087" i="70"/>
  <c r="A2088" i="70"/>
  <c r="G2088" i="70"/>
  <c r="A2089" i="70"/>
  <c r="G2089" i="70"/>
  <c r="A2090" i="70"/>
  <c r="G2090" i="70"/>
  <c r="A2091" i="70"/>
  <c r="G2091" i="70"/>
  <c r="A2092" i="70"/>
  <c r="G2092" i="70"/>
  <c r="A2093" i="70"/>
  <c r="G2093" i="70"/>
  <c r="A2094" i="70"/>
  <c r="G2094" i="70"/>
  <c r="A2095" i="70"/>
  <c r="G2095" i="70"/>
  <c r="A2096" i="70"/>
  <c r="G2096" i="70"/>
  <c r="A2097" i="70"/>
  <c r="G2097" i="70"/>
  <c r="A2098" i="70"/>
  <c r="G2098" i="70"/>
  <c r="A2099" i="70"/>
  <c r="G2099" i="70"/>
  <c r="A2100" i="70"/>
  <c r="G2100" i="70"/>
  <c r="A2101" i="70"/>
  <c r="G2101" i="70"/>
  <c r="A964" i="70"/>
  <c r="G964" i="70"/>
  <c r="A965" i="70"/>
  <c r="G965" i="70"/>
  <c r="A966" i="70"/>
  <c r="G966" i="70"/>
  <c r="A967" i="70"/>
  <c r="G967" i="70"/>
  <c r="A968" i="70"/>
  <c r="G968" i="70"/>
  <c r="A969" i="70"/>
  <c r="G969" i="70"/>
  <c r="A970" i="70"/>
  <c r="G970" i="70"/>
  <c r="A971" i="70"/>
  <c r="G971" i="70"/>
  <c r="A972" i="70"/>
  <c r="G972" i="70"/>
  <c r="A973" i="70"/>
  <c r="G973" i="70"/>
  <c r="A974" i="70"/>
  <c r="G974" i="70"/>
  <c r="A975" i="70"/>
  <c r="G975" i="70"/>
  <c r="A976" i="70"/>
  <c r="G976" i="70"/>
  <c r="A977" i="70"/>
  <c r="G977" i="70"/>
  <c r="A978" i="70"/>
  <c r="G978" i="70"/>
  <c r="A979" i="70"/>
  <c r="G979" i="70"/>
  <c r="A980" i="70"/>
  <c r="G980" i="70"/>
  <c r="A981" i="70"/>
  <c r="G981" i="70"/>
  <c r="A982" i="70"/>
  <c r="G982" i="70"/>
  <c r="A983" i="70"/>
  <c r="G983" i="70"/>
  <c r="A984" i="70"/>
  <c r="G984" i="70"/>
  <c r="A985" i="70"/>
  <c r="G985" i="70"/>
  <c r="A986" i="70"/>
  <c r="G986" i="70"/>
  <c r="A987" i="70"/>
  <c r="G987" i="70"/>
  <c r="A988" i="70"/>
  <c r="G988" i="70"/>
  <c r="A989" i="70"/>
  <c r="G989" i="70"/>
  <c r="A990" i="70"/>
  <c r="G990" i="70"/>
  <c r="A991" i="70"/>
  <c r="G991" i="70"/>
  <c r="A992" i="70"/>
  <c r="G992" i="70"/>
  <c r="A993" i="70"/>
  <c r="G993" i="70"/>
  <c r="A2102" i="70"/>
  <c r="G2102" i="70"/>
  <c r="A2103" i="70"/>
  <c r="G2103" i="70"/>
  <c r="A2104" i="70"/>
  <c r="G2104" i="70"/>
  <c r="A2105" i="70"/>
  <c r="G2105" i="70"/>
  <c r="A2106" i="70"/>
  <c r="G2106" i="70"/>
  <c r="A2107" i="70"/>
  <c r="G2107" i="70"/>
  <c r="A2108" i="70"/>
  <c r="G2108" i="70"/>
  <c r="A2109" i="70"/>
  <c r="G2109" i="70"/>
  <c r="A2110" i="70"/>
  <c r="G2110" i="70"/>
  <c r="A2111" i="70"/>
  <c r="G2111" i="70"/>
  <c r="A2112" i="70"/>
  <c r="G2112" i="70"/>
  <c r="A2113" i="70"/>
  <c r="G2113" i="70"/>
  <c r="A2114" i="70"/>
  <c r="G2114" i="70"/>
  <c r="A2115" i="70"/>
  <c r="G2115" i="70"/>
  <c r="A2116" i="70"/>
  <c r="G2116" i="70"/>
  <c r="A994" i="70"/>
  <c r="G994" i="70"/>
  <c r="A995" i="70"/>
  <c r="G995" i="70"/>
  <c r="A996" i="70"/>
  <c r="G996" i="70"/>
  <c r="A997" i="70"/>
  <c r="G997" i="70"/>
  <c r="A998" i="70"/>
  <c r="G998" i="70"/>
  <c r="A999" i="70"/>
  <c r="G999" i="70"/>
  <c r="A1000" i="70"/>
  <c r="G1000" i="70"/>
  <c r="A1001" i="70"/>
  <c r="G1001" i="70"/>
  <c r="A1002" i="70"/>
  <c r="G1002" i="70"/>
  <c r="A1003" i="70"/>
  <c r="G1003" i="70"/>
  <c r="A1004" i="70"/>
  <c r="G1004" i="70"/>
  <c r="A1005" i="70"/>
  <c r="G1005" i="70"/>
  <c r="A1006" i="70"/>
  <c r="G1006" i="70"/>
  <c r="A1007" i="70"/>
  <c r="G1007" i="70"/>
  <c r="A1008" i="70"/>
  <c r="G1008" i="70"/>
  <c r="A1009" i="70"/>
  <c r="G1009" i="70"/>
  <c r="A1010" i="70"/>
  <c r="G1010" i="70"/>
  <c r="A1011" i="70"/>
  <c r="G1011" i="70"/>
  <c r="A1012" i="70"/>
  <c r="G1012" i="70"/>
  <c r="A1013" i="70"/>
  <c r="G1013" i="70"/>
  <c r="A1014" i="70"/>
  <c r="G1014" i="70"/>
  <c r="A1015" i="70"/>
  <c r="G1015" i="70"/>
  <c r="A1016" i="70"/>
  <c r="G1016" i="70"/>
  <c r="A1017" i="70"/>
  <c r="G1017" i="70"/>
  <c r="A1018" i="70"/>
  <c r="G1018" i="70"/>
  <c r="A1019" i="70"/>
  <c r="G1019" i="70"/>
  <c r="A1020" i="70"/>
  <c r="G1020" i="70"/>
  <c r="A1021" i="70"/>
  <c r="G1021" i="70"/>
  <c r="A1022" i="70"/>
  <c r="G1022" i="70"/>
  <c r="A1023" i="70"/>
  <c r="G1023" i="70"/>
  <c r="A1024" i="70"/>
  <c r="G1024" i="70"/>
  <c r="A1025" i="70"/>
  <c r="G1025" i="70"/>
  <c r="A1026" i="70"/>
  <c r="G1026" i="70"/>
  <c r="A1027" i="70"/>
  <c r="G1027" i="70"/>
  <c r="A1028" i="70"/>
  <c r="G1028" i="70"/>
  <c r="A1029" i="70"/>
  <c r="G1029" i="70"/>
  <c r="A1030" i="70"/>
  <c r="G1030" i="70"/>
  <c r="A1031" i="70"/>
  <c r="G1031" i="70"/>
  <c r="A1032" i="70"/>
  <c r="G1032" i="70"/>
  <c r="A1033" i="70"/>
  <c r="G1033" i="70"/>
  <c r="A1034" i="70"/>
  <c r="G1034" i="70"/>
  <c r="A1035" i="70"/>
  <c r="G1035" i="70"/>
  <c r="A1036" i="70"/>
  <c r="G1036" i="70"/>
  <c r="A1037" i="70"/>
  <c r="G1037" i="70"/>
  <c r="A1038" i="70"/>
  <c r="G1038" i="70"/>
  <c r="A2117" i="70"/>
  <c r="G2117" i="70"/>
  <c r="A2118" i="70"/>
  <c r="G2118" i="70"/>
  <c r="A2119" i="70"/>
  <c r="G2119" i="70"/>
  <c r="A2120" i="70"/>
  <c r="G2120" i="70"/>
  <c r="A2121" i="70"/>
  <c r="G2121" i="70"/>
  <c r="A2122" i="70"/>
  <c r="G2122" i="70"/>
  <c r="A2123" i="70"/>
  <c r="G2123" i="70"/>
  <c r="A2124" i="70"/>
  <c r="G2124" i="70"/>
  <c r="A2125" i="70"/>
  <c r="G2125" i="70"/>
  <c r="A2126" i="70"/>
  <c r="G2126" i="70"/>
  <c r="A2127" i="70"/>
  <c r="G2127" i="70"/>
  <c r="A2128" i="70"/>
  <c r="G2128" i="70"/>
  <c r="A2129" i="70"/>
  <c r="G2129" i="70"/>
  <c r="A2130" i="70"/>
  <c r="G2130" i="70"/>
  <c r="A2131" i="70"/>
  <c r="G2131" i="70"/>
  <c r="A2132" i="70"/>
  <c r="G2132" i="70"/>
  <c r="A2133" i="70"/>
  <c r="G2133" i="70"/>
  <c r="A2134" i="70"/>
  <c r="G2134" i="70"/>
  <c r="A2135" i="70"/>
  <c r="G2135" i="70"/>
  <c r="A2136" i="70"/>
  <c r="G2136" i="70"/>
  <c r="A2137" i="70"/>
  <c r="G2137" i="70"/>
  <c r="A2138" i="70"/>
  <c r="G2138" i="70"/>
  <c r="A2139" i="70"/>
  <c r="G2139" i="70"/>
  <c r="A2140" i="70"/>
  <c r="G2140" i="70"/>
  <c r="A2141" i="70"/>
  <c r="G2141" i="70"/>
  <c r="A2142" i="70"/>
  <c r="G2142" i="70"/>
  <c r="A2143" i="70"/>
  <c r="G2143" i="70"/>
  <c r="A2144" i="70"/>
  <c r="G2144" i="70"/>
  <c r="A2145" i="70"/>
  <c r="G2145" i="70"/>
  <c r="A2146" i="70"/>
  <c r="G2146" i="70"/>
  <c r="A457" i="70"/>
  <c r="G457" i="70"/>
  <c r="A458" i="70"/>
  <c r="G458" i="70"/>
  <c r="A459" i="70"/>
  <c r="G459" i="70"/>
  <c r="A460" i="70"/>
  <c r="G460" i="70"/>
  <c r="A461" i="70"/>
  <c r="G461" i="70"/>
  <c r="A462" i="70"/>
  <c r="G462" i="70"/>
  <c r="A463" i="70"/>
  <c r="G463" i="70"/>
  <c r="A464" i="70"/>
  <c r="G464" i="70"/>
  <c r="A465" i="70"/>
  <c r="G465" i="70"/>
  <c r="A466" i="70"/>
  <c r="G466" i="70"/>
  <c r="A467" i="70"/>
  <c r="G467" i="70"/>
  <c r="A468" i="70"/>
  <c r="G468" i="70"/>
  <c r="A469" i="70"/>
  <c r="G469" i="70"/>
  <c r="A470" i="70"/>
  <c r="G470" i="70"/>
  <c r="A471" i="70"/>
  <c r="G471" i="70"/>
  <c r="A2147" i="70"/>
  <c r="G2147" i="70"/>
  <c r="A2148" i="70"/>
  <c r="G2148" i="70"/>
  <c r="A2149" i="70"/>
  <c r="G2149" i="70"/>
  <c r="A2150" i="70"/>
  <c r="G2150" i="70"/>
  <c r="A2151" i="70"/>
  <c r="G2151" i="70"/>
  <c r="A2152" i="70"/>
  <c r="G2152" i="70"/>
  <c r="A2153" i="70"/>
  <c r="G2153" i="70"/>
  <c r="A2154" i="70"/>
  <c r="G2154" i="70"/>
  <c r="A2155" i="70"/>
  <c r="G2155" i="70"/>
  <c r="A2156" i="70"/>
  <c r="G2156" i="70"/>
  <c r="A2157" i="70"/>
  <c r="G2157" i="70"/>
  <c r="A2158" i="70"/>
  <c r="G2158" i="70"/>
  <c r="A2159" i="70"/>
  <c r="G2159" i="70"/>
  <c r="A2160" i="70"/>
  <c r="G2160" i="70"/>
  <c r="A2161" i="70"/>
  <c r="G2161" i="70"/>
  <c r="A1039" i="70"/>
  <c r="G1039" i="70"/>
  <c r="A1040" i="70"/>
  <c r="G1040" i="70"/>
  <c r="A1041" i="70"/>
  <c r="G1041" i="70"/>
  <c r="A1042" i="70"/>
  <c r="G1042" i="70"/>
  <c r="A1043" i="70"/>
  <c r="G1043" i="70"/>
  <c r="A1044" i="70"/>
  <c r="G1044" i="70"/>
  <c r="A1045" i="70"/>
  <c r="G1045" i="70"/>
  <c r="A1046" i="70"/>
  <c r="G1046" i="70"/>
  <c r="A1047" i="70"/>
  <c r="G1047" i="70"/>
  <c r="A1048" i="70"/>
  <c r="G1048" i="70"/>
  <c r="A1049" i="70"/>
  <c r="G1049" i="70"/>
  <c r="A1050" i="70"/>
  <c r="G1050" i="70"/>
  <c r="A1051" i="70"/>
  <c r="G1051" i="70"/>
  <c r="A1052" i="70"/>
  <c r="G1052" i="70"/>
  <c r="A1053" i="70"/>
  <c r="G1053" i="70"/>
  <c r="A472" i="70"/>
  <c r="G472" i="70"/>
  <c r="A473" i="70"/>
  <c r="G473" i="70"/>
  <c r="A474" i="70"/>
  <c r="G474" i="70"/>
  <c r="A475" i="70"/>
  <c r="G475" i="70"/>
  <c r="A476" i="70"/>
  <c r="G476" i="70"/>
  <c r="A477" i="70"/>
  <c r="G477" i="70"/>
  <c r="A478" i="70"/>
  <c r="G478" i="70"/>
  <c r="A479" i="70"/>
  <c r="G479" i="70"/>
  <c r="A480" i="70"/>
  <c r="G480" i="70"/>
  <c r="A481" i="70"/>
  <c r="G481" i="70"/>
  <c r="A482" i="70"/>
  <c r="G482" i="70"/>
  <c r="A483" i="70"/>
  <c r="G483" i="70"/>
  <c r="A484" i="70"/>
  <c r="G484" i="70"/>
  <c r="A485" i="70"/>
  <c r="G485" i="70"/>
  <c r="A486" i="70"/>
  <c r="G486" i="70"/>
  <c r="A2162" i="70"/>
  <c r="G2162" i="70"/>
  <c r="A2163" i="70"/>
  <c r="G2163" i="70"/>
  <c r="A2164" i="70"/>
  <c r="G2164" i="70"/>
  <c r="A2165" i="70"/>
  <c r="G2165" i="70"/>
  <c r="A2166" i="70"/>
  <c r="G2166" i="70"/>
  <c r="A2167" i="70"/>
  <c r="G2167" i="70"/>
  <c r="A2168" i="70"/>
  <c r="G2168" i="70"/>
  <c r="A2169" i="70"/>
  <c r="G2169" i="70"/>
  <c r="A2170" i="70"/>
  <c r="G2170" i="70"/>
  <c r="A2171" i="70"/>
  <c r="G2171" i="70"/>
  <c r="A2172" i="70"/>
  <c r="G2172" i="70"/>
  <c r="A2173" i="70"/>
  <c r="G2173" i="70"/>
  <c r="A2174" i="70"/>
  <c r="G2174" i="70"/>
  <c r="A2175" i="70"/>
  <c r="G2175" i="70"/>
  <c r="A2176" i="70"/>
  <c r="G2176" i="70"/>
  <c r="A2177" i="70"/>
  <c r="G2177" i="70"/>
  <c r="A2178" i="70"/>
  <c r="G2178" i="70"/>
  <c r="A2179" i="70"/>
  <c r="G2179" i="70"/>
  <c r="A2180" i="70"/>
  <c r="G2180" i="70"/>
  <c r="A2181" i="70"/>
  <c r="G2181" i="70"/>
  <c r="A2182" i="70"/>
  <c r="G2182" i="70"/>
  <c r="A2183" i="70"/>
  <c r="G2183" i="70"/>
  <c r="A2184" i="70"/>
  <c r="G2184" i="70"/>
  <c r="A2185" i="70"/>
  <c r="G2185" i="70"/>
  <c r="A2186" i="70"/>
  <c r="G2186" i="70"/>
  <c r="A2187" i="70"/>
  <c r="G2187" i="70"/>
  <c r="A2188" i="70"/>
  <c r="G2188" i="70"/>
  <c r="A2189" i="70"/>
  <c r="G2189" i="70"/>
  <c r="A2190" i="70"/>
  <c r="G2190" i="70"/>
  <c r="A2191" i="70"/>
  <c r="G2191" i="70"/>
  <c r="A2192" i="70"/>
  <c r="G2192" i="70"/>
  <c r="A2193" i="70"/>
  <c r="G2193" i="70"/>
  <c r="A2194" i="70"/>
  <c r="G2194" i="70"/>
  <c r="A2195" i="70"/>
  <c r="G2195" i="70"/>
  <c r="A2196" i="70"/>
  <c r="G2196" i="70"/>
  <c r="A2197" i="70"/>
  <c r="G2197" i="70"/>
  <c r="A2198" i="70"/>
  <c r="G2198" i="70"/>
  <c r="A2199" i="70"/>
  <c r="G2199" i="70"/>
  <c r="A2200" i="70"/>
  <c r="G2200" i="70"/>
  <c r="A2201" i="70"/>
  <c r="G2201" i="70"/>
  <c r="A2202" i="70"/>
  <c r="G2202" i="70"/>
  <c r="A2203" i="70"/>
  <c r="G2203" i="70"/>
  <c r="A2204" i="70"/>
  <c r="G2204" i="70"/>
  <c r="A2205" i="70"/>
  <c r="G2205" i="70"/>
  <c r="A2206" i="70"/>
  <c r="G2206" i="70"/>
  <c r="A2207" i="70"/>
  <c r="G2207" i="70"/>
  <c r="A2208" i="70"/>
  <c r="G2208" i="70"/>
  <c r="A2209" i="70"/>
  <c r="G2209" i="70"/>
  <c r="A2210" i="70"/>
  <c r="G2210" i="70"/>
  <c r="A2211" i="70"/>
  <c r="G2211" i="70"/>
  <c r="A2212" i="70"/>
  <c r="G2212" i="70"/>
  <c r="A2213" i="70"/>
  <c r="G2213" i="70"/>
  <c r="A2214" i="70"/>
  <c r="G2214" i="70"/>
  <c r="A2215" i="70"/>
  <c r="G2215" i="70"/>
  <c r="A2216" i="70"/>
  <c r="G2216" i="70"/>
  <c r="A2217" i="70"/>
  <c r="G2217" i="70"/>
  <c r="A2218" i="70"/>
  <c r="G2218" i="70"/>
  <c r="A2219" i="70"/>
  <c r="G2219" i="70"/>
  <c r="A2220" i="70"/>
  <c r="G2220" i="70"/>
  <c r="A2221" i="70"/>
  <c r="G2221" i="70"/>
  <c r="A1054" i="70"/>
  <c r="G1054" i="70"/>
  <c r="A1055" i="70"/>
  <c r="G1055" i="70"/>
  <c r="A1056" i="70"/>
  <c r="G1056" i="70"/>
  <c r="A1057" i="70"/>
  <c r="G1057" i="70"/>
  <c r="A1058" i="70"/>
  <c r="G1058" i="70"/>
  <c r="A1059" i="70"/>
  <c r="G1059" i="70"/>
  <c r="A1060" i="70"/>
  <c r="G1060" i="70"/>
  <c r="A1061" i="70"/>
  <c r="G1061" i="70"/>
  <c r="A1062" i="70"/>
  <c r="G1062" i="70"/>
  <c r="A1063" i="70"/>
  <c r="G1063" i="70"/>
  <c r="A1064" i="70"/>
  <c r="G1064" i="70"/>
  <c r="A1065" i="70"/>
  <c r="G1065" i="70"/>
  <c r="A1066" i="70"/>
  <c r="G1066" i="70"/>
  <c r="A1067" i="70"/>
  <c r="G1067" i="70"/>
  <c r="A1068" i="70"/>
  <c r="G1068" i="70"/>
  <c r="A2222" i="70"/>
  <c r="G2222" i="70"/>
  <c r="A2223" i="70"/>
  <c r="G2223" i="70"/>
  <c r="A2224" i="70"/>
  <c r="G2224" i="70"/>
  <c r="A2225" i="70"/>
  <c r="G2225" i="70"/>
  <c r="A2226" i="70"/>
  <c r="G2226" i="70"/>
  <c r="A2227" i="70"/>
  <c r="G2227" i="70"/>
  <c r="A2228" i="70"/>
  <c r="G2228" i="70"/>
  <c r="A2229" i="70"/>
  <c r="G2229" i="70"/>
  <c r="A2230" i="70"/>
  <c r="G2230" i="70"/>
  <c r="A2231" i="70"/>
  <c r="G2231" i="70"/>
  <c r="A2232" i="70"/>
  <c r="G2232" i="70"/>
  <c r="A2233" i="70"/>
  <c r="G2233" i="70"/>
  <c r="A2234" i="70"/>
  <c r="G2234" i="70"/>
  <c r="A2235" i="70"/>
  <c r="G2235" i="70"/>
  <c r="A2236" i="70"/>
  <c r="G2236" i="70"/>
  <c r="A487" i="70"/>
  <c r="G487" i="70"/>
  <c r="A488" i="70"/>
  <c r="G488" i="70"/>
  <c r="A489" i="70"/>
  <c r="G489" i="70"/>
  <c r="A490" i="70"/>
  <c r="G490" i="70"/>
  <c r="A491" i="70"/>
  <c r="G491" i="70"/>
  <c r="A492" i="70"/>
  <c r="G492" i="70"/>
  <c r="A493" i="70"/>
  <c r="G493" i="70"/>
  <c r="A494" i="70"/>
  <c r="G494" i="70"/>
  <c r="A495" i="70"/>
  <c r="G495" i="70"/>
  <c r="A496" i="70"/>
  <c r="G496" i="70"/>
  <c r="A497" i="70"/>
  <c r="G497" i="70"/>
  <c r="A498" i="70"/>
  <c r="G498" i="70"/>
  <c r="A499" i="70"/>
  <c r="G499" i="70"/>
  <c r="A500" i="70"/>
  <c r="G500" i="70"/>
  <c r="A501" i="70"/>
  <c r="G501" i="70"/>
  <c r="A502" i="70"/>
  <c r="G502" i="70"/>
  <c r="A503" i="70"/>
  <c r="G503" i="70"/>
  <c r="A504" i="70"/>
  <c r="G504" i="70"/>
  <c r="A505" i="70"/>
  <c r="G505" i="70"/>
  <c r="A506" i="70"/>
  <c r="G506" i="70"/>
  <c r="A507" i="70"/>
  <c r="G507" i="70"/>
  <c r="A508" i="70"/>
  <c r="G508" i="70"/>
  <c r="A509" i="70"/>
  <c r="G509" i="70"/>
  <c r="A510" i="70"/>
  <c r="G510" i="70"/>
  <c r="A511" i="70"/>
  <c r="G511" i="70"/>
  <c r="A512" i="70"/>
  <c r="G512" i="70"/>
  <c r="A513" i="70"/>
  <c r="G513" i="70"/>
  <c r="A514" i="70"/>
  <c r="G514" i="70"/>
  <c r="A515" i="70"/>
  <c r="G515" i="70"/>
  <c r="A516" i="70"/>
  <c r="G516" i="70"/>
  <c r="A1069" i="70"/>
  <c r="G1069" i="70"/>
  <c r="A1070" i="70"/>
  <c r="G1070" i="70"/>
  <c r="A1071" i="70"/>
  <c r="G1071" i="70"/>
  <c r="A1072" i="70"/>
  <c r="G1072" i="70"/>
  <c r="A1073" i="70"/>
  <c r="G1073" i="70"/>
  <c r="A1074" i="70"/>
  <c r="G1074" i="70"/>
  <c r="A1075" i="70"/>
  <c r="G1075" i="70"/>
  <c r="A1076" i="70"/>
  <c r="G1076" i="70"/>
  <c r="A1077" i="70"/>
  <c r="G1077" i="70"/>
  <c r="A1078" i="70"/>
  <c r="G1078" i="70"/>
  <c r="A1079" i="70"/>
  <c r="G1079" i="70"/>
  <c r="A1080" i="70"/>
  <c r="G1080" i="70"/>
  <c r="A1081" i="70"/>
  <c r="G1081" i="70"/>
  <c r="A1082" i="70"/>
  <c r="G1082" i="70"/>
  <c r="A1083" i="70"/>
  <c r="G1083" i="70"/>
  <c r="A1084" i="70"/>
  <c r="G1084" i="70"/>
  <c r="A1085" i="70"/>
  <c r="G1085" i="70"/>
  <c r="A1086" i="70"/>
  <c r="G1086" i="70"/>
  <c r="A1087" i="70"/>
  <c r="G1087" i="70"/>
  <c r="A1088" i="70"/>
  <c r="G1088" i="70"/>
  <c r="A1089" i="70"/>
  <c r="G1089" i="70"/>
  <c r="A1090" i="70"/>
  <c r="G1090" i="70"/>
  <c r="A1091" i="70"/>
  <c r="G1091" i="70"/>
  <c r="A1092" i="70"/>
  <c r="G1092" i="70"/>
  <c r="A1093" i="70"/>
  <c r="G1093" i="70"/>
  <c r="A1094" i="70"/>
  <c r="G1094" i="70"/>
  <c r="A1095" i="70"/>
  <c r="G1095" i="70"/>
  <c r="A1096" i="70"/>
  <c r="G1096" i="70"/>
  <c r="A1097" i="70"/>
  <c r="G1097" i="70"/>
  <c r="A1098" i="70"/>
  <c r="G1098" i="70"/>
  <c r="A1099" i="70"/>
  <c r="G1099" i="70"/>
  <c r="A1100" i="70"/>
  <c r="G1100" i="70"/>
  <c r="A1101" i="70"/>
  <c r="G1101" i="70"/>
  <c r="A1102" i="70"/>
  <c r="G1102" i="70"/>
  <c r="A1103" i="70"/>
  <c r="G1103" i="70"/>
  <c r="A1104" i="70"/>
  <c r="G1104" i="70"/>
  <c r="A1105" i="70"/>
  <c r="G1105" i="70"/>
  <c r="A1106" i="70"/>
  <c r="G1106" i="70"/>
  <c r="A1107" i="70"/>
  <c r="G1107" i="70"/>
  <c r="A1108" i="70"/>
  <c r="G1108" i="70"/>
  <c r="A1109" i="70"/>
  <c r="G1109" i="70"/>
  <c r="A1110" i="70"/>
  <c r="G1110" i="70"/>
  <c r="A1111" i="70"/>
  <c r="G1111" i="70"/>
  <c r="A1112" i="70"/>
  <c r="G1112" i="70"/>
  <c r="A1113" i="70"/>
  <c r="G1113" i="70"/>
  <c r="A1114" i="70"/>
  <c r="G1114" i="70"/>
  <c r="A1115" i="70"/>
  <c r="G1115" i="70"/>
  <c r="A1116" i="70"/>
  <c r="G1116" i="70"/>
  <c r="A1117" i="70"/>
  <c r="G1117" i="70"/>
  <c r="A1118" i="70"/>
  <c r="G1118" i="70"/>
  <c r="A1119" i="70"/>
  <c r="G1119" i="70"/>
  <c r="A1120" i="70"/>
  <c r="G1120" i="70"/>
  <c r="A1121" i="70"/>
  <c r="G1121" i="70"/>
  <c r="A1122" i="70"/>
  <c r="G1122" i="70"/>
  <c r="A1123" i="70"/>
  <c r="G1123" i="70"/>
  <c r="A1124" i="70"/>
  <c r="G1124" i="70"/>
  <c r="A1125" i="70"/>
  <c r="G1125" i="70"/>
  <c r="A1126" i="70"/>
  <c r="G1126" i="70"/>
  <c r="A1127" i="70"/>
  <c r="G1127" i="70"/>
  <c r="A1128" i="70"/>
  <c r="G1128" i="70"/>
  <c r="A1129" i="70"/>
  <c r="G1129" i="70"/>
  <c r="A1130" i="70"/>
  <c r="G1130" i="70"/>
  <c r="A1131" i="70"/>
  <c r="G1131" i="70"/>
  <c r="A1132" i="70"/>
  <c r="G1132" i="70"/>
  <c r="A1133" i="70"/>
  <c r="G1133" i="70"/>
  <c r="A1134" i="70"/>
  <c r="G1134" i="70"/>
  <c r="A1135" i="70"/>
  <c r="G1135" i="70"/>
  <c r="A1136" i="70"/>
  <c r="G1136" i="70"/>
  <c r="A1137" i="70"/>
  <c r="G1137" i="70"/>
  <c r="A1138" i="70"/>
  <c r="G1138" i="70"/>
  <c r="A1139" i="70"/>
  <c r="G1139" i="70"/>
  <c r="A1140" i="70"/>
  <c r="G1140" i="70"/>
  <c r="A1141" i="70"/>
  <c r="G1141" i="70"/>
  <c r="A1142" i="70"/>
  <c r="G1142" i="70"/>
  <c r="A1143" i="70"/>
  <c r="G1143" i="70"/>
  <c r="A1144" i="70"/>
  <c r="G1144" i="70"/>
  <c r="A1145" i="70"/>
  <c r="G1145" i="70"/>
  <c r="A1146" i="70"/>
  <c r="G1146" i="70"/>
  <c r="A1147" i="70"/>
  <c r="G1147" i="70"/>
  <c r="A1148" i="70"/>
  <c r="G1148" i="70"/>
  <c r="A1149" i="70"/>
  <c r="G1149" i="70"/>
  <c r="A1150" i="70"/>
  <c r="G1150" i="70"/>
  <c r="A1151" i="70"/>
  <c r="G1151" i="70"/>
  <c r="A1152" i="70"/>
  <c r="G1152" i="70"/>
  <c r="A1153" i="70"/>
  <c r="G1153" i="70"/>
  <c r="A1154" i="70"/>
  <c r="G1154" i="70"/>
  <c r="A2237" i="70"/>
  <c r="G2237" i="70"/>
  <c r="A2238" i="70"/>
  <c r="G2238" i="70"/>
  <c r="A2239" i="70"/>
  <c r="G2239" i="70"/>
  <c r="A2240" i="70"/>
  <c r="G2240" i="70"/>
  <c r="A2241" i="70"/>
  <c r="G2241" i="70"/>
  <c r="A2242" i="70"/>
  <c r="G2242" i="70"/>
  <c r="A2243" i="70"/>
  <c r="G2243" i="70"/>
  <c r="A2244" i="70"/>
  <c r="G2244" i="70"/>
  <c r="A2245" i="70"/>
  <c r="G2245" i="70"/>
  <c r="A2246" i="70"/>
  <c r="G2246" i="70"/>
  <c r="A2247" i="70"/>
  <c r="G2247" i="70"/>
  <c r="A2248" i="70"/>
  <c r="G2248" i="70"/>
  <c r="A2249" i="70"/>
  <c r="G2249" i="70"/>
  <c r="A2250" i="70"/>
  <c r="G2250" i="70"/>
  <c r="A2251" i="70"/>
  <c r="G2251" i="70"/>
  <c r="A517" i="70"/>
  <c r="G517" i="70"/>
  <c r="A518" i="70"/>
  <c r="G518" i="70"/>
  <c r="A519" i="70"/>
  <c r="G519" i="70"/>
  <c r="A520" i="70"/>
  <c r="G520" i="70"/>
  <c r="A521" i="70"/>
  <c r="G521" i="70"/>
  <c r="A522" i="70"/>
  <c r="G522" i="70"/>
  <c r="A523" i="70"/>
  <c r="G523" i="70"/>
  <c r="A524" i="70"/>
  <c r="G524" i="70"/>
  <c r="A525" i="70"/>
  <c r="G525" i="70"/>
  <c r="A526" i="70"/>
  <c r="G526" i="70"/>
  <c r="A527" i="70"/>
  <c r="G527" i="70"/>
  <c r="A528" i="70"/>
  <c r="G528" i="70"/>
  <c r="A529" i="70"/>
  <c r="G529" i="70"/>
  <c r="A530" i="70"/>
  <c r="G530" i="70"/>
  <c r="A531" i="70"/>
  <c r="G531" i="70"/>
  <c r="A2252" i="70"/>
  <c r="G2252" i="70"/>
  <c r="A2253" i="70"/>
  <c r="G2253" i="70"/>
  <c r="A2254" i="70"/>
  <c r="G2254" i="70"/>
  <c r="A2255" i="70"/>
  <c r="G2255" i="70"/>
  <c r="A2256" i="70"/>
  <c r="G2256" i="70"/>
  <c r="A2257" i="70"/>
  <c r="G2257" i="70"/>
  <c r="A2258" i="70"/>
  <c r="G2258" i="70"/>
  <c r="A2259" i="70"/>
  <c r="G2259" i="70"/>
  <c r="A2260" i="70"/>
  <c r="G2260" i="70"/>
  <c r="A2261" i="70"/>
  <c r="G2261" i="70"/>
  <c r="A2262" i="70"/>
  <c r="G2262" i="70"/>
  <c r="A2263" i="70"/>
  <c r="G2263" i="70"/>
  <c r="A2264" i="70"/>
  <c r="G2264" i="70"/>
  <c r="A2265" i="70"/>
  <c r="G2265" i="70"/>
  <c r="A2266" i="70"/>
  <c r="G2266" i="70"/>
  <c r="A2267" i="70"/>
  <c r="G2267" i="70"/>
  <c r="A2268" i="70"/>
  <c r="G2268" i="70"/>
  <c r="A2269" i="70"/>
  <c r="G2269" i="70"/>
  <c r="A2270" i="70"/>
  <c r="G2270" i="70"/>
  <c r="A2271" i="70"/>
  <c r="G2271" i="70"/>
  <c r="A2272" i="70"/>
  <c r="G2272" i="70"/>
  <c r="A2273" i="70"/>
  <c r="G2273" i="70"/>
  <c r="A2274" i="70"/>
  <c r="G2274" i="70"/>
  <c r="A2275" i="70"/>
  <c r="G2275" i="70"/>
  <c r="A2276" i="70"/>
  <c r="G2276" i="70"/>
  <c r="A2277" i="70"/>
  <c r="G2277" i="70"/>
  <c r="A2278" i="70"/>
  <c r="G2278" i="70"/>
  <c r="A2279" i="70"/>
  <c r="G2279" i="70"/>
  <c r="A2280" i="70"/>
  <c r="G2280" i="70"/>
  <c r="A2281" i="70"/>
  <c r="G2281" i="70"/>
  <c r="A1155" i="70"/>
  <c r="G1155" i="70"/>
  <c r="A1156" i="70"/>
  <c r="G1156" i="70"/>
  <c r="A1157" i="70"/>
  <c r="G1157" i="70"/>
  <c r="A1158" i="70"/>
  <c r="G1158" i="70"/>
  <c r="A1159" i="70"/>
  <c r="G1159" i="70"/>
  <c r="A1160" i="70"/>
  <c r="G1160" i="70"/>
  <c r="A1161" i="70"/>
  <c r="G1161" i="70"/>
  <c r="A1162" i="70"/>
  <c r="G1162" i="70"/>
  <c r="A1163" i="70"/>
  <c r="G1163" i="70"/>
  <c r="A1164" i="70"/>
  <c r="G1164" i="70"/>
  <c r="A1165" i="70"/>
  <c r="G1165" i="70"/>
  <c r="A1166" i="70"/>
  <c r="G1166" i="70"/>
  <c r="A1167" i="70"/>
  <c r="G1167" i="70"/>
  <c r="A1168" i="70"/>
  <c r="G1168" i="70"/>
  <c r="A1169" i="70"/>
  <c r="G1169" i="70"/>
  <c r="A2282" i="70"/>
  <c r="G2282" i="70"/>
  <c r="A2283" i="70"/>
  <c r="G2283" i="70"/>
  <c r="A2284" i="70"/>
  <c r="G2284" i="70"/>
  <c r="A2285" i="70"/>
  <c r="G2285" i="70"/>
  <c r="A2286" i="70"/>
  <c r="G2286" i="70"/>
  <c r="A2287" i="70"/>
  <c r="G2287" i="70"/>
  <c r="A2288" i="70"/>
  <c r="G2288" i="70"/>
  <c r="A2289" i="70"/>
  <c r="G2289" i="70"/>
  <c r="A2290" i="70"/>
  <c r="G2290" i="70"/>
  <c r="A2291" i="70"/>
  <c r="G2291" i="70"/>
  <c r="A2292" i="70"/>
  <c r="G2292" i="70"/>
  <c r="A2293" i="70"/>
  <c r="G2293" i="70"/>
  <c r="A2294" i="70"/>
  <c r="G2294" i="70"/>
  <c r="A2295" i="70"/>
  <c r="G2295" i="70"/>
  <c r="A2296" i="70"/>
  <c r="G2296" i="70"/>
  <c r="A2297" i="70"/>
  <c r="G2297" i="70"/>
  <c r="A2298" i="70"/>
  <c r="G2298" i="70"/>
  <c r="A2299" i="70"/>
  <c r="G2299" i="70"/>
  <c r="A2300" i="70"/>
  <c r="G2300" i="70"/>
  <c r="A2301" i="70"/>
  <c r="G2301" i="70"/>
  <c r="A2302" i="70"/>
  <c r="G2302" i="70"/>
  <c r="A2303" i="70"/>
  <c r="G2303" i="70"/>
  <c r="A2304" i="70"/>
  <c r="G2304" i="70"/>
  <c r="A2305" i="70"/>
  <c r="G2305" i="70"/>
  <c r="A2306" i="70"/>
  <c r="G2306" i="70"/>
  <c r="A2307" i="70"/>
  <c r="G2307" i="70"/>
  <c r="A2308" i="70"/>
  <c r="G2308" i="70"/>
  <c r="A2309" i="70"/>
  <c r="G2309" i="70"/>
  <c r="A2310" i="70"/>
  <c r="G2310" i="70"/>
  <c r="A2311" i="70"/>
  <c r="G2311" i="70"/>
  <c r="A1170" i="70"/>
  <c r="G1170" i="70"/>
  <c r="A1171" i="70"/>
  <c r="G1171" i="70"/>
  <c r="A1172" i="70"/>
  <c r="G1172" i="70"/>
  <c r="A1173" i="70"/>
  <c r="G1173" i="70"/>
  <c r="A1174" i="70"/>
  <c r="G1174" i="70"/>
  <c r="A1175" i="70"/>
  <c r="G1175" i="70"/>
  <c r="A1176" i="70"/>
  <c r="G1176" i="70"/>
  <c r="A1177" i="70"/>
  <c r="G1177" i="70"/>
  <c r="A1178" i="70"/>
  <c r="G1178" i="70"/>
  <c r="A1179" i="70"/>
  <c r="G1179" i="70"/>
  <c r="A1180" i="70"/>
  <c r="G1180" i="70"/>
  <c r="A1181" i="70"/>
  <c r="G1181" i="70"/>
  <c r="A1182" i="70"/>
  <c r="G1182" i="70"/>
  <c r="A1183" i="70"/>
  <c r="G1183" i="70"/>
  <c r="A1184" i="70"/>
  <c r="G1184" i="70"/>
  <c r="A1185" i="70"/>
  <c r="G1185" i="70"/>
  <c r="A1186" i="70"/>
  <c r="G1186" i="70"/>
  <c r="A1187" i="70"/>
  <c r="G1187" i="70"/>
  <c r="A1188" i="70"/>
  <c r="G1188" i="70"/>
  <c r="A1189" i="70"/>
  <c r="G1189" i="70"/>
  <c r="A1190" i="70"/>
  <c r="G1190" i="70"/>
  <c r="A1191" i="70"/>
  <c r="G1191" i="70"/>
  <c r="A1192" i="70"/>
  <c r="G1192" i="70"/>
  <c r="A1193" i="70"/>
  <c r="G1193" i="70"/>
  <c r="A1194" i="70"/>
  <c r="G1194" i="70"/>
  <c r="A1195" i="70"/>
  <c r="G1195" i="70"/>
  <c r="A1196" i="70"/>
  <c r="G1196" i="70"/>
  <c r="A1197" i="70"/>
  <c r="G1197" i="70"/>
  <c r="A1198" i="70"/>
  <c r="G1198" i="70"/>
  <c r="A1199" i="70"/>
  <c r="G1199" i="70"/>
  <c r="A1200" i="70"/>
  <c r="G1200" i="70"/>
  <c r="A532" i="70"/>
  <c r="G532" i="70"/>
  <c r="A533" i="70"/>
  <c r="G533" i="70"/>
  <c r="A534" i="70"/>
  <c r="G534" i="70"/>
  <c r="A535" i="70"/>
  <c r="G535" i="70"/>
  <c r="A536" i="70"/>
  <c r="G536" i="70"/>
  <c r="A537" i="70"/>
  <c r="G537" i="70"/>
  <c r="A538" i="70"/>
  <c r="G538" i="70"/>
  <c r="A539" i="70"/>
  <c r="G539" i="70"/>
  <c r="A540" i="70"/>
  <c r="G540" i="70"/>
  <c r="A541" i="70"/>
  <c r="G541" i="70"/>
  <c r="A542" i="70"/>
  <c r="G542" i="70"/>
  <c r="A543" i="70"/>
  <c r="G543" i="70"/>
  <c r="A544" i="70"/>
  <c r="G544" i="70"/>
  <c r="A545" i="70"/>
  <c r="G545" i="70"/>
  <c r="A546" i="70"/>
  <c r="G546" i="70"/>
  <c r="A1201" i="70"/>
  <c r="G1201" i="70"/>
  <c r="A1202" i="70"/>
  <c r="G1202" i="70"/>
  <c r="A1203" i="70"/>
  <c r="G1203" i="70"/>
  <c r="A1204" i="70"/>
  <c r="G1204" i="70"/>
  <c r="A1205" i="70"/>
  <c r="G1205" i="70"/>
  <c r="A1206" i="70"/>
  <c r="G1206" i="70"/>
  <c r="A1207" i="70"/>
  <c r="G1207" i="70"/>
  <c r="A1208" i="70"/>
  <c r="G1208" i="70"/>
  <c r="A1209" i="70"/>
  <c r="G1209" i="70"/>
  <c r="A1210" i="70"/>
  <c r="G1210" i="70"/>
  <c r="A1211" i="70"/>
  <c r="G1211" i="70"/>
  <c r="A1212" i="70"/>
  <c r="G1212" i="70"/>
  <c r="A1213" i="70"/>
  <c r="G1213" i="70"/>
  <c r="A1214" i="70"/>
  <c r="G1214" i="70"/>
  <c r="A1215" i="70"/>
  <c r="G1215" i="70"/>
  <c r="A2312" i="70"/>
  <c r="G2312" i="70"/>
  <c r="A2313" i="70"/>
  <c r="G2313" i="70"/>
  <c r="A2314" i="70"/>
  <c r="G2314" i="70"/>
  <c r="A2315" i="70"/>
  <c r="G2315" i="70"/>
  <c r="A2316" i="70"/>
  <c r="G2316" i="70"/>
  <c r="A2317" i="70"/>
  <c r="G2317" i="70"/>
  <c r="A2318" i="70"/>
  <c r="G2318" i="70"/>
  <c r="A2319" i="70"/>
  <c r="G2319" i="70"/>
  <c r="A2320" i="70"/>
  <c r="G2320" i="70"/>
  <c r="A2321" i="70"/>
  <c r="G2321" i="70"/>
  <c r="A2322" i="70"/>
  <c r="G2322" i="70"/>
  <c r="A2323" i="70"/>
  <c r="G2323" i="70"/>
  <c r="A2324" i="70"/>
  <c r="G2324" i="70"/>
  <c r="A2325" i="70"/>
  <c r="G2325" i="70"/>
  <c r="A2326" i="70"/>
  <c r="G2326" i="70"/>
  <c r="A1216" i="70"/>
  <c r="G1216" i="70"/>
  <c r="A1217" i="70"/>
  <c r="G1217" i="70"/>
  <c r="A1218" i="70"/>
  <c r="G1218" i="70"/>
  <c r="A1219" i="70"/>
  <c r="G1219" i="70"/>
  <c r="A1220" i="70"/>
  <c r="G1220" i="70"/>
  <c r="A1221" i="70"/>
  <c r="G1221" i="70"/>
  <c r="A1222" i="70"/>
  <c r="G1222" i="70"/>
  <c r="A1223" i="70"/>
  <c r="G1223" i="70"/>
  <c r="A1224" i="70"/>
  <c r="G1224" i="70"/>
  <c r="A1225" i="70"/>
  <c r="G1225" i="70"/>
  <c r="A1226" i="70"/>
  <c r="G1226" i="70"/>
  <c r="A1227" i="70"/>
  <c r="G1227" i="70"/>
  <c r="A1228" i="70"/>
  <c r="G1228" i="70"/>
  <c r="A1229" i="70"/>
  <c r="G1229" i="70"/>
  <c r="A1230" i="70"/>
  <c r="G1230" i="70"/>
  <c r="A547" i="70"/>
  <c r="G547" i="70"/>
  <c r="A548" i="70"/>
  <c r="G548" i="70"/>
  <c r="A549" i="70"/>
  <c r="G549" i="70"/>
  <c r="A550" i="70"/>
  <c r="G550" i="70"/>
  <c r="A551" i="70"/>
  <c r="G551" i="70"/>
  <c r="A552" i="70"/>
  <c r="G552" i="70"/>
  <c r="A553" i="70"/>
  <c r="G553" i="70"/>
  <c r="A554" i="70"/>
  <c r="G554" i="70"/>
  <c r="A555" i="70"/>
  <c r="G555" i="70"/>
  <c r="A556" i="70"/>
  <c r="G556" i="70"/>
  <c r="A557" i="70"/>
  <c r="G557" i="70"/>
  <c r="A558" i="70"/>
  <c r="G558" i="70"/>
  <c r="A559" i="70"/>
  <c r="G559" i="70"/>
  <c r="A560" i="70"/>
  <c r="G560" i="70"/>
  <c r="A561" i="70"/>
  <c r="G561" i="70"/>
  <c r="A1231" i="70"/>
  <c r="G1231" i="70"/>
  <c r="A1232" i="70"/>
  <c r="G1232" i="70"/>
  <c r="A1233" i="70"/>
  <c r="G1233" i="70"/>
  <c r="A1234" i="70"/>
  <c r="G1234" i="70"/>
  <c r="A1235" i="70"/>
  <c r="G1235" i="70"/>
  <c r="A1236" i="70"/>
  <c r="G1236" i="70"/>
  <c r="A1237" i="70"/>
  <c r="G1237" i="70"/>
  <c r="A1238" i="70"/>
  <c r="G1238" i="70"/>
  <c r="A1239" i="70"/>
  <c r="G1239" i="70"/>
  <c r="A1240" i="70"/>
  <c r="G1240" i="70"/>
  <c r="A1241" i="70"/>
  <c r="G1241" i="70"/>
  <c r="A1242" i="70"/>
  <c r="G1242" i="70"/>
  <c r="A1243" i="70"/>
  <c r="G1243" i="70"/>
  <c r="A1244" i="70"/>
  <c r="G1244" i="70"/>
  <c r="A1245" i="70"/>
  <c r="G1245" i="70"/>
  <c r="A2327" i="70"/>
  <c r="G2327" i="70"/>
  <c r="A2328" i="70"/>
  <c r="G2328" i="70"/>
  <c r="A2329" i="70"/>
  <c r="G2329" i="70"/>
  <c r="A2330" i="70"/>
  <c r="G2330" i="70"/>
  <c r="A2331" i="70"/>
  <c r="G2331" i="70"/>
  <c r="A2332" i="70"/>
  <c r="G2332" i="70"/>
  <c r="A2333" i="70"/>
  <c r="G2333" i="70"/>
  <c r="A2334" i="70"/>
  <c r="G2334" i="70"/>
  <c r="A2335" i="70"/>
  <c r="G2335" i="70"/>
  <c r="A2336" i="70"/>
  <c r="G2336" i="70"/>
  <c r="A2337" i="70"/>
  <c r="G2337" i="70"/>
  <c r="A2338" i="70"/>
  <c r="G2338" i="70"/>
  <c r="A2339" i="70"/>
  <c r="G2339" i="70"/>
  <c r="A2340" i="70"/>
  <c r="G2340" i="70"/>
  <c r="A2341" i="70"/>
  <c r="G2341" i="70"/>
  <c r="A1246" i="70"/>
  <c r="G1246" i="70"/>
  <c r="A1247" i="70"/>
  <c r="G1247" i="70"/>
  <c r="A1248" i="70"/>
  <c r="G1248" i="70"/>
  <c r="A1249" i="70"/>
  <c r="G1249" i="70"/>
  <c r="A1250" i="70"/>
  <c r="G1250" i="70"/>
  <c r="A1251" i="70"/>
  <c r="G1251" i="70"/>
  <c r="A1252" i="70"/>
  <c r="G1252" i="70"/>
  <c r="A1253" i="70"/>
  <c r="G1253" i="70"/>
  <c r="A1254" i="70"/>
  <c r="G1254" i="70"/>
  <c r="A1255" i="70"/>
  <c r="G1255" i="70"/>
  <c r="A1256" i="70"/>
  <c r="G1256" i="70"/>
  <c r="A1257" i="70"/>
  <c r="G1257" i="70"/>
  <c r="A1258" i="70"/>
  <c r="G1258" i="70"/>
  <c r="A1259" i="70"/>
  <c r="G1259" i="70"/>
  <c r="A1260" i="70"/>
  <c r="G1260" i="70"/>
  <c r="A2342" i="70"/>
  <c r="G2342" i="70"/>
  <c r="A2343" i="70"/>
  <c r="G2343" i="70"/>
  <c r="A2344" i="70"/>
  <c r="G2344" i="70"/>
  <c r="A2345" i="70"/>
  <c r="G2345" i="70"/>
  <c r="A2346" i="70"/>
  <c r="G2346" i="70"/>
  <c r="A2347" i="70"/>
  <c r="G2347" i="70"/>
  <c r="A2348" i="70"/>
  <c r="G2348" i="70"/>
  <c r="A2349" i="70"/>
  <c r="G2349" i="70"/>
  <c r="A2350" i="70"/>
  <c r="G2350" i="70"/>
  <c r="A2351" i="70"/>
  <c r="G2351" i="70"/>
  <c r="A2352" i="70"/>
  <c r="G2352" i="70"/>
  <c r="A2353" i="70"/>
  <c r="G2353" i="70"/>
  <c r="A2354" i="70"/>
  <c r="G2354" i="70"/>
  <c r="A2355" i="70"/>
  <c r="G2355" i="70"/>
  <c r="A2356" i="70"/>
  <c r="G2356" i="70"/>
  <c r="A1261" i="70"/>
  <c r="G1261" i="70"/>
  <c r="A1262" i="70"/>
  <c r="G1262" i="70"/>
  <c r="A1263" i="70"/>
  <c r="G1263" i="70"/>
  <c r="A1264" i="70"/>
  <c r="G1264" i="70"/>
  <c r="A1265" i="70"/>
  <c r="G1265" i="70"/>
  <c r="A1266" i="70"/>
  <c r="G1266" i="70"/>
  <c r="A1267" i="70"/>
  <c r="G1267" i="70"/>
  <c r="A1268" i="70"/>
  <c r="G1268" i="70"/>
  <c r="A1269" i="70"/>
  <c r="G1269" i="70"/>
  <c r="A1270" i="70"/>
  <c r="G1270" i="70"/>
  <c r="A1271" i="70"/>
  <c r="G1271" i="70"/>
  <c r="A1272" i="70"/>
  <c r="G1272" i="70"/>
  <c r="A1273" i="70"/>
  <c r="G1273" i="70"/>
  <c r="A1274" i="70"/>
  <c r="G1274" i="70"/>
  <c r="A1275" i="70"/>
  <c r="G1275" i="70"/>
  <c r="A1276" i="70"/>
  <c r="G1276" i="70"/>
  <c r="A1277" i="70"/>
  <c r="G1277" i="70"/>
  <c r="A1278" i="70"/>
  <c r="G1278" i="70"/>
  <c r="A1279" i="70"/>
  <c r="G1279" i="70"/>
  <c r="A1280" i="70"/>
  <c r="G1280" i="70"/>
  <c r="A1281" i="70"/>
  <c r="G1281" i="70"/>
  <c r="A1282" i="70"/>
  <c r="G1282" i="70"/>
  <c r="A1283" i="70"/>
  <c r="G1283" i="70"/>
  <c r="A1284" i="70"/>
  <c r="G1284" i="70"/>
  <c r="A1285" i="70"/>
  <c r="G1285" i="70"/>
  <c r="A1286" i="70"/>
  <c r="G1286" i="70"/>
  <c r="A1287" i="70"/>
  <c r="G1287" i="70"/>
  <c r="A1288" i="70"/>
  <c r="G1288" i="70"/>
  <c r="A1289" i="70"/>
  <c r="G1289" i="70"/>
  <c r="A1290" i="70"/>
  <c r="G1290" i="70"/>
  <c r="A2357" i="70"/>
  <c r="G2357" i="70"/>
  <c r="A2358" i="70"/>
  <c r="G2358" i="70"/>
  <c r="A2359" i="70"/>
  <c r="G2359" i="70"/>
  <c r="A2360" i="70"/>
  <c r="G2360" i="70"/>
  <c r="A2361" i="70"/>
  <c r="G2361" i="70"/>
  <c r="A2362" i="70"/>
  <c r="G2362" i="70"/>
  <c r="A2363" i="70"/>
  <c r="G2363" i="70"/>
  <c r="A2364" i="70"/>
  <c r="G2364" i="70"/>
  <c r="A2365" i="70"/>
  <c r="G2365" i="70"/>
  <c r="A2366" i="70"/>
  <c r="G2366" i="70"/>
  <c r="A2367" i="70"/>
  <c r="G2367" i="70"/>
  <c r="A2368" i="70"/>
  <c r="G2368" i="70"/>
  <c r="A2369" i="70"/>
  <c r="G2369" i="70"/>
  <c r="A2370" i="70"/>
  <c r="G2370" i="70"/>
  <c r="A2371" i="70"/>
  <c r="G2371" i="70"/>
  <c r="A1291" i="70"/>
  <c r="G1291" i="70"/>
  <c r="A1292" i="70"/>
  <c r="G1292" i="70"/>
  <c r="A1293" i="70"/>
  <c r="G1293" i="70"/>
  <c r="A1294" i="70"/>
  <c r="G1294" i="70"/>
  <c r="A1295" i="70"/>
  <c r="G1295" i="70"/>
  <c r="A1296" i="70"/>
  <c r="G1296" i="70"/>
  <c r="A1297" i="70"/>
  <c r="G1297" i="70"/>
  <c r="A1298" i="70"/>
  <c r="G1298" i="70"/>
  <c r="A1299" i="70"/>
  <c r="G1299" i="70"/>
  <c r="A1300" i="70"/>
  <c r="G1300" i="70"/>
  <c r="A1301" i="70"/>
  <c r="G1301" i="70"/>
  <c r="A1302" i="70"/>
  <c r="G1302" i="70"/>
  <c r="A1303" i="70"/>
  <c r="G1303" i="70"/>
  <c r="A1304" i="70"/>
  <c r="G1304" i="70"/>
  <c r="A1305" i="70"/>
  <c r="G1305" i="70"/>
  <c r="A2372" i="70"/>
  <c r="G2372" i="70"/>
  <c r="A2373" i="70"/>
  <c r="G2373" i="70"/>
  <c r="A2374" i="70"/>
  <c r="G2374" i="70"/>
  <c r="A2375" i="70"/>
  <c r="G2375" i="70"/>
  <c r="A2376" i="70"/>
  <c r="G2376" i="70"/>
  <c r="A2377" i="70"/>
  <c r="G2377" i="70"/>
  <c r="A2378" i="70"/>
  <c r="G2378" i="70"/>
  <c r="A2379" i="70"/>
  <c r="G2379" i="70"/>
  <c r="A2380" i="70"/>
  <c r="G2380" i="70"/>
  <c r="A2381" i="70"/>
  <c r="G2381" i="70"/>
  <c r="A2382" i="70"/>
  <c r="G2382" i="70"/>
  <c r="A2383" i="70"/>
  <c r="G2383" i="70"/>
  <c r="A2384" i="70"/>
  <c r="G2384" i="70"/>
  <c r="A2385" i="70"/>
  <c r="G2385" i="70"/>
  <c r="A2386" i="70"/>
  <c r="G2386" i="70"/>
  <c r="A1306" i="70"/>
  <c r="G1306" i="70"/>
  <c r="A1307" i="70"/>
  <c r="G1307" i="70"/>
  <c r="A1308" i="70"/>
  <c r="G1308" i="70"/>
  <c r="A1309" i="70"/>
  <c r="G1309" i="70"/>
  <c r="A1310" i="70"/>
  <c r="G1310" i="70"/>
  <c r="A1311" i="70"/>
  <c r="G1311" i="70"/>
  <c r="A1312" i="70"/>
  <c r="G1312" i="70"/>
  <c r="A1313" i="70"/>
  <c r="G1313" i="70"/>
  <c r="A1314" i="70"/>
  <c r="G1314" i="70"/>
  <c r="A1315" i="70"/>
  <c r="G1315" i="70"/>
  <c r="A1316" i="70"/>
  <c r="G1316" i="70"/>
  <c r="A1317" i="70"/>
  <c r="G1317" i="70"/>
  <c r="A1318" i="70"/>
  <c r="G1318" i="70"/>
  <c r="A1319" i="70"/>
  <c r="G1319" i="70"/>
  <c r="A1320" i="70"/>
  <c r="G1320" i="70"/>
  <c r="A1321" i="70"/>
  <c r="G1321" i="70"/>
  <c r="A1322" i="70"/>
  <c r="G1322" i="70"/>
  <c r="A1323" i="70"/>
  <c r="G1323" i="70"/>
  <c r="A1324" i="70"/>
  <c r="G1324" i="70"/>
  <c r="A1325" i="70"/>
  <c r="G1325" i="70"/>
  <c r="A1326" i="70"/>
  <c r="G1326" i="70"/>
  <c r="A1327" i="70"/>
  <c r="G1327" i="70"/>
  <c r="A1328" i="70"/>
  <c r="G1328" i="70"/>
  <c r="A1329" i="70"/>
  <c r="G1329" i="70"/>
  <c r="A1330" i="70"/>
  <c r="G1330" i="70"/>
  <c r="A1331" i="70"/>
  <c r="G1331" i="70"/>
  <c r="A1332" i="70"/>
  <c r="G1332" i="70"/>
  <c r="A1333" i="70"/>
  <c r="G1333" i="70"/>
  <c r="A1334" i="70"/>
  <c r="G1334" i="70"/>
  <c r="A1335" i="70"/>
  <c r="G1335" i="70"/>
  <c r="A1336" i="70"/>
  <c r="G1336" i="70"/>
  <c r="A1337" i="70"/>
  <c r="G1337" i="70"/>
  <c r="A1338" i="70"/>
  <c r="G1338" i="70"/>
  <c r="A1339" i="70"/>
  <c r="G1339" i="70"/>
  <c r="A1340" i="70"/>
  <c r="G1340" i="70"/>
  <c r="A1341" i="70"/>
  <c r="G1341" i="70"/>
  <c r="A1342" i="70"/>
  <c r="G1342" i="70"/>
  <c r="A1343" i="70"/>
  <c r="G1343" i="70"/>
  <c r="A1344" i="70"/>
  <c r="G1344" i="70"/>
  <c r="A1345" i="70"/>
  <c r="G1345" i="70"/>
  <c r="A1346" i="70"/>
  <c r="G1346" i="70"/>
  <c r="A1347" i="70"/>
  <c r="G1347" i="70"/>
  <c r="A1348" i="70"/>
  <c r="G1348" i="70"/>
  <c r="A1349" i="70"/>
  <c r="G1349" i="70"/>
  <c r="A1350" i="70"/>
  <c r="G1350" i="70"/>
  <c r="A1351" i="70"/>
  <c r="G1351" i="70"/>
  <c r="A1352" i="70"/>
  <c r="G1352" i="70"/>
  <c r="A1353" i="70"/>
  <c r="G1353" i="70"/>
  <c r="A1354" i="70"/>
  <c r="G1354" i="70"/>
  <c r="A1355" i="70"/>
  <c r="G1355" i="70"/>
  <c r="A1356" i="70"/>
  <c r="G1356" i="70"/>
  <c r="A1357" i="70"/>
  <c r="G1357" i="70"/>
  <c r="A1358" i="70"/>
  <c r="G1358" i="70"/>
  <c r="A1359" i="70"/>
  <c r="G1359" i="70"/>
  <c r="A1360" i="70"/>
  <c r="G1360" i="70"/>
  <c r="A1361" i="70"/>
  <c r="G1361" i="70"/>
  <c r="A1362" i="70"/>
  <c r="G1362" i="70"/>
  <c r="A1363" i="70"/>
  <c r="G1363" i="70"/>
  <c r="A1364" i="70"/>
  <c r="G1364" i="70"/>
  <c r="A1365" i="70"/>
  <c r="G1365" i="70"/>
  <c r="A1366" i="70"/>
  <c r="G1366" i="70"/>
  <c r="A1367" i="70"/>
  <c r="G1367" i="70"/>
  <c r="A1368" i="70"/>
  <c r="G1368" i="70"/>
  <c r="A1369" i="70"/>
  <c r="G1369" i="70"/>
  <c r="A1370" i="70"/>
  <c r="G1370" i="70"/>
  <c r="A1371" i="70"/>
  <c r="G1371" i="70"/>
  <c r="A1372" i="70"/>
  <c r="G1372" i="70"/>
  <c r="A1373" i="70"/>
  <c r="G1373" i="70"/>
  <c r="A1374" i="70"/>
  <c r="G1374" i="70"/>
  <c r="A1375" i="70"/>
  <c r="G1375" i="70"/>
  <c r="A1376" i="70"/>
  <c r="G1376" i="70"/>
  <c r="A1377" i="70"/>
  <c r="G1377" i="70"/>
  <c r="A1378" i="70"/>
  <c r="G1378" i="70"/>
  <c r="A1379" i="70"/>
  <c r="G1379" i="70"/>
  <c r="A1380" i="70"/>
  <c r="G1380" i="70"/>
  <c r="A1381" i="70"/>
  <c r="G1381" i="70"/>
  <c r="A1382" i="70"/>
  <c r="G1382" i="70"/>
  <c r="A1383" i="70"/>
  <c r="G1383" i="70"/>
  <c r="A1384" i="70"/>
  <c r="G1384" i="70"/>
  <c r="A1385" i="70"/>
  <c r="G1385" i="70"/>
  <c r="A1386" i="70"/>
  <c r="G1386" i="70"/>
  <c r="A1387" i="70"/>
  <c r="G1387" i="70"/>
  <c r="A2387" i="70"/>
  <c r="G2387" i="70"/>
  <c r="A2388" i="70"/>
  <c r="G2388" i="70"/>
  <c r="A2389" i="70"/>
  <c r="G2389" i="70"/>
  <c r="A2390" i="70"/>
  <c r="G2390" i="70"/>
  <c r="A2391" i="70"/>
  <c r="G2391" i="70"/>
  <c r="A2392" i="70"/>
  <c r="G2392" i="70"/>
  <c r="A2393" i="70"/>
  <c r="G2393" i="70"/>
  <c r="A2394" i="70"/>
  <c r="G2394" i="70"/>
  <c r="A2395" i="70"/>
  <c r="G2395" i="70"/>
  <c r="A2396" i="70"/>
  <c r="G2396" i="70"/>
  <c r="A2397" i="70"/>
  <c r="G2397" i="70"/>
  <c r="A2398" i="70"/>
  <c r="G2398" i="70"/>
  <c r="A2399" i="70"/>
  <c r="G2399" i="70"/>
  <c r="A2400" i="70"/>
  <c r="G2400" i="70"/>
  <c r="A2401" i="70"/>
  <c r="G2401" i="70"/>
  <c r="A1388" i="70"/>
  <c r="G1388" i="70"/>
  <c r="A1389" i="70"/>
  <c r="G1389" i="70"/>
  <c r="A1390" i="70"/>
  <c r="G1390" i="70"/>
  <c r="A1391" i="70"/>
  <c r="G1391" i="70"/>
  <c r="A1392" i="70"/>
  <c r="G1392" i="70"/>
  <c r="A1393" i="70"/>
  <c r="G1393" i="70"/>
  <c r="A1394" i="70"/>
  <c r="G1394" i="70"/>
  <c r="A1395" i="70"/>
  <c r="G1395" i="70"/>
  <c r="A1396" i="70"/>
  <c r="G1396" i="70"/>
  <c r="A1397" i="70"/>
  <c r="G1397" i="70"/>
  <c r="A1398" i="70"/>
  <c r="G1398" i="70"/>
  <c r="A1399" i="70"/>
  <c r="G1399" i="70"/>
  <c r="A1400" i="70"/>
  <c r="G1400" i="70"/>
  <c r="A1401" i="70"/>
  <c r="G1401" i="70"/>
  <c r="A1402" i="70"/>
  <c r="G1402" i="70"/>
  <c r="A1403" i="70"/>
  <c r="G1403" i="70"/>
  <c r="A1404" i="70"/>
  <c r="G1404" i="70"/>
  <c r="A1405" i="70"/>
  <c r="G1405" i="70"/>
  <c r="A1406" i="70"/>
  <c r="G1406" i="70"/>
  <c r="A1407" i="70"/>
  <c r="G1407" i="70"/>
  <c r="A1408" i="70"/>
  <c r="G1408" i="70"/>
  <c r="A1409" i="70"/>
  <c r="G1409" i="70"/>
  <c r="A1410" i="70"/>
  <c r="G1410" i="70"/>
  <c r="A1411" i="70"/>
  <c r="G1411" i="70"/>
  <c r="A1412" i="70"/>
  <c r="G1412" i="70"/>
  <c r="A1413" i="70"/>
  <c r="G1413" i="70"/>
  <c r="A1414" i="70"/>
  <c r="G1414" i="70"/>
  <c r="A1415" i="70"/>
  <c r="G1415" i="70"/>
  <c r="A1416" i="70"/>
  <c r="G1416" i="70"/>
  <c r="A1417" i="70"/>
  <c r="G1417" i="70"/>
  <c r="A1418" i="70"/>
  <c r="G1418" i="70"/>
  <c r="A1419" i="70"/>
  <c r="G1419" i="70"/>
  <c r="A1420" i="70"/>
  <c r="G1420" i="70"/>
  <c r="A1421" i="70"/>
  <c r="G1421" i="70"/>
  <c r="A1422" i="70"/>
  <c r="G1422" i="70"/>
  <c r="A1423" i="70"/>
  <c r="G1423" i="70"/>
  <c r="A1424" i="70"/>
  <c r="G1424" i="70"/>
  <c r="A1425" i="70"/>
  <c r="G1425" i="70"/>
  <c r="A1426" i="70"/>
  <c r="G1426" i="70"/>
  <c r="A1427" i="70"/>
  <c r="G1427" i="70"/>
  <c r="A1428" i="70"/>
  <c r="G1428" i="70"/>
  <c r="A1429" i="70"/>
  <c r="G1429" i="70"/>
  <c r="A1430" i="70"/>
  <c r="G1430" i="70"/>
  <c r="A1431" i="70"/>
  <c r="G1431" i="70"/>
  <c r="A1432" i="70"/>
  <c r="G1432" i="70"/>
  <c r="A1433" i="70"/>
  <c r="G1433" i="70"/>
  <c r="A1434" i="70"/>
  <c r="G1434" i="70"/>
  <c r="A1435" i="70"/>
  <c r="G1435" i="70"/>
  <c r="A1436" i="70"/>
  <c r="G1436" i="70"/>
  <c r="A1437" i="70"/>
  <c r="G1437" i="70"/>
  <c r="A1438" i="70"/>
  <c r="G1438" i="70"/>
  <c r="A1439" i="70"/>
  <c r="G1439" i="70"/>
  <c r="A1440" i="70"/>
  <c r="G1440" i="70"/>
  <c r="A1441" i="70"/>
  <c r="G1441" i="70"/>
  <c r="A1442" i="70"/>
  <c r="G1442" i="70"/>
  <c r="A1443" i="70"/>
  <c r="G1443" i="70"/>
  <c r="A1444" i="70"/>
  <c r="G1444" i="70"/>
  <c r="A1445" i="70"/>
  <c r="G1445" i="70"/>
  <c r="A1446" i="70"/>
  <c r="G1446" i="70"/>
  <c r="A1447" i="70"/>
  <c r="G1447" i="70"/>
  <c r="A1448" i="70"/>
  <c r="G1448" i="70"/>
  <c r="A1449" i="70"/>
  <c r="G1449" i="70"/>
  <c r="A2402" i="70"/>
  <c r="G2402" i="70"/>
  <c r="A2403" i="70"/>
  <c r="G2403" i="70"/>
  <c r="A2404" i="70"/>
  <c r="G2404" i="70"/>
  <c r="A2405" i="70"/>
  <c r="G2405" i="70"/>
  <c r="A2406" i="70"/>
  <c r="G2406" i="70"/>
  <c r="A2407" i="70"/>
  <c r="G2407" i="70"/>
  <c r="A2408" i="70"/>
  <c r="G2408" i="70"/>
  <c r="A2409" i="70"/>
  <c r="G2409" i="70"/>
  <c r="A2410" i="70"/>
  <c r="G2410" i="70"/>
  <c r="A2411" i="70"/>
  <c r="G2411" i="70"/>
  <c r="A2412" i="70"/>
  <c r="G2412" i="70"/>
  <c r="A2413" i="70"/>
  <c r="G2413" i="70"/>
  <c r="A2414" i="70"/>
  <c r="G2414" i="70"/>
  <c r="A2415" i="70"/>
  <c r="G2415" i="70"/>
  <c r="A2416" i="70"/>
  <c r="G2416" i="70"/>
  <c r="A2417" i="70"/>
  <c r="G2417" i="70"/>
  <c r="A2418" i="70"/>
  <c r="G2418" i="70"/>
  <c r="A2419" i="70"/>
  <c r="G2419" i="70"/>
  <c r="A2420" i="70"/>
  <c r="G2420" i="70"/>
  <c r="A2421" i="70"/>
  <c r="G2421" i="70"/>
  <c r="A2422" i="70"/>
  <c r="G2422" i="70"/>
  <c r="A2423" i="70"/>
  <c r="G2423" i="70"/>
  <c r="A2424" i="70"/>
  <c r="G2424" i="70"/>
  <c r="A2425" i="70"/>
  <c r="G2425" i="70"/>
  <c r="A2426" i="70"/>
  <c r="G2426" i="70"/>
  <c r="A2427" i="70"/>
  <c r="G2427" i="70"/>
  <c r="A2428" i="70"/>
  <c r="G2428" i="70"/>
  <c r="A2429" i="70"/>
  <c r="G2429" i="70"/>
  <c r="A2430" i="70"/>
  <c r="G2430" i="70"/>
  <c r="A2431" i="70"/>
  <c r="G2431" i="70"/>
  <c r="A2432" i="70"/>
  <c r="G2432" i="70"/>
  <c r="A2433" i="70"/>
  <c r="G2433" i="70"/>
  <c r="A2434" i="70"/>
  <c r="G2434" i="70"/>
  <c r="A2435" i="70"/>
  <c r="G2435" i="70"/>
  <c r="A2436" i="70"/>
  <c r="G2436" i="70"/>
  <c r="A2437" i="70"/>
  <c r="G2437" i="70"/>
  <c r="A2438" i="70"/>
  <c r="G2438" i="70"/>
  <c r="A2439" i="70"/>
  <c r="G2439" i="70"/>
  <c r="A2440" i="70"/>
  <c r="G2440" i="70"/>
  <c r="A2441" i="70"/>
  <c r="G2441" i="70"/>
  <c r="A2442" i="70"/>
  <c r="G2442" i="70"/>
  <c r="A2443" i="70"/>
  <c r="G2443" i="70"/>
  <c r="A2444" i="70"/>
  <c r="G2444" i="70"/>
  <c r="A2445" i="70"/>
  <c r="G2445" i="70"/>
  <c r="A2446" i="70"/>
  <c r="G2446" i="70"/>
  <c r="A2447" i="70"/>
  <c r="G2447" i="70"/>
  <c r="A1450" i="70"/>
  <c r="G1450" i="70"/>
  <c r="A1451" i="70"/>
  <c r="G1451" i="70"/>
  <c r="A1452" i="70"/>
  <c r="G1452" i="70"/>
  <c r="A1453" i="70"/>
  <c r="G1453" i="70"/>
  <c r="A1454" i="70"/>
  <c r="G1454" i="70"/>
  <c r="A1455" i="70"/>
  <c r="G1455" i="70"/>
  <c r="A1456" i="70"/>
  <c r="G1456" i="70"/>
  <c r="A1457" i="70"/>
  <c r="G1457" i="70"/>
  <c r="A1458" i="70"/>
  <c r="G1458" i="70"/>
  <c r="A1459" i="70"/>
  <c r="G1459" i="70"/>
  <c r="A1460" i="70"/>
  <c r="G1460" i="70"/>
  <c r="A1461" i="70"/>
  <c r="G1461" i="70"/>
  <c r="A1462" i="70"/>
  <c r="G1462" i="70"/>
  <c r="A1463" i="70"/>
  <c r="G1463" i="70"/>
  <c r="A1464" i="70"/>
  <c r="G1464" i="70"/>
  <c r="A2448" i="70"/>
  <c r="G2448" i="70"/>
  <c r="A2449" i="70"/>
  <c r="G2449" i="70"/>
  <c r="A2450" i="70"/>
  <c r="G2450" i="70"/>
  <c r="A2451" i="70"/>
  <c r="G2451" i="70"/>
  <c r="A2452" i="70"/>
  <c r="G2452" i="70"/>
  <c r="A2453" i="70"/>
  <c r="G2453" i="70"/>
  <c r="A2454" i="70"/>
  <c r="G2454" i="70"/>
  <c r="A2455" i="70"/>
  <c r="G2455" i="70"/>
  <c r="A2456" i="70"/>
  <c r="G2456" i="70"/>
  <c r="A2457" i="70"/>
  <c r="G2457" i="70"/>
  <c r="A2458" i="70"/>
  <c r="G2458" i="70"/>
  <c r="A2459" i="70"/>
  <c r="G2459" i="70"/>
  <c r="A2460" i="70"/>
  <c r="G2460" i="70"/>
  <c r="A2461" i="70"/>
  <c r="G2461" i="70"/>
  <c r="A2462" i="70"/>
  <c r="G2462" i="70"/>
  <c r="A1465" i="70"/>
  <c r="G1465" i="70"/>
  <c r="A1466" i="70"/>
  <c r="G1466" i="70"/>
  <c r="A1467" i="70"/>
  <c r="G1467" i="70"/>
  <c r="A1468" i="70"/>
  <c r="G1468" i="70"/>
  <c r="A1469" i="70"/>
  <c r="G1469" i="70"/>
  <c r="A1470" i="70"/>
  <c r="G1470" i="70"/>
  <c r="A1471" i="70"/>
  <c r="G1471" i="70"/>
  <c r="A1472" i="70"/>
  <c r="G1472" i="70"/>
  <c r="A1473" i="70"/>
  <c r="G1473" i="70"/>
  <c r="A1474" i="70"/>
  <c r="G1474" i="70"/>
  <c r="A1475" i="70"/>
  <c r="G1475" i="70"/>
  <c r="A1476" i="70"/>
  <c r="G1476" i="70"/>
  <c r="A1477" i="70"/>
  <c r="G1477" i="70"/>
  <c r="A1478" i="70"/>
  <c r="G1478" i="70"/>
  <c r="A1479" i="70"/>
  <c r="G1479" i="70"/>
  <c r="A1480" i="70"/>
  <c r="G1480" i="70"/>
  <c r="A1481" i="70"/>
  <c r="G1481" i="70"/>
  <c r="A1482" i="70"/>
  <c r="G1482" i="70"/>
  <c r="A1483" i="70"/>
  <c r="G1483" i="70"/>
  <c r="A1484" i="70"/>
  <c r="G1484" i="70"/>
  <c r="A1485" i="70"/>
  <c r="G1485" i="70"/>
  <c r="A1486" i="70"/>
  <c r="G1486" i="70"/>
  <c r="A1487" i="70"/>
  <c r="G1487" i="70"/>
  <c r="A1488" i="70"/>
  <c r="G1488" i="70"/>
  <c r="A1489" i="70"/>
  <c r="G1489" i="70"/>
  <c r="A1490" i="70"/>
  <c r="G1490" i="70"/>
  <c r="A1491" i="70"/>
  <c r="G1491" i="70"/>
  <c r="A1492" i="70"/>
  <c r="G1492" i="70"/>
  <c r="A1493" i="70"/>
  <c r="G1493" i="70"/>
  <c r="A1494" i="70"/>
  <c r="G1494" i="70"/>
  <c r="A2463" i="70"/>
  <c r="G2463" i="70"/>
  <c r="A2464" i="70"/>
  <c r="G2464" i="70"/>
  <c r="A2465" i="70"/>
  <c r="G2465" i="70"/>
  <c r="A2466" i="70"/>
  <c r="G2466" i="70"/>
  <c r="A2467" i="70"/>
  <c r="G2467" i="70"/>
  <c r="A2468" i="70"/>
  <c r="G2468" i="70"/>
  <c r="A2469" i="70"/>
  <c r="G2469" i="70"/>
  <c r="A2470" i="70"/>
  <c r="G2470" i="70"/>
  <c r="A2471" i="70"/>
  <c r="G2471" i="70"/>
  <c r="A2472" i="70"/>
  <c r="G2472" i="70"/>
  <c r="A2473" i="70"/>
  <c r="G2473" i="70"/>
  <c r="A2474" i="70"/>
  <c r="G2474" i="70"/>
  <c r="A2475" i="70"/>
  <c r="G2475" i="70"/>
  <c r="A2476" i="70"/>
  <c r="G2476" i="70"/>
  <c r="A2477" i="70"/>
  <c r="G2477" i="70"/>
  <c r="A2478" i="70"/>
  <c r="G2478" i="70"/>
  <c r="A2479" i="70"/>
  <c r="G2479" i="70"/>
  <c r="A2480" i="70"/>
  <c r="G2480" i="70"/>
  <c r="A2481" i="70"/>
  <c r="G2481" i="70"/>
  <c r="A2482" i="70"/>
  <c r="G2482" i="70"/>
  <c r="A2483" i="70"/>
  <c r="G2483" i="70"/>
  <c r="A2484" i="70"/>
  <c r="G2484" i="70"/>
  <c r="A2485" i="70"/>
  <c r="G2485" i="70"/>
  <c r="A2486" i="70"/>
  <c r="G2486" i="70"/>
  <c r="A2487" i="70"/>
  <c r="G2487" i="70"/>
  <c r="A2488" i="70"/>
  <c r="G2488" i="70"/>
  <c r="A2489" i="70"/>
  <c r="G2489" i="70"/>
  <c r="A2490" i="70"/>
  <c r="G2490" i="70"/>
  <c r="A2491" i="70"/>
  <c r="G2491" i="70"/>
  <c r="A2492" i="70"/>
  <c r="G2492" i="70"/>
  <c r="A2493" i="70"/>
  <c r="G2493" i="70"/>
  <c r="A2494" i="70"/>
  <c r="G2494" i="70"/>
  <c r="A2495" i="70"/>
  <c r="G2495" i="70"/>
  <c r="A2496" i="70"/>
  <c r="G2496" i="70"/>
  <c r="A2497" i="70"/>
  <c r="G2497" i="70"/>
  <c r="A2498" i="70"/>
  <c r="G2498" i="70"/>
  <c r="A2499" i="70"/>
  <c r="G2499" i="70"/>
  <c r="A2500" i="70"/>
  <c r="G2500" i="70"/>
  <c r="A2501" i="70"/>
  <c r="G2501" i="70"/>
  <c r="A2502" i="70"/>
  <c r="G2502" i="70"/>
  <c r="A2503" i="70"/>
  <c r="G2503" i="70"/>
  <c r="A2504" i="70"/>
  <c r="G2504" i="70"/>
  <c r="A2505" i="70"/>
  <c r="G2505" i="70"/>
  <c r="A2506" i="70"/>
  <c r="G2506" i="70"/>
  <c r="A2507" i="70"/>
  <c r="G2507" i="70"/>
  <c r="A1495" i="70"/>
  <c r="G1495" i="70"/>
  <c r="A1496" i="70"/>
  <c r="G1496" i="70"/>
  <c r="A1497" i="70"/>
  <c r="G1497" i="70"/>
  <c r="A1498" i="70"/>
  <c r="G1498" i="70"/>
  <c r="A1499" i="70"/>
  <c r="G1499" i="70"/>
  <c r="A1500" i="70"/>
  <c r="G1500" i="70"/>
  <c r="A1501" i="70"/>
  <c r="G1501" i="70"/>
  <c r="A1502" i="70"/>
  <c r="G1502" i="70"/>
  <c r="A1503" i="70"/>
  <c r="G1503" i="70"/>
  <c r="A1504" i="70"/>
  <c r="G1504" i="70"/>
  <c r="A1505" i="70"/>
  <c r="G1505" i="70"/>
  <c r="A1506" i="70"/>
  <c r="G1506" i="70"/>
  <c r="A1507" i="70"/>
  <c r="G1507" i="70"/>
  <c r="A1508" i="70"/>
  <c r="G1508" i="70"/>
  <c r="A1509" i="70"/>
  <c r="G1509" i="70"/>
  <c r="A1510" i="70"/>
  <c r="G1510" i="70"/>
  <c r="A1511" i="70"/>
  <c r="G1511" i="70"/>
  <c r="A1512" i="70"/>
  <c r="G1512" i="70"/>
  <c r="A1513" i="70"/>
  <c r="G1513" i="70"/>
  <c r="A1514" i="70"/>
  <c r="G1514" i="70"/>
  <c r="A1515" i="70"/>
  <c r="G1515" i="70"/>
  <c r="A1516" i="70"/>
  <c r="G1516" i="70"/>
  <c r="A1517" i="70"/>
  <c r="G1517" i="70"/>
  <c r="A1518" i="70"/>
  <c r="G1518" i="70"/>
  <c r="A1519" i="70"/>
  <c r="G1519" i="70"/>
  <c r="A1520" i="70"/>
  <c r="G1520" i="70"/>
  <c r="A1521" i="70"/>
  <c r="G1521" i="70"/>
  <c r="A1522" i="70"/>
  <c r="G1522" i="70"/>
  <c r="A1523" i="70"/>
  <c r="G1523" i="70"/>
  <c r="A1524" i="70"/>
  <c r="G1524" i="70"/>
  <c r="A2508" i="70"/>
  <c r="G2508" i="70"/>
  <c r="A2509" i="70"/>
  <c r="G2509" i="70"/>
  <c r="A2510" i="70"/>
  <c r="G2510" i="70"/>
  <c r="A2511" i="70"/>
  <c r="G2511" i="70"/>
  <c r="A2512" i="70"/>
  <c r="G2512" i="70"/>
  <c r="A2513" i="70"/>
  <c r="G2513" i="70"/>
  <c r="A2514" i="70"/>
  <c r="G2514" i="70"/>
  <c r="A2515" i="70"/>
  <c r="G2515" i="70"/>
  <c r="A2516" i="70"/>
  <c r="G2516" i="70"/>
  <c r="A2517" i="70"/>
  <c r="G2517" i="70"/>
  <c r="A2518" i="70"/>
  <c r="G2518" i="70"/>
  <c r="A2519" i="70"/>
  <c r="G2519" i="70"/>
  <c r="A2520" i="70"/>
  <c r="G2520" i="70"/>
  <c r="A2521" i="70"/>
  <c r="G2521" i="70"/>
  <c r="A2522" i="70"/>
  <c r="G2522" i="70"/>
  <c r="A2523" i="70"/>
  <c r="G2523" i="70"/>
  <c r="A2524" i="70"/>
  <c r="G2524" i="70"/>
  <c r="A2525" i="70"/>
  <c r="G2525" i="70"/>
  <c r="A2526" i="70"/>
  <c r="G2526" i="70"/>
  <c r="A2527" i="70"/>
  <c r="G2527" i="70"/>
  <c r="A2528" i="70"/>
  <c r="G2528" i="70"/>
  <c r="A2529" i="70"/>
  <c r="G2529" i="70"/>
  <c r="A2530" i="70"/>
  <c r="G2530" i="70"/>
  <c r="A2531" i="70"/>
  <c r="G2531" i="70"/>
  <c r="A2532" i="70"/>
  <c r="G2532" i="70"/>
  <c r="A2533" i="70"/>
  <c r="G2533" i="70"/>
  <c r="A2534" i="70"/>
  <c r="G2534" i="70"/>
  <c r="A2535" i="70"/>
  <c r="G2535" i="70"/>
  <c r="A2536" i="70"/>
  <c r="G2536" i="70"/>
  <c r="A2537" i="70"/>
  <c r="G2537" i="70"/>
  <c r="A2538" i="70"/>
  <c r="G2538" i="70"/>
  <c r="A1525" i="70"/>
  <c r="G1525" i="70"/>
  <c r="A1526" i="70"/>
  <c r="G1526" i="70"/>
  <c r="A1527" i="70"/>
  <c r="G1527" i="70"/>
  <c r="A1528" i="70"/>
  <c r="G1528" i="70"/>
  <c r="A1529" i="70"/>
  <c r="G1529" i="70"/>
  <c r="A1530" i="70"/>
  <c r="G1530" i="70"/>
  <c r="A1531" i="70"/>
  <c r="G1531" i="70"/>
  <c r="A1532" i="70"/>
  <c r="G1532" i="70"/>
  <c r="A1533" i="70"/>
  <c r="G1533" i="70"/>
  <c r="A1534" i="70"/>
  <c r="G1534" i="70"/>
  <c r="A1535" i="70"/>
  <c r="G1535" i="70"/>
  <c r="A1536" i="70"/>
  <c r="G1536" i="70"/>
  <c r="A1537" i="70"/>
  <c r="G1537" i="70"/>
  <c r="A1538" i="70"/>
  <c r="G1538" i="70"/>
  <c r="A1539" i="70"/>
  <c r="G1539" i="70"/>
  <c r="A2539" i="70"/>
  <c r="G2539" i="70"/>
  <c r="A2540" i="70"/>
  <c r="G2540" i="70"/>
  <c r="A2541" i="70"/>
  <c r="G2541" i="70"/>
  <c r="A2542" i="70"/>
  <c r="G2542" i="70"/>
  <c r="A2543" i="70"/>
  <c r="G2543" i="70"/>
  <c r="A2544" i="70"/>
  <c r="G2544" i="70"/>
  <c r="A2545" i="70"/>
  <c r="G2545" i="70"/>
  <c r="A2546" i="70"/>
  <c r="G2546" i="70"/>
  <c r="A2547" i="70"/>
  <c r="G2547" i="70"/>
  <c r="A2548" i="70"/>
  <c r="G2548" i="70"/>
  <c r="A2549" i="70"/>
  <c r="G2549" i="70"/>
  <c r="A2550" i="70"/>
  <c r="G2550" i="70"/>
  <c r="A2551" i="70"/>
  <c r="G2551" i="70"/>
  <c r="A2552" i="70"/>
  <c r="G2552" i="70"/>
  <c r="A2553" i="70"/>
  <c r="G2553" i="70"/>
  <c r="A1540" i="70"/>
  <c r="G1540" i="70"/>
  <c r="A1541" i="70"/>
  <c r="G1541" i="70"/>
  <c r="A1542" i="70"/>
  <c r="G1542" i="70"/>
  <c r="A1543" i="70"/>
  <c r="G1543" i="70"/>
  <c r="A1544" i="70"/>
  <c r="G1544" i="70"/>
  <c r="A1545" i="70"/>
  <c r="G1545" i="70"/>
  <c r="A1546" i="70"/>
  <c r="G1546" i="70"/>
  <c r="A1547" i="70"/>
  <c r="G1547" i="70"/>
  <c r="A1548" i="70"/>
  <c r="G1548" i="70"/>
  <c r="A1549" i="70"/>
  <c r="G1549" i="70"/>
  <c r="A1550" i="70"/>
  <c r="G1550" i="70"/>
  <c r="A1551" i="70"/>
  <c r="G1551" i="70"/>
  <c r="A1552" i="70"/>
  <c r="G1552" i="70"/>
  <c r="A1553" i="70"/>
  <c r="G1553" i="70"/>
  <c r="A1554" i="70"/>
  <c r="G1554" i="70"/>
  <c r="A2554" i="70"/>
  <c r="G2554" i="70"/>
  <c r="A2555" i="70"/>
  <c r="G2555" i="70"/>
  <c r="A2556" i="70"/>
  <c r="G2556" i="70"/>
  <c r="A2557" i="70"/>
  <c r="G2557" i="70"/>
  <c r="A2558" i="70"/>
  <c r="G2558" i="70"/>
  <c r="A2559" i="70"/>
  <c r="G2559" i="70"/>
  <c r="A2560" i="70"/>
  <c r="G2560" i="70"/>
  <c r="A2561" i="70"/>
  <c r="G2561" i="70"/>
  <c r="A2562" i="70"/>
  <c r="G2562" i="70"/>
  <c r="A2563" i="70"/>
  <c r="G2563" i="70"/>
  <c r="A2564" i="70"/>
  <c r="G2564" i="70"/>
  <c r="A2565" i="70"/>
  <c r="G2565" i="70"/>
  <c r="A2566" i="70"/>
  <c r="G2566" i="70"/>
  <c r="A2567" i="70"/>
  <c r="G2567" i="70"/>
  <c r="A2568" i="70"/>
  <c r="G2568" i="70"/>
  <c r="A1555" i="70"/>
  <c r="G1555" i="70"/>
  <c r="A1556" i="70"/>
  <c r="G1556" i="70"/>
  <c r="A1557" i="70"/>
  <c r="G1557" i="70"/>
  <c r="A1558" i="70"/>
  <c r="G1558" i="70"/>
  <c r="A1559" i="70"/>
  <c r="G1559" i="70"/>
  <c r="A1560" i="70"/>
  <c r="G1560" i="70"/>
  <c r="A1561" i="70"/>
  <c r="G1561" i="70"/>
  <c r="A1562" i="70"/>
  <c r="G1562" i="70"/>
  <c r="A1563" i="70"/>
  <c r="G1563" i="70"/>
  <c r="A1564" i="70"/>
  <c r="G1564" i="70"/>
  <c r="A1565" i="70"/>
  <c r="G1565" i="70"/>
  <c r="A1566" i="70"/>
  <c r="G1566" i="70"/>
  <c r="A1567" i="70"/>
  <c r="G1567" i="70"/>
  <c r="A1568" i="70"/>
  <c r="G1568" i="70"/>
  <c r="A1569" i="70"/>
  <c r="G1569" i="70"/>
  <c r="A2569" i="70"/>
  <c r="G2569" i="70"/>
  <c r="A2570" i="70"/>
  <c r="G2570" i="70"/>
  <c r="A2571" i="70"/>
  <c r="G2571" i="70"/>
  <c r="A2572" i="70"/>
  <c r="G2572" i="70"/>
  <c r="A2573" i="70"/>
  <c r="G2573" i="70"/>
  <c r="A2574" i="70"/>
  <c r="G2574" i="70"/>
  <c r="A2575" i="70"/>
  <c r="G2575" i="70"/>
  <c r="A2576" i="70"/>
  <c r="G2576" i="70"/>
  <c r="A2577" i="70"/>
  <c r="G2577" i="70"/>
  <c r="A2578" i="70"/>
  <c r="G2578" i="70"/>
  <c r="A2579" i="70"/>
  <c r="G2579" i="70"/>
  <c r="A2580" i="70"/>
  <c r="G2580" i="70"/>
  <c r="A2581" i="70"/>
  <c r="G2581" i="70"/>
  <c r="A2582" i="70"/>
  <c r="G2582" i="70"/>
  <c r="A2583" i="70"/>
  <c r="G2583" i="70"/>
  <c r="A1570" i="70"/>
  <c r="G1570" i="70"/>
  <c r="A1571" i="70"/>
  <c r="G1571" i="70"/>
  <c r="A1572" i="70"/>
  <c r="G1572" i="70"/>
  <c r="A1573" i="70"/>
  <c r="G1573" i="70"/>
  <c r="A1574" i="70"/>
  <c r="G1574" i="70"/>
  <c r="A1575" i="70"/>
  <c r="G1575" i="70"/>
  <c r="A1576" i="70"/>
  <c r="G1576" i="70"/>
  <c r="A1577" i="70"/>
  <c r="G1577" i="70"/>
  <c r="A1578" i="70"/>
  <c r="G1578" i="70"/>
  <c r="A1579" i="70"/>
  <c r="G1579" i="70"/>
  <c r="A1580" i="70"/>
  <c r="G1580" i="70"/>
  <c r="A1581" i="70"/>
  <c r="G1581" i="70"/>
  <c r="A1582" i="70"/>
  <c r="G1582" i="70"/>
  <c r="A1583" i="70"/>
  <c r="G1583" i="70"/>
  <c r="A1584" i="70"/>
  <c r="G1584" i="70"/>
  <c r="A1585" i="70"/>
  <c r="G1585" i="70"/>
  <c r="A1586" i="70"/>
  <c r="G1586" i="70"/>
  <c r="A1587" i="70"/>
  <c r="G1587" i="70"/>
  <c r="A1588" i="70"/>
  <c r="G1588" i="70"/>
  <c r="A1589" i="70"/>
  <c r="G1589" i="70"/>
  <c r="A1590" i="70"/>
  <c r="G1590" i="70"/>
  <c r="A1591" i="70"/>
  <c r="G1591" i="70"/>
  <c r="A1592" i="70"/>
  <c r="G1592" i="70"/>
  <c r="A1593" i="70"/>
  <c r="G1593" i="70"/>
  <c r="A1594" i="70"/>
  <c r="G1594" i="70"/>
  <c r="A1595" i="70"/>
  <c r="G1595" i="70"/>
  <c r="A1596" i="70"/>
  <c r="G1596" i="70"/>
  <c r="A1597" i="70"/>
  <c r="G1597" i="70"/>
  <c r="A1598" i="70"/>
  <c r="G1598" i="70"/>
  <c r="A1599" i="70"/>
  <c r="G1599" i="70"/>
  <c r="A1600" i="70"/>
  <c r="G1600" i="70"/>
  <c r="A1601" i="70"/>
  <c r="G1601" i="70"/>
  <c r="A1602" i="70"/>
  <c r="G1602" i="70"/>
  <c r="A1603" i="70"/>
  <c r="G1603" i="70"/>
  <c r="A1604" i="70"/>
  <c r="G1604" i="70"/>
  <c r="A1605" i="70"/>
  <c r="G1605" i="70"/>
  <c r="A2584" i="70"/>
  <c r="G2584" i="70"/>
  <c r="A2585" i="70"/>
  <c r="G2585" i="70"/>
  <c r="A2586" i="70"/>
  <c r="G2586" i="70"/>
  <c r="A2587" i="70"/>
  <c r="G2587" i="70"/>
  <c r="A2588" i="70"/>
  <c r="G2588" i="70"/>
  <c r="A2589" i="70"/>
  <c r="G2589" i="70"/>
  <c r="A2590" i="70"/>
  <c r="G2590" i="70"/>
  <c r="A2591" i="70"/>
  <c r="G2591" i="70"/>
  <c r="A2592" i="70"/>
  <c r="G2592" i="70"/>
  <c r="A2593" i="70"/>
  <c r="G2593" i="70"/>
  <c r="A2594" i="70"/>
  <c r="G2594" i="70"/>
  <c r="A2595" i="70"/>
  <c r="G2595" i="70"/>
  <c r="A2596" i="70"/>
  <c r="G2596" i="70"/>
  <c r="A2597" i="70"/>
  <c r="G2597" i="70"/>
  <c r="A2598" i="70"/>
  <c r="G2598" i="70"/>
  <c r="A2599" i="70"/>
  <c r="G2599" i="70"/>
  <c r="A2600" i="70"/>
  <c r="G2600" i="70"/>
  <c r="A2601" i="70"/>
  <c r="G2601" i="70"/>
  <c r="A2602" i="70"/>
  <c r="G2602" i="70"/>
  <c r="A2603" i="70"/>
  <c r="G2603" i="70"/>
  <c r="A2604" i="70"/>
  <c r="G2604" i="70"/>
  <c r="A2605" i="70"/>
  <c r="G2605" i="70"/>
  <c r="A2606" i="70"/>
  <c r="G2606" i="70"/>
  <c r="A2607" i="70"/>
  <c r="G2607" i="70"/>
  <c r="A2608" i="70"/>
  <c r="G2608" i="70"/>
  <c r="A2609" i="70"/>
  <c r="G2609" i="70"/>
  <c r="A2610" i="70"/>
  <c r="G2610" i="70"/>
  <c r="A2611" i="70"/>
  <c r="G2611" i="70"/>
  <c r="A2612" i="70"/>
  <c r="G2612" i="70"/>
  <c r="A2613" i="70"/>
  <c r="G2613" i="70"/>
  <c r="A562" i="70"/>
  <c r="G562" i="70"/>
  <c r="A563" i="70"/>
  <c r="G563" i="70"/>
  <c r="A564" i="70"/>
  <c r="G564" i="70"/>
  <c r="A565" i="70"/>
  <c r="G565" i="70"/>
  <c r="A566" i="70"/>
  <c r="G566" i="70"/>
  <c r="A567" i="70"/>
  <c r="G567" i="70"/>
  <c r="A568" i="70"/>
  <c r="G568" i="70"/>
  <c r="A569" i="70"/>
  <c r="G569" i="70"/>
  <c r="A570" i="70"/>
  <c r="G570" i="70"/>
  <c r="A571" i="70"/>
  <c r="G571" i="70"/>
  <c r="A572" i="70"/>
  <c r="G572" i="70"/>
  <c r="A573" i="70"/>
  <c r="G573" i="70"/>
  <c r="A574" i="70"/>
  <c r="G574" i="70"/>
  <c r="A575" i="70"/>
  <c r="G575" i="70"/>
  <c r="A576" i="70"/>
  <c r="G576" i="70"/>
  <c r="A1606" i="70"/>
  <c r="G1606" i="70"/>
  <c r="A1607" i="70"/>
  <c r="G1607" i="70"/>
  <c r="A1608" i="70"/>
  <c r="G1608" i="70"/>
  <c r="A1609" i="70"/>
  <c r="G1609" i="70"/>
  <c r="A1610" i="70"/>
  <c r="G1610" i="70"/>
  <c r="A1611" i="70"/>
  <c r="G1611" i="70"/>
  <c r="A1612" i="70"/>
  <c r="G1612" i="70"/>
  <c r="A1613" i="70"/>
  <c r="G1613" i="70"/>
  <c r="A1614" i="70"/>
  <c r="G1614" i="70"/>
  <c r="A1615" i="70"/>
  <c r="G1615" i="70"/>
  <c r="A1616" i="70"/>
  <c r="G1616" i="70"/>
  <c r="A1617" i="70"/>
  <c r="G1617" i="70"/>
  <c r="A1618" i="70"/>
  <c r="G1618" i="70"/>
  <c r="A1619" i="70"/>
  <c r="G1619" i="70"/>
  <c r="A1620" i="70"/>
  <c r="G1620" i="70"/>
  <c r="A1621" i="70"/>
  <c r="G1621" i="70"/>
  <c r="A1622" i="70"/>
  <c r="G1622" i="70"/>
  <c r="A1623" i="70"/>
  <c r="G1623" i="70"/>
  <c r="A1624" i="70"/>
  <c r="G1624" i="70"/>
  <c r="A1625" i="70"/>
  <c r="G1625" i="70"/>
  <c r="A1626" i="70"/>
  <c r="G1626" i="70"/>
  <c r="A1627" i="70"/>
  <c r="G1627" i="70"/>
  <c r="A1628" i="70"/>
  <c r="G1628" i="70"/>
  <c r="A1629" i="70"/>
  <c r="G1629" i="70"/>
  <c r="A1630" i="70"/>
  <c r="G1630" i="70"/>
  <c r="A1631" i="70"/>
  <c r="G1631" i="70"/>
  <c r="A1632" i="70"/>
  <c r="G1632" i="70"/>
  <c r="A1633" i="70"/>
  <c r="G1633" i="70"/>
  <c r="A1634" i="70"/>
  <c r="G1634" i="70"/>
  <c r="A1635" i="70"/>
  <c r="G1635" i="70"/>
  <c r="A2614" i="70"/>
  <c r="G2614" i="70"/>
  <c r="A2615" i="70"/>
  <c r="G2615" i="70"/>
  <c r="A2616" i="70"/>
  <c r="G2616" i="70"/>
  <c r="A2617" i="70"/>
  <c r="G2617" i="70"/>
  <c r="A2618" i="70"/>
  <c r="G2618" i="70"/>
  <c r="A2619" i="70"/>
  <c r="G2619" i="70"/>
  <c r="A2620" i="70"/>
  <c r="G2620" i="70"/>
  <c r="A2621" i="70"/>
  <c r="G2621" i="70"/>
  <c r="A2622" i="70"/>
  <c r="G2622" i="70"/>
  <c r="A2623" i="70"/>
  <c r="G2623" i="70"/>
  <c r="A2624" i="70"/>
  <c r="G2624" i="70"/>
  <c r="A2625" i="70"/>
  <c r="G2625" i="70"/>
  <c r="A2626" i="70"/>
  <c r="G2626" i="70"/>
  <c r="A2627" i="70"/>
  <c r="G2627" i="70"/>
  <c r="A2628" i="70"/>
  <c r="G2628" i="70"/>
  <c r="A2629" i="70"/>
  <c r="G2629" i="70"/>
  <c r="A2630" i="70"/>
  <c r="G2630" i="70"/>
  <c r="A2631" i="70"/>
  <c r="G2631" i="70"/>
  <c r="A2632" i="70"/>
  <c r="G2632" i="70"/>
  <c r="A2633" i="70"/>
  <c r="G2633" i="70"/>
  <c r="A2634" i="70"/>
  <c r="G2634" i="70"/>
  <c r="A2635" i="70"/>
  <c r="G2635" i="70"/>
  <c r="A2636" i="70"/>
  <c r="G2636" i="70"/>
  <c r="A2637" i="70"/>
  <c r="G2637" i="70"/>
  <c r="A2638" i="70"/>
  <c r="G2638" i="70"/>
  <c r="A2639" i="70"/>
  <c r="G2639" i="70"/>
  <c r="A2640" i="70"/>
  <c r="G2640" i="70"/>
  <c r="A2641" i="70"/>
  <c r="G2641" i="70"/>
  <c r="A2642" i="70"/>
  <c r="G2642" i="70"/>
  <c r="A2643" i="70"/>
  <c r="G2643" i="70"/>
  <c r="A2644" i="70"/>
  <c r="G2644" i="70"/>
  <c r="A2645" i="70"/>
  <c r="G2645" i="70"/>
  <c r="A2646" i="70"/>
  <c r="G2646" i="70"/>
  <c r="A2647" i="70"/>
  <c r="G2647" i="70"/>
  <c r="A2648" i="70"/>
  <c r="G2648" i="70"/>
  <c r="A2649" i="70"/>
  <c r="G2649" i="70"/>
  <c r="A2650" i="70"/>
  <c r="G2650" i="70"/>
  <c r="A2651" i="70"/>
  <c r="G2651" i="70"/>
  <c r="A2652" i="70"/>
  <c r="G2652" i="70"/>
  <c r="A2653" i="70"/>
  <c r="G2653" i="70"/>
  <c r="A2654" i="70"/>
  <c r="G2654" i="70"/>
  <c r="A2655" i="70"/>
  <c r="G2655" i="70"/>
  <c r="A2656" i="70"/>
  <c r="G2656" i="70"/>
  <c r="A2657" i="70"/>
  <c r="G2657" i="70"/>
  <c r="A2658" i="70"/>
  <c r="G2658" i="70"/>
  <c r="A2659" i="70"/>
  <c r="G2659" i="70"/>
  <c r="A2660" i="70"/>
  <c r="G2660" i="70"/>
  <c r="A2661" i="70"/>
  <c r="G2661" i="70"/>
  <c r="A2662" i="70"/>
  <c r="G2662" i="70"/>
  <c r="A2663" i="70"/>
  <c r="G2663" i="70"/>
  <c r="A2664" i="70"/>
  <c r="G2664" i="70"/>
  <c r="A2665" i="70"/>
  <c r="G2665" i="70"/>
  <c r="A2666" i="70"/>
  <c r="G2666" i="70"/>
  <c r="A2667" i="70"/>
  <c r="G2667" i="70"/>
  <c r="A2668" i="70"/>
  <c r="G2668" i="70"/>
  <c r="A2669" i="70"/>
  <c r="G2669" i="70"/>
  <c r="A2670" i="70"/>
  <c r="G2670" i="70"/>
  <c r="A2671" i="70"/>
  <c r="G2671" i="70"/>
  <c r="A2672" i="70"/>
  <c r="G2672" i="70"/>
  <c r="A2673" i="70"/>
  <c r="G2673" i="70"/>
  <c r="A2674" i="70"/>
  <c r="G2674" i="70"/>
  <c r="A2675" i="70"/>
  <c r="G2675" i="70"/>
  <c r="A2676" i="70"/>
  <c r="G2676" i="70"/>
  <c r="A2677" i="70"/>
  <c r="G2677" i="70"/>
  <c r="A2678" i="70"/>
  <c r="G2678" i="70"/>
  <c r="A2679" i="70"/>
  <c r="G2679" i="70"/>
  <c r="A2680" i="70"/>
  <c r="G2680" i="70"/>
  <c r="A2681" i="70"/>
  <c r="G2681" i="70"/>
  <c r="A2682" i="70"/>
  <c r="G2682" i="70"/>
  <c r="A2683" i="70"/>
  <c r="G2683" i="70"/>
  <c r="A2684" i="70"/>
  <c r="G2684" i="70"/>
  <c r="A2685" i="70"/>
  <c r="G2685" i="70"/>
  <c r="A2686" i="70"/>
  <c r="G2686" i="70"/>
  <c r="A2687" i="70"/>
  <c r="G2687" i="70"/>
  <c r="A2688" i="70"/>
  <c r="G2688" i="70"/>
  <c r="A2689" i="70"/>
  <c r="G2689" i="70"/>
  <c r="A2690" i="70"/>
  <c r="G2690" i="70"/>
  <c r="A2691" i="70"/>
  <c r="G2691" i="70"/>
  <c r="A2692" i="70"/>
  <c r="G2692" i="70"/>
  <c r="A2693" i="70"/>
  <c r="G2693" i="70"/>
  <c r="A2694" i="70"/>
  <c r="G2694" i="70"/>
  <c r="A2695" i="70"/>
  <c r="G2695" i="70"/>
  <c r="A2696" i="70"/>
  <c r="G2696" i="70"/>
  <c r="A2697" i="70"/>
  <c r="G2697" i="70"/>
  <c r="A2698" i="70"/>
  <c r="G2698" i="70"/>
  <c r="A2699" i="70"/>
  <c r="G2699" i="70"/>
  <c r="A2700" i="70"/>
  <c r="G2700" i="70"/>
  <c r="A2701" i="70"/>
  <c r="G2701" i="70"/>
  <c r="A2702" i="70"/>
  <c r="G2702" i="70"/>
  <c r="A2703" i="70"/>
  <c r="G2703" i="70"/>
  <c r="A1636" i="70"/>
  <c r="G1636" i="70"/>
  <c r="A1637" i="70"/>
  <c r="G1637" i="70"/>
  <c r="A1638" i="70"/>
  <c r="G1638" i="70"/>
  <c r="A1639" i="70"/>
  <c r="G1639" i="70"/>
  <c r="A1640" i="70"/>
  <c r="G1640" i="70"/>
  <c r="A1641" i="70"/>
  <c r="G1641" i="70"/>
  <c r="A1642" i="70"/>
  <c r="G1642" i="70"/>
  <c r="A1643" i="70"/>
  <c r="G1643" i="70"/>
  <c r="A1644" i="70"/>
  <c r="G1644" i="70"/>
  <c r="A1645" i="70"/>
  <c r="G1645" i="70"/>
  <c r="A1646" i="70"/>
  <c r="G1646" i="70"/>
  <c r="A1647" i="70"/>
  <c r="G1647" i="70"/>
  <c r="A1648" i="70"/>
  <c r="G1648" i="70"/>
  <c r="A1649" i="70"/>
  <c r="G1649" i="70"/>
  <c r="A1650" i="70"/>
  <c r="G1650" i="70"/>
  <c r="A2704" i="70"/>
  <c r="G2704" i="70"/>
  <c r="A2705" i="70"/>
  <c r="G2705" i="70"/>
  <c r="A2706" i="70"/>
  <c r="G2706" i="70"/>
  <c r="A2707" i="70"/>
  <c r="G2707" i="70"/>
  <c r="A2708" i="70"/>
  <c r="G2708" i="70"/>
  <c r="A2709" i="70"/>
  <c r="G2709" i="70"/>
  <c r="A2710" i="70"/>
  <c r="G2710" i="70"/>
  <c r="A2711" i="70"/>
  <c r="G2711" i="70"/>
  <c r="A2712" i="70"/>
  <c r="G2712" i="70"/>
  <c r="A2713" i="70"/>
  <c r="G2713" i="70"/>
  <c r="A2714" i="70"/>
  <c r="G2714" i="70"/>
  <c r="A2715" i="70"/>
  <c r="G2715" i="70"/>
  <c r="A2716" i="70"/>
  <c r="G2716" i="70"/>
  <c r="A2717" i="70"/>
  <c r="G2717" i="70"/>
  <c r="A2718" i="70"/>
  <c r="G2718" i="70"/>
  <c r="A2719" i="70"/>
  <c r="G2719" i="70"/>
  <c r="A2720" i="70"/>
  <c r="G2720" i="70"/>
  <c r="A2721" i="70"/>
  <c r="G2721" i="70"/>
  <c r="A2722" i="70"/>
  <c r="G2722" i="70"/>
  <c r="A2723" i="70"/>
  <c r="G2723" i="70"/>
  <c r="A2724" i="70"/>
  <c r="G2724" i="70"/>
  <c r="A2725" i="70"/>
  <c r="G2725" i="70"/>
  <c r="A2726" i="70"/>
  <c r="G2726" i="70"/>
  <c r="A2727" i="70"/>
  <c r="G2727" i="70"/>
  <c r="A2728" i="70"/>
  <c r="G2728" i="70"/>
  <c r="A2729" i="70"/>
  <c r="G2729" i="70"/>
  <c r="A2730" i="70"/>
  <c r="G2730" i="70"/>
  <c r="A2731" i="70"/>
  <c r="G2731" i="70"/>
  <c r="A2732" i="70"/>
  <c r="G2732" i="70"/>
  <c r="A2733" i="70"/>
  <c r="G2733" i="70"/>
  <c r="A1651" i="70"/>
  <c r="G1651" i="70"/>
  <c r="A1652" i="70"/>
  <c r="G1652" i="70"/>
  <c r="A1653" i="70"/>
  <c r="G1653" i="70"/>
  <c r="A1654" i="70"/>
  <c r="G1654" i="70"/>
  <c r="A1655" i="70"/>
  <c r="G1655" i="70"/>
  <c r="A1656" i="70"/>
  <c r="G1656" i="70"/>
  <c r="A1657" i="70"/>
  <c r="G1657" i="70"/>
  <c r="A1658" i="70"/>
  <c r="G1658" i="70"/>
  <c r="A1659" i="70"/>
  <c r="G1659" i="70"/>
  <c r="A1660" i="70"/>
  <c r="G1660" i="70"/>
  <c r="A1661" i="70"/>
  <c r="G1661" i="70"/>
  <c r="A1662" i="70"/>
  <c r="G1662" i="70"/>
  <c r="A1663" i="70"/>
  <c r="G1663" i="70"/>
  <c r="A1664" i="70"/>
  <c r="G1664" i="70"/>
  <c r="A1665" i="70"/>
  <c r="G1665" i="70"/>
  <c r="A1666" i="70"/>
  <c r="G1666" i="70"/>
  <c r="A1667" i="70"/>
  <c r="G1667" i="70"/>
  <c r="A1668" i="70"/>
  <c r="G1668" i="70"/>
  <c r="A1669" i="70"/>
  <c r="G1669" i="70"/>
  <c r="A1670" i="70"/>
  <c r="G1670" i="70"/>
  <c r="A1671" i="70"/>
  <c r="G1671" i="70"/>
  <c r="A1672" i="70"/>
  <c r="G1672" i="70"/>
  <c r="A1673" i="70"/>
  <c r="G1673" i="70"/>
  <c r="A1674" i="70"/>
  <c r="G1674" i="70"/>
  <c r="A1675" i="70"/>
  <c r="G1675" i="70"/>
  <c r="A1676" i="70"/>
  <c r="G1676" i="70"/>
  <c r="A1677" i="70"/>
  <c r="G1677" i="70"/>
  <c r="A1678" i="70"/>
  <c r="G1678" i="70"/>
  <c r="A1679" i="70"/>
  <c r="G1679" i="70"/>
  <c r="A1680" i="70"/>
  <c r="G1680" i="70"/>
  <c r="A2734" i="70"/>
  <c r="G2734" i="70"/>
  <c r="A2735" i="70"/>
  <c r="G2735" i="70"/>
  <c r="A2736" i="70"/>
  <c r="G2736" i="70"/>
  <c r="A2737" i="70"/>
  <c r="G2737" i="70"/>
  <c r="A2738" i="70"/>
  <c r="G2738" i="70"/>
  <c r="A2739" i="70"/>
  <c r="G2739" i="70"/>
  <c r="A2740" i="70"/>
  <c r="G2740" i="70"/>
  <c r="A2741" i="70"/>
  <c r="G2741" i="70"/>
  <c r="A2742" i="70"/>
  <c r="G2742" i="70"/>
  <c r="A2743" i="70"/>
  <c r="G2743" i="70"/>
  <c r="A2744" i="70"/>
  <c r="G2744" i="70"/>
  <c r="A2745" i="70"/>
  <c r="G2745" i="70"/>
  <c r="A2746" i="70"/>
  <c r="G2746" i="70"/>
  <c r="A2747" i="70"/>
  <c r="G2747" i="70"/>
  <c r="A2748" i="70"/>
  <c r="G2748" i="70"/>
  <c r="A2749" i="70"/>
  <c r="G2749" i="70"/>
  <c r="A2750" i="70"/>
  <c r="G2750" i="70"/>
  <c r="A2751" i="70"/>
  <c r="G2751" i="70"/>
  <c r="A2752" i="70"/>
  <c r="G2752" i="70"/>
  <c r="A2753" i="70"/>
  <c r="G2753" i="70"/>
  <c r="A2754" i="70"/>
  <c r="G2754" i="70"/>
  <c r="A2755" i="70"/>
  <c r="G2755" i="70"/>
  <c r="A2756" i="70"/>
  <c r="G2756" i="70"/>
  <c r="A2757" i="70"/>
  <c r="G2757" i="70"/>
  <c r="A2758" i="70"/>
  <c r="G2758" i="70"/>
  <c r="A2759" i="70"/>
  <c r="G2759" i="70"/>
  <c r="A2760" i="70"/>
  <c r="G2760" i="70"/>
  <c r="A2761" i="70"/>
  <c r="G2761" i="70"/>
  <c r="A2762" i="70"/>
  <c r="G2762" i="70"/>
  <c r="A2763" i="70"/>
  <c r="G2763" i="70"/>
  <c r="A2764" i="70"/>
  <c r="G2764" i="70"/>
  <c r="A2765" i="70"/>
  <c r="G2765" i="70"/>
  <c r="A2766" i="70"/>
  <c r="G2766" i="70"/>
  <c r="A2767" i="70"/>
  <c r="G2767" i="70"/>
  <c r="A2768" i="70"/>
  <c r="G2768" i="70"/>
  <c r="A2769" i="70"/>
  <c r="G2769" i="70"/>
  <c r="A2770" i="70"/>
  <c r="G2770" i="70"/>
  <c r="A2771" i="70"/>
  <c r="G2771" i="70"/>
  <c r="A2772" i="70"/>
  <c r="G2772" i="70"/>
  <c r="A2773" i="70"/>
  <c r="G2773" i="70"/>
  <c r="A2774" i="70"/>
  <c r="G2774" i="70"/>
  <c r="A2775" i="70"/>
  <c r="G2775" i="70"/>
  <c r="A2776" i="70"/>
  <c r="G2776" i="70"/>
  <c r="A2777" i="70"/>
  <c r="G2777" i="70"/>
  <c r="A2778" i="70"/>
  <c r="G2778" i="70"/>
  <c r="A2779" i="70"/>
  <c r="G2779" i="70"/>
  <c r="A2780" i="70"/>
  <c r="G2780" i="70"/>
  <c r="A2781" i="70"/>
  <c r="G2781" i="70"/>
  <c r="A2782" i="70"/>
  <c r="G2782" i="70"/>
  <c r="A2783" i="70"/>
  <c r="G2783" i="70"/>
  <c r="A2784" i="70"/>
  <c r="G2784" i="70"/>
  <c r="A2785" i="70"/>
  <c r="G2785" i="70"/>
  <c r="A2786" i="70"/>
  <c r="G2786" i="70"/>
  <c r="A2787" i="70"/>
  <c r="G2787" i="70"/>
  <c r="A2788" i="70"/>
  <c r="G2788" i="70"/>
  <c r="A2789" i="70"/>
  <c r="G2789" i="70"/>
  <c r="A2790" i="70"/>
  <c r="G2790" i="70"/>
  <c r="A2791" i="70"/>
  <c r="G2791" i="70"/>
  <c r="A2792" i="70"/>
  <c r="G2792" i="70"/>
  <c r="A2793" i="70"/>
  <c r="G2793" i="70"/>
  <c r="A2794" i="70"/>
  <c r="G2794" i="70"/>
  <c r="A2795" i="70"/>
  <c r="G2795" i="70"/>
  <c r="A2796" i="70"/>
  <c r="G2796" i="70"/>
  <c r="A2797" i="70"/>
  <c r="G2797" i="70"/>
  <c r="A2798" i="70"/>
  <c r="G2798" i="70"/>
  <c r="A2799" i="70"/>
  <c r="G2799" i="70"/>
  <c r="A2800" i="70"/>
  <c r="G2800" i="70"/>
  <c r="A2801" i="70"/>
  <c r="G2801" i="70"/>
  <c r="A2802" i="70"/>
  <c r="G2802" i="70"/>
  <c r="A2803" i="70"/>
  <c r="G2803" i="70"/>
  <c r="A2804" i="70"/>
  <c r="G2804" i="70"/>
  <c r="A2805" i="70"/>
  <c r="G2805" i="70"/>
  <c r="A2806" i="70"/>
  <c r="G2806" i="70"/>
  <c r="A2807" i="70"/>
  <c r="G2807" i="70"/>
  <c r="A2808" i="70"/>
  <c r="G2808" i="70"/>
  <c r="A1681" i="70"/>
  <c r="G1681" i="70"/>
  <c r="A1682" i="70"/>
  <c r="G1682" i="70"/>
  <c r="A1683" i="70"/>
  <c r="G1683" i="70"/>
  <c r="A1684" i="70"/>
  <c r="G1684" i="70"/>
  <c r="A1685" i="70"/>
  <c r="G1685" i="70"/>
  <c r="A1686" i="70"/>
  <c r="G1686" i="70"/>
  <c r="A1687" i="70"/>
  <c r="G1687" i="70"/>
  <c r="A1688" i="70"/>
  <c r="G1688" i="70"/>
  <c r="A1689" i="70"/>
  <c r="G1689" i="70"/>
  <c r="A1690" i="70"/>
  <c r="G1690" i="70"/>
  <c r="A1691" i="70"/>
  <c r="G1691" i="70"/>
  <c r="A1692" i="70"/>
  <c r="G1692" i="70"/>
  <c r="A1693" i="70"/>
  <c r="G1693" i="70"/>
  <c r="A1694" i="70"/>
  <c r="G1694" i="70"/>
  <c r="A1695" i="70"/>
  <c r="G1695" i="70"/>
  <c r="A1696" i="70"/>
  <c r="G1696" i="70"/>
  <c r="A1697" i="70"/>
  <c r="G1697" i="70"/>
  <c r="A1698" i="70"/>
  <c r="G1698" i="70"/>
  <c r="A1699" i="70"/>
  <c r="G1699" i="70"/>
  <c r="A1700" i="70"/>
  <c r="G1700" i="70"/>
  <c r="A1701" i="70"/>
  <c r="G1701" i="70"/>
  <c r="A1702" i="70"/>
  <c r="G1702" i="70"/>
  <c r="A1703" i="70"/>
  <c r="G1703" i="70"/>
  <c r="A1704" i="70"/>
  <c r="G1704" i="70"/>
  <c r="A1705" i="70"/>
  <c r="G1705" i="70"/>
  <c r="A1706" i="70"/>
  <c r="G1706" i="70"/>
  <c r="A1707" i="70"/>
  <c r="G1707" i="70"/>
  <c r="A1708" i="70"/>
  <c r="G1708" i="70"/>
  <c r="A1709" i="70"/>
  <c r="G1709" i="70"/>
  <c r="A1710" i="70"/>
  <c r="G1710" i="70"/>
  <c r="A1711" i="70"/>
  <c r="G1711" i="70"/>
  <c r="A1712" i="70"/>
  <c r="G1712" i="70"/>
  <c r="A1713" i="70"/>
  <c r="G1713" i="70"/>
  <c r="A1714" i="70"/>
  <c r="G1714" i="70"/>
  <c r="A1715" i="70"/>
  <c r="G1715" i="70"/>
  <c r="A1716" i="70"/>
  <c r="G1716" i="70"/>
  <c r="A1717" i="70"/>
  <c r="G1717" i="70"/>
  <c r="A1718" i="70"/>
  <c r="G1718" i="70"/>
  <c r="A1719" i="70"/>
  <c r="G1719" i="70"/>
  <c r="A1720" i="70"/>
  <c r="G1720" i="70"/>
  <c r="A1721" i="70"/>
  <c r="G1721" i="70"/>
  <c r="A1722" i="70"/>
  <c r="G1722" i="70"/>
  <c r="A1723" i="70"/>
  <c r="G1723" i="70"/>
  <c r="A1724" i="70"/>
  <c r="G1724" i="70"/>
  <c r="A1725" i="70"/>
  <c r="G1725" i="70"/>
  <c r="A2809" i="70"/>
  <c r="G2809" i="70"/>
  <c r="A2810" i="70"/>
  <c r="G2810" i="70"/>
  <c r="A2811" i="70"/>
  <c r="G2811" i="70"/>
  <c r="A2812" i="70"/>
  <c r="G2812" i="70"/>
  <c r="A2813" i="70"/>
  <c r="G2813" i="70"/>
  <c r="A2814" i="70"/>
  <c r="G2814" i="70"/>
  <c r="A2815" i="70"/>
  <c r="G2815" i="70"/>
  <c r="A2816" i="70"/>
  <c r="G2816" i="70"/>
  <c r="A2817" i="70"/>
  <c r="G2817" i="70"/>
  <c r="A2818" i="70"/>
  <c r="G2818" i="70"/>
  <c r="A2819" i="70"/>
  <c r="G2819" i="70"/>
  <c r="A2820" i="70"/>
  <c r="G2820" i="70"/>
  <c r="A2821" i="70"/>
  <c r="G2821" i="70"/>
  <c r="A2822" i="70"/>
  <c r="G2822" i="70"/>
  <c r="A2823" i="70"/>
  <c r="G2823" i="70"/>
  <c r="A2824" i="70"/>
  <c r="G2824" i="70"/>
  <c r="A2825" i="70"/>
  <c r="G2825" i="70"/>
  <c r="A2826" i="70"/>
  <c r="G2826" i="70"/>
  <c r="A2827" i="70"/>
  <c r="G2827" i="70"/>
  <c r="A2828" i="70"/>
  <c r="G2828" i="70"/>
  <c r="A2829" i="70"/>
  <c r="G2829" i="70"/>
  <c r="A2830" i="70"/>
  <c r="G2830" i="70"/>
  <c r="A2831" i="70"/>
  <c r="G2831" i="70"/>
  <c r="A2832" i="70"/>
  <c r="G2832" i="70"/>
  <c r="A2833" i="70"/>
  <c r="G2833" i="70"/>
  <c r="A2834" i="70"/>
  <c r="G2834" i="70"/>
  <c r="A2835" i="70"/>
  <c r="G2835" i="70"/>
  <c r="A2836" i="70"/>
  <c r="G2836" i="70"/>
  <c r="A2837" i="70"/>
  <c r="G2837" i="70"/>
  <c r="A2838" i="70"/>
  <c r="G2838" i="70"/>
  <c r="E3" i="68" l="1"/>
  <c r="E4" i="68"/>
  <c r="E5" i="68"/>
  <c r="E6" i="68"/>
  <c r="E7" i="68"/>
  <c r="E8" i="68"/>
  <c r="E9" i="68"/>
  <c r="E10" i="68"/>
  <c r="E11" i="68"/>
  <c r="E12" i="68"/>
  <c r="E13" i="68"/>
  <c r="E14" i="68"/>
  <c r="E15" i="68"/>
  <c r="E16" i="68"/>
  <c r="E17" i="68"/>
  <c r="E18" i="68"/>
  <c r="E19" i="68"/>
  <c r="E20" i="68"/>
  <c r="E21" i="68"/>
  <c r="E22" i="68"/>
  <c r="E23" i="68"/>
  <c r="E24" i="68"/>
  <c r="E25" i="68"/>
  <c r="E26" i="68"/>
  <c r="E27" i="68"/>
  <c r="E28" i="68"/>
  <c r="E29" i="68"/>
  <c r="E30" i="68"/>
  <c r="E31" i="68"/>
  <c r="E32" i="68"/>
  <c r="E33" i="68"/>
  <c r="E34" i="68"/>
  <c r="E35" i="68"/>
  <c r="E36" i="68"/>
  <c r="E37" i="68"/>
  <c r="E38" i="68"/>
  <c r="E39" i="68"/>
  <c r="E40" i="68"/>
  <c r="E41" i="68"/>
  <c r="E42" i="68"/>
  <c r="E43" i="68"/>
  <c r="E44" i="68"/>
  <c r="E45" i="68"/>
  <c r="E46" i="68"/>
  <c r="E47" i="68"/>
  <c r="E48" i="68"/>
  <c r="E49" i="68"/>
  <c r="E50" i="68"/>
  <c r="E51" i="68"/>
  <c r="E52" i="68"/>
  <c r="E53" i="68"/>
  <c r="E54" i="68"/>
  <c r="E55" i="68"/>
  <c r="E56" i="68"/>
  <c r="E57" i="68"/>
  <c r="E58" i="68"/>
  <c r="E59" i="68"/>
  <c r="E60" i="68"/>
  <c r="E61" i="68"/>
  <c r="E62" i="68"/>
  <c r="E63" i="68"/>
  <c r="E64" i="68"/>
  <c r="E65" i="68"/>
  <c r="E66" i="68"/>
  <c r="E67" i="68"/>
  <c r="E68" i="68"/>
  <c r="E69" i="68"/>
  <c r="E70" i="68"/>
  <c r="E71" i="68"/>
  <c r="E72" i="68"/>
  <c r="E73" i="68"/>
  <c r="E74" i="68"/>
  <c r="E75" i="68"/>
  <c r="E76" i="68"/>
  <c r="E3" i="67"/>
  <c r="E4" i="67"/>
  <c r="E5" i="67"/>
  <c r="E6" i="67"/>
  <c r="E7" i="67"/>
  <c r="E8" i="67"/>
  <c r="E9" i="67"/>
  <c r="E10" i="67"/>
  <c r="E11" i="67"/>
  <c r="E12" i="67"/>
  <c r="E13" i="67"/>
  <c r="E14" i="67"/>
  <c r="E15" i="67"/>
  <c r="E16" i="67"/>
  <c r="E17" i="67"/>
  <c r="E18" i="67"/>
  <c r="E19" i="67"/>
  <c r="E20" i="67"/>
  <c r="E21" i="67"/>
  <c r="E22" i="67"/>
  <c r="E23" i="67"/>
  <c r="E24" i="67"/>
  <c r="E25" i="67"/>
  <c r="E26" i="67"/>
  <c r="E27" i="67"/>
  <c r="E28" i="67"/>
  <c r="E29" i="67"/>
  <c r="E30" i="67"/>
  <c r="E31" i="67"/>
  <c r="E32" i="67"/>
  <c r="E33" i="67"/>
  <c r="E34" i="67"/>
  <c r="E35" i="67"/>
  <c r="E36" i="67"/>
  <c r="E37" i="67"/>
  <c r="E38" i="67"/>
  <c r="E39" i="67"/>
  <c r="E40" i="67"/>
  <c r="E41" i="67"/>
  <c r="E42" i="67"/>
  <c r="E43" i="67"/>
  <c r="E44" i="67"/>
  <c r="E45" i="67"/>
  <c r="E46" i="67"/>
  <c r="E47" i="67"/>
  <c r="E48" i="67"/>
  <c r="E49" i="67"/>
  <c r="E50" i="67"/>
  <c r="E51" i="67"/>
  <c r="E52" i="67"/>
  <c r="E53" i="67"/>
  <c r="E54" i="67"/>
  <c r="E55" i="67"/>
  <c r="E56" i="67"/>
  <c r="E57" i="67"/>
  <c r="E58" i="67"/>
  <c r="E59" i="67"/>
  <c r="E60" i="67"/>
  <c r="E61" i="67"/>
  <c r="E62" i="67"/>
  <c r="E63" i="67"/>
  <c r="E64" i="67"/>
  <c r="E65" i="67"/>
  <c r="E66" i="67"/>
  <c r="E67" i="67"/>
  <c r="E68" i="67"/>
  <c r="E69" i="67"/>
  <c r="E70" i="67"/>
  <c r="E71" i="67"/>
  <c r="E72" i="67"/>
  <c r="E73" i="67"/>
  <c r="E74" i="67"/>
  <c r="E75" i="67"/>
  <c r="E76" i="67"/>
  <c r="E76" i="66"/>
  <c r="E75" i="66"/>
  <c r="E74" i="66"/>
  <c r="E73" i="66"/>
  <c r="E72" i="66"/>
  <c r="E71" i="66"/>
  <c r="E70" i="66"/>
  <c r="E69" i="66"/>
  <c r="E68" i="66"/>
  <c r="E67" i="66"/>
  <c r="E66" i="66"/>
  <c r="E65" i="66"/>
  <c r="E64" i="66"/>
  <c r="E63" i="66"/>
  <c r="E62" i="66"/>
  <c r="E61" i="66"/>
  <c r="E60" i="66"/>
  <c r="E59" i="66"/>
  <c r="E58" i="66"/>
  <c r="E57" i="66"/>
  <c r="E56" i="66"/>
  <c r="E55" i="66"/>
  <c r="E54" i="66"/>
  <c r="E53" i="66"/>
  <c r="E52" i="66"/>
  <c r="E51" i="66"/>
  <c r="E50" i="66"/>
  <c r="E49" i="66"/>
  <c r="E48" i="66"/>
  <c r="E47" i="66"/>
  <c r="E46" i="66"/>
  <c r="E45" i="66"/>
  <c r="E44" i="66"/>
  <c r="E43" i="66"/>
  <c r="E42" i="66"/>
  <c r="E41" i="66"/>
  <c r="E40" i="66"/>
  <c r="E39" i="66"/>
  <c r="E38" i="66"/>
  <c r="E37" i="66"/>
  <c r="E36" i="66"/>
  <c r="E35" i="66"/>
  <c r="E34" i="66"/>
  <c r="E33" i="66"/>
  <c r="E32" i="66"/>
  <c r="E31" i="66"/>
  <c r="E30" i="66"/>
  <c r="E29" i="66"/>
  <c r="E28" i="66"/>
  <c r="E27" i="66"/>
  <c r="E26" i="66"/>
  <c r="E25" i="66"/>
  <c r="E24" i="66"/>
  <c r="E23" i="66"/>
  <c r="E22" i="66"/>
  <c r="E21" i="66"/>
  <c r="E20" i="66"/>
  <c r="E19" i="66"/>
  <c r="E18" i="66"/>
  <c r="E17" i="66"/>
  <c r="E16" i="66"/>
  <c r="E15" i="66"/>
  <c r="E14" i="66"/>
  <c r="E13" i="66"/>
  <c r="E12" i="66"/>
  <c r="E11" i="66"/>
  <c r="E10" i="66"/>
  <c r="E9" i="66"/>
  <c r="E8" i="66"/>
  <c r="E7" i="66"/>
  <c r="E6" i="66"/>
  <c r="E5" i="66"/>
  <c r="E4" i="66"/>
  <c r="E3" i="66"/>
  <c r="I6" i="65" l="1"/>
  <c r="J6" i="65"/>
  <c r="K6" i="65"/>
  <c r="I7" i="65"/>
  <c r="J7" i="65"/>
  <c r="K7" i="65" s="1"/>
  <c r="I8" i="65"/>
  <c r="J8" i="65"/>
  <c r="K8" i="65" s="1"/>
  <c r="I9" i="65"/>
  <c r="J9" i="65"/>
  <c r="K9" i="65"/>
  <c r="I10" i="65"/>
  <c r="J10" i="65"/>
  <c r="K10" i="65"/>
  <c r="I11" i="65"/>
  <c r="K11" i="65" s="1"/>
  <c r="J11" i="65"/>
  <c r="I12" i="65"/>
  <c r="J12" i="65"/>
  <c r="K12" i="65" s="1"/>
  <c r="I13" i="65"/>
  <c r="J13" i="65"/>
  <c r="K13" i="65"/>
  <c r="I14" i="65"/>
  <c r="J14" i="65"/>
  <c r="K14" i="65"/>
  <c r="I15" i="65"/>
  <c r="K15" i="65" s="1"/>
  <c r="J15" i="65"/>
  <c r="I16" i="65"/>
  <c r="J16" i="65"/>
  <c r="K16" i="65" s="1"/>
  <c r="I17" i="65"/>
  <c r="J17" i="65"/>
  <c r="K17" i="65"/>
  <c r="I18" i="65"/>
  <c r="J18" i="65"/>
  <c r="K18" i="65"/>
  <c r="I19" i="65"/>
  <c r="K19" i="65" s="1"/>
  <c r="J19" i="65"/>
  <c r="I20" i="65"/>
  <c r="J20" i="65"/>
  <c r="K20" i="65" s="1"/>
  <c r="I21" i="65"/>
  <c r="J21" i="65"/>
  <c r="K21" i="65"/>
  <c r="I22" i="65"/>
  <c r="J22" i="65"/>
  <c r="K22" i="65"/>
  <c r="I23" i="65"/>
  <c r="K23" i="65" s="1"/>
  <c r="J23" i="65"/>
  <c r="I24" i="65"/>
  <c r="J24" i="65"/>
  <c r="K24" i="65" s="1"/>
  <c r="I25" i="65"/>
  <c r="J25" i="65"/>
  <c r="K25" i="65"/>
  <c r="I26" i="65"/>
  <c r="J26" i="65"/>
  <c r="K26" i="65"/>
  <c r="I27" i="65"/>
  <c r="K27" i="65" s="1"/>
  <c r="J27" i="65"/>
  <c r="I28" i="65"/>
  <c r="J28" i="65"/>
  <c r="K28" i="65" s="1"/>
  <c r="I29" i="65"/>
  <c r="J29" i="65"/>
  <c r="K29" i="65"/>
  <c r="I30" i="65"/>
  <c r="J30" i="65"/>
  <c r="K30" i="65"/>
  <c r="I31" i="65"/>
  <c r="K31" i="65" s="1"/>
  <c r="J31" i="65"/>
  <c r="I32" i="65"/>
  <c r="J32" i="65"/>
  <c r="K32" i="65" s="1"/>
  <c r="I33" i="65"/>
  <c r="J33" i="65"/>
  <c r="K33" i="65"/>
  <c r="I34" i="65"/>
  <c r="J34" i="65"/>
  <c r="K34" i="65"/>
  <c r="I35" i="65"/>
  <c r="K35" i="65" s="1"/>
  <c r="J35" i="65"/>
  <c r="I36" i="65"/>
  <c r="J36" i="65"/>
  <c r="K36" i="65" s="1"/>
  <c r="E3" i="64"/>
  <c r="F3" i="64"/>
  <c r="E4" i="64"/>
  <c r="F4" i="64"/>
  <c r="E5" i="64"/>
  <c r="F5" i="64"/>
  <c r="E6" i="64"/>
  <c r="F6" i="64"/>
  <c r="E7" i="64"/>
  <c r="F7" i="64"/>
  <c r="E8" i="64"/>
  <c r="F8" i="64"/>
  <c r="E9" i="64"/>
  <c r="F9" i="64"/>
  <c r="E10" i="64"/>
  <c r="F10" i="64"/>
  <c r="E11" i="64"/>
  <c r="F11" i="64"/>
  <c r="E12" i="64"/>
  <c r="F12" i="64"/>
  <c r="E13" i="64"/>
  <c r="F13" i="64"/>
  <c r="E14" i="64"/>
  <c r="F14" i="64"/>
  <c r="E15" i="64"/>
  <c r="F15" i="64"/>
  <c r="E16" i="64"/>
  <c r="F16" i="64"/>
  <c r="E17" i="64"/>
  <c r="F17" i="64"/>
  <c r="E18" i="64"/>
  <c r="F18" i="64"/>
  <c r="E19" i="64"/>
  <c r="F19" i="64"/>
  <c r="E20" i="64"/>
  <c r="F20" i="64"/>
  <c r="E21" i="64"/>
  <c r="F21" i="64"/>
  <c r="E22" i="64"/>
  <c r="F22" i="64"/>
  <c r="E23" i="64"/>
  <c r="F23" i="64"/>
  <c r="E24" i="64"/>
  <c r="F24" i="64"/>
  <c r="E25" i="64"/>
  <c r="F25" i="64"/>
  <c r="E26" i="64"/>
  <c r="F26" i="64"/>
  <c r="E27" i="64"/>
  <c r="F27" i="64"/>
  <c r="E28" i="64"/>
  <c r="F28" i="64"/>
  <c r="E29" i="64"/>
  <c r="F29" i="64"/>
  <c r="E30" i="64"/>
  <c r="F30" i="64"/>
  <c r="E31" i="64"/>
  <c r="F31" i="64"/>
  <c r="E32" i="64"/>
  <c r="F32" i="64"/>
  <c r="E33" i="64"/>
  <c r="F33" i="64"/>
  <c r="E3" i="63"/>
  <c r="E4" i="63"/>
  <c r="E5" i="63"/>
  <c r="E6" i="63"/>
  <c r="E7" i="63"/>
  <c r="E8" i="63"/>
  <c r="E9" i="63"/>
  <c r="E10" i="63"/>
  <c r="E11" i="63"/>
  <c r="E12" i="63"/>
  <c r="E13" i="63"/>
  <c r="E14" i="63"/>
  <c r="E15" i="63"/>
  <c r="E16" i="63"/>
  <c r="E17" i="63"/>
  <c r="E18" i="63"/>
  <c r="E19" i="63"/>
  <c r="E20" i="63"/>
  <c r="E21" i="63"/>
  <c r="E22" i="63"/>
  <c r="E23" i="63"/>
  <c r="E24" i="63"/>
  <c r="E25" i="63"/>
  <c r="E26" i="63"/>
  <c r="E27" i="63"/>
  <c r="E28" i="63"/>
  <c r="E29" i="63"/>
  <c r="E30" i="63"/>
  <c r="E31" i="63"/>
  <c r="E32" i="63"/>
  <c r="E33" i="63"/>
  <c r="E34" i="63"/>
  <c r="E35" i="63"/>
  <c r="E36" i="63"/>
  <c r="E37" i="63"/>
  <c r="E38" i="63"/>
  <c r="E39" i="63"/>
  <c r="E40" i="63"/>
  <c r="E41" i="63"/>
  <c r="E42" i="63"/>
  <c r="E43" i="63"/>
  <c r="E44" i="63"/>
  <c r="E45" i="63"/>
  <c r="E46" i="63"/>
  <c r="E47" i="63"/>
  <c r="E48" i="63"/>
  <c r="E49" i="63"/>
  <c r="E50" i="63"/>
  <c r="E51" i="63"/>
  <c r="E52" i="63"/>
  <c r="E53" i="63"/>
  <c r="E54" i="63"/>
  <c r="E55" i="63"/>
  <c r="E56" i="63"/>
  <c r="E57" i="63"/>
  <c r="E58" i="63"/>
  <c r="E59" i="63"/>
  <c r="E60" i="63"/>
  <c r="E61" i="63"/>
  <c r="E62" i="63"/>
  <c r="E63" i="63"/>
  <c r="E64" i="63"/>
  <c r="E65" i="63"/>
  <c r="E66" i="63"/>
  <c r="E67" i="63"/>
  <c r="E68" i="63"/>
  <c r="E69" i="63"/>
  <c r="E70" i="63"/>
  <c r="E71" i="63"/>
  <c r="E72" i="63"/>
  <c r="E3" i="62"/>
  <c r="E4" i="62"/>
  <c r="E5" i="62"/>
  <c r="E6" i="62"/>
  <c r="E7" i="62"/>
  <c r="E8" i="62"/>
  <c r="E9" i="62"/>
  <c r="E10" i="62"/>
  <c r="E11" i="62"/>
  <c r="E12" i="62"/>
  <c r="E13" i="62"/>
  <c r="E14" i="62"/>
  <c r="E15" i="62"/>
  <c r="E16" i="62"/>
  <c r="E17" i="62"/>
  <c r="E18" i="62"/>
  <c r="E19" i="62"/>
  <c r="E20" i="62"/>
  <c r="E21" i="62"/>
  <c r="E22" i="62"/>
  <c r="E23" i="62"/>
  <c r="E24" i="62"/>
  <c r="E25" i="62"/>
  <c r="E26" i="62"/>
  <c r="E27" i="62"/>
  <c r="E28" i="62"/>
  <c r="E29" i="62"/>
  <c r="E30" i="62"/>
  <c r="E31" i="62"/>
  <c r="E32" i="62"/>
  <c r="E33" i="62"/>
  <c r="E34" i="62"/>
  <c r="E35" i="62"/>
  <c r="E36" i="62"/>
  <c r="E37" i="62"/>
  <c r="E38" i="62"/>
  <c r="E39" i="62"/>
  <c r="E40" i="62"/>
  <c r="E41" i="62"/>
  <c r="E42" i="62"/>
  <c r="E43" i="62"/>
  <c r="E44" i="62"/>
  <c r="E45" i="62"/>
  <c r="E46" i="62"/>
  <c r="E47" i="62"/>
  <c r="E48" i="62"/>
  <c r="E49" i="62"/>
  <c r="E50" i="62"/>
  <c r="E51" i="62"/>
  <c r="E52" i="62"/>
  <c r="E53" i="62"/>
  <c r="E54" i="62"/>
  <c r="E55" i="62"/>
  <c r="E56" i="62"/>
  <c r="E57" i="62"/>
  <c r="E58" i="62"/>
  <c r="E59" i="62"/>
  <c r="E60" i="62"/>
  <c r="E61" i="62"/>
  <c r="E62" i="62"/>
  <c r="E63" i="62"/>
  <c r="E64" i="62"/>
  <c r="E65" i="62"/>
  <c r="E66" i="62"/>
  <c r="E67" i="62"/>
  <c r="E68" i="62"/>
  <c r="E69" i="62"/>
  <c r="E70" i="62"/>
  <c r="E71" i="62"/>
  <c r="E72" i="62"/>
  <c r="E3" i="61"/>
  <c r="E4" i="61"/>
  <c r="E5" i="61"/>
  <c r="E6" i="61"/>
  <c r="E7" i="61"/>
  <c r="E8" i="61"/>
  <c r="E9" i="61"/>
  <c r="E10" i="61"/>
  <c r="E11" i="61"/>
  <c r="E12" i="61"/>
  <c r="E13" i="61"/>
  <c r="E14" i="61"/>
  <c r="E15" i="61"/>
  <c r="E16" i="61"/>
  <c r="E17" i="61"/>
  <c r="E18" i="61"/>
  <c r="E19" i="61"/>
  <c r="E20" i="61"/>
  <c r="E21" i="61"/>
  <c r="E22" i="61"/>
  <c r="E23" i="61"/>
  <c r="E24" i="61"/>
  <c r="E25" i="61"/>
  <c r="E26" i="61"/>
  <c r="E27" i="61"/>
  <c r="E28" i="61"/>
  <c r="E29" i="61"/>
  <c r="E30" i="61"/>
  <c r="E31" i="61"/>
  <c r="E32" i="61"/>
  <c r="E33" i="61"/>
  <c r="E34" i="61"/>
  <c r="E35" i="61"/>
  <c r="E36" i="61"/>
  <c r="E37" i="61"/>
  <c r="E38" i="61"/>
  <c r="E39" i="61"/>
  <c r="E40" i="61"/>
  <c r="E41" i="61"/>
  <c r="E42" i="61"/>
  <c r="E43" i="61"/>
  <c r="E44" i="61"/>
  <c r="E45" i="61"/>
  <c r="E46" i="61"/>
  <c r="E47" i="61"/>
  <c r="E48" i="61"/>
  <c r="E49" i="61"/>
  <c r="E50" i="61"/>
  <c r="E51" i="61"/>
  <c r="E52" i="61"/>
  <c r="E53" i="61"/>
  <c r="E54" i="61"/>
  <c r="E55" i="61"/>
  <c r="E56" i="61"/>
  <c r="E57" i="61"/>
  <c r="E58" i="61"/>
  <c r="E59" i="61"/>
  <c r="E60" i="61"/>
  <c r="E61" i="61"/>
  <c r="E62" i="61"/>
  <c r="E63" i="61"/>
  <c r="E64" i="61"/>
  <c r="E65" i="61"/>
  <c r="E66" i="61"/>
  <c r="E67" i="61"/>
  <c r="E68" i="61"/>
  <c r="E69" i="61"/>
  <c r="E70" i="61"/>
  <c r="E71" i="61"/>
  <c r="E72" i="61"/>
  <c r="I3" i="60" l="1"/>
  <c r="J3" i="60"/>
  <c r="K3" i="60" s="1"/>
  <c r="I4" i="60"/>
  <c r="K4" i="60" s="1"/>
  <c r="J4" i="60"/>
  <c r="I5" i="60"/>
  <c r="J5" i="60"/>
  <c r="K5" i="60" s="1"/>
  <c r="I6" i="60"/>
  <c r="J6" i="60"/>
  <c r="K6" i="60"/>
  <c r="I7" i="60"/>
  <c r="J7" i="60"/>
  <c r="K7" i="60" s="1"/>
  <c r="I8" i="60"/>
  <c r="J8" i="60"/>
  <c r="K8" i="60" s="1"/>
  <c r="I9" i="60"/>
  <c r="J9" i="60"/>
  <c r="K9" i="60" s="1"/>
  <c r="I10" i="60"/>
  <c r="J10" i="60"/>
  <c r="K10" i="60"/>
  <c r="I11" i="60"/>
  <c r="J11" i="60"/>
  <c r="K11" i="60" s="1"/>
  <c r="I12" i="60"/>
  <c r="J12" i="60"/>
  <c r="K12" i="60" s="1"/>
  <c r="I13" i="60"/>
  <c r="J13" i="60"/>
  <c r="K13" i="60" s="1"/>
  <c r="I14" i="60"/>
  <c r="J14" i="60"/>
  <c r="K14" i="60"/>
  <c r="I15" i="60"/>
  <c r="J15" i="60"/>
  <c r="K15" i="60" s="1"/>
  <c r="I16" i="60"/>
  <c r="K16" i="60" s="1"/>
  <c r="J16" i="60"/>
  <c r="I17" i="60"/>
  <c r="J17" i="60"/>
  <c r="K17" i="60" s="1"/>
  <c r="I18" i="60"/>
  <c r="J18" i="60"/>
  <c r="K18" i="60"/>
  <c r="I19" i="60"/>
  <c r="J19" i="60"/>
  <c r="K19" i="60" s="1"/>
  <c r="I20" i="60"/>
  <c r="J20" i="60"/>
  <c r="K20" i="60" s="1"/>
  <c r="I21" i="60"/>
  <c r="J21" i="60"/>
  <c r="K21" i="60" s="1"/>
  <c r="I22" i="60"/>
  <c r="J22" i="60"/>
  <c r="K22" i="60"/>
  <c r="I23" i="60"/>
  <c r="J23" i="60"/>
  <c r="K23" i="60" s="1"/>
  <c r="I24" i="60"/>
  <c r="J24" i="60"/>
  <c r="K24" i="60" s="1"/>
  <c r="I25" i="60"/>
  <c r="J25" i="60"/>
  <c r="K25" i="60" s="1"/>
  <c r="I26" i="60"/>
  <c r="J26" i="60"/>
  <c r="K26" i="60"/>
  <c r="I27" i="60"/>
  <c r="J27" i="60"/>
  <c r="K27" i="60" s="1"/>
  <c r="I28" i="60"/>
  <c r="J28" i="60"/>
  <c r="K28" i="60" s="1"/>
  <c r="I29" i="60"/>
  <c r="J29" i="60"/>
  <c r="K29" i="60" s="1"/>
  <c r="I30" i="60"/>
  <c r="J30" i="60"/>
  <c r="K30" i="60"/>
  <c r="I31" i="60"/>
  <c r="J31" i="60"/>
  <c r="K31" i="60" s="1"/>
  <c r="I32" i="60"/>
  <c r="J32" i="60"/>
  <c r="K32" i="60" s="1"/>
  <c r="I33" i="60"/>
  <c r="J33" i="60"/>
  <c r="K33" i="60" s="1"/>
  <c r="I3" i="59"/>
  <c r="J3" i="59"/>
  <c r="K3" i="59"/>
  <c r="I4" i="59"/>
  <c r="J4" i="59"/>
  <c r="K4" i="59" s="1"/>
  <c r="I5" i="59"/>
  <c r="J5" i="59"/>
  <c r="K5" i="59" s="1"/>
  <c r="I6" i="59"/>
  <c r="J6" i="59"/>
  <c r="K6" i="59"/>
  <c r="I7" i="59"/>
  <c r="J7" i="59"/>
  <c r="K7" i="59"/>
  <c r="I8" i="59"/>
  <c r="K8" i="59" s="1"/>
  <c r="J8" i="59"/>
  <c r="I9" i="59"/>
  <c r="J9" i="59"/>
  <c r="K9" i="59" s="1"/>
  <c r="I10" i="59"/>
  <c r="J10" i="59"/>
  <c r="K10" i="59"/>
  <c r="I11" i="59"/>
  <c r="J11" i="59"/>
  <c r="K11" i="59"/>
  <c r="I12" i="59"/>
  <c r="K12" i="59" s="1"/>
  <c r="J12" i="59"/>
  <c r="I13" i="59"/>
  <c r="J13" i="59"/>
  <c r="K13" i="59" s="1"/>
  <c r="I14" i="59"/>
  <c r="J14" i="59"/>
  <c r="K14" i="59"/>
  <c r="I15" i="59"/>
  <c r="J15" i="59"/>
  <c r="K15" i="59"/>
  <c r="I16" i="59"/>
  <c r="J16" i="59"/>
  <c r="K16" i="59" s="1"/>
  <c r="I17" i="59"/>
  <c r="J17" i="59"/>
  <c r="K17" i="59" s="1"/>
  <c r="I18" i="59"/>
  <c r="J18" i="59"/>
  <c r="K18" i="59"/>
  <c r="I19" i="59"/>
  <c r="J19" i="59"/>
  <c r="K19" i="59"/>
  <c r="I20" i="59"/>
  <c r="J20" i="59"/>
  <c r="K20" i="59" s="1"/>
  <c r="I21" i="59"/>
  <c r="J21" i="59"/>
  <c r="K21" i="59" s="1"/>
  <c r="I22" i="59"/>
  <c r="J22" i="59"/>
  <c r="K22" i="59"/>
  <c r="I23" i="59"/>
  <c r="J23" i="59"/>
  <c r="K23" i="59"/>
  <c r="I24" i="59"/>
  <c r="J24" i="59"/>
  <c r="K24" i="59" s="1"/>
  <c r="I25" i="59"/>
  <c r="J25" i="59"/>
  <c r="K25" i="59" s="1"/>
  <c r="I26" i="59"/>
  <c r="J26" i="59"/>
  <c r="K26" i="59"/>
  <c r="I27" i="59"/>
  <c r="J27" i="59"/>
  <c r="K27" i="59"/>
  <c r="I28" i="59"/>
  <c r="J28" i="59"/>
  <c r="K28" i="59" s="1"/>
  <c r="I29" i="59"/>
  <c r="J29" i="59"/>
  <c r="K29" i="59" s="1"/>
  <c r="I30" i="59"/>
  <c r="J30" i="59"/>
  <c r="K30" i="59"/>
  <c r="I31" i="59"/>
  <c r="J31" i="59"/>
  <c r="K31" i="59"/>
  <c r="I32" i="59"/>
  <c r="J32" i="59"/>
  <c r="K32" i="59" s="1"/>
  <c r="I33" i="59"/>
  <c r="J33" i="59"/>
  <c r="K33" i="59" s="1"/>
  <c r="E511" i="58"/>
  <c r="E510" i="58"/>
  <c r="E509" i="58"/>
  <c r="E508" i="58"/>
  <c r="E507" i="58"/>
  <c r="E506" i="58"/>
  <c r="E502" i="58"/>
  <c r="E493" i="58"/>
  <c r="E492" i="58"/>
  <c r="E491" i="58"/>
  <c r="E487" i="58"/>
  <c r="E486" i="58"/>
  <c r="E485" i="58"/>
  <c r="E481" i="58"/>
  <c r="E480" i="58"/>
  <c r="E479" i="58"/>
  <c r="E478" i="58"/>
  <c r="E477" i="58"/>
  <c r="E476" i="58"/>
  <c r="E475" i="58"/>
  <c r="E474" i="58"/>
  <c r="E473" i="58"/>
  <c r="E472" i="58"/>
  <c r="E471" i="58"/>
  <c r="E470" i="58"/>
  <c r="E469" i="58"/>
  <c r="E468" i="58"/>
  <c r="E467" i="58"/>
  <c r="E466" i="58"/>
  <c r="E463" i="58"/>
  <c r="E462" i="58"/>
  <c r="E461" i="58"/>
  <c r="E460" i="58"/>
  <c r="E459" i="58"/>
  <c r="E458" i="58"/>
  <c r="E451" i="58"/>
  <c r="E450" i="58"/>
  <c r="E449" i="58"/>
  <c r="E448" i="58"/>
  <c r="E447" i="58"/>
  <c r="E446" i="58"/>
  <c r="E445" i="58"/>
  <c r="E444" i="58"/>
  <c r="E443" i="58"/>
  <c r="E442" i="58"/>
  <c r="E441" i="58"/>
  <c r="E440" i="58"/>
  <c r="E436" i="58"/>
  <c r="E435" i="58"/>
  <c r="E434" i="58"/>
  <c r="E433" i="58"/>
  <c r="E427" i="58"/>
  <c r="E426" i="58"/>
  <c r="E425" i="58"/>
  <c r="E424" i="58"/>
  <c r="E423" i="58"/>
  <c r="E422" i="58"/>
  <c r="E421" i="58"/>
  <c r="E420" i="58"/>
  <c r="E419" i="58"/>
  <c r="E415" i="58"/>
  <c r="E414" i="58"/>
  <c r="E412" i="58"/>
  <c r="E411" i="58"/>
  <c r="E410" i="58"/>
  <c r="E409" i="58"/>
  <c r="E408" i="58"/>
  <c r="E407" i="58"/>
  <c r="E406" i="58"/>
  <c r="E405" i="58"/>
  <c r="E404" i="58"/>
  <c r="E403" i="58"/>
  <c r="E402" i="58"/>
  <c r="E401" i="58"/>
  <c r="E400" i="58"/>
  <c r="E399" i="58"/>
  <c r="E398" i="58"/>
  <c r="E397" i="58"/>
  <c r="E396" i="58"/>
  <c r="E395" i="58"/>
  <c r="E394" i="58"/>
  <c r="E393" i="58"/>
  <c r="E392" i="58"/>
  <c r="E391" i="58"/>
  <c r="E390" i="58"/>
  <c r="E389" i="58"/>
  <c r="E385" i="58"/>
  <c r="E384" i="58"/>
  <c r="E383" i="58"/>
  <c r="E382" i="58"/>
  <c r="E381" i="58"/>
  <c r="E380" i="58"/>
  <c r="E379" i="58"/>
  <c r="E378" i="58"/>
  <c r="E377" i="58"/>
  <c r="E376" i="58"/>
  <c r="E375" i="58"/>
  <c r="E374" i="58"/>
  <c r="E370" i="58"/>
  <c r="E369" i="58"/>
  <c r="E368" i="58"/>
  <c r="E364" i="58"/>
  <c r="E363" i="58"/>
  <c r="E362" i="58"/>
  <c r="E355" i="58"/>
  <c r="E354" i="58"/>
  <c r="E353" i="58"/>
  <c r="E352" i="58"/>
  <c r="E351" i="58"/>
  <c r="E350" i="58"/>
  <c r="E349" i="58"/>
  <c r="E348" i="58"/>
  <c r="E347" i="58"/>
  <c r="E346" i="58"/>
  <c r="E345" i="58"/>
  <c r="E344" i="58"/>
  <c r="E337" i="58"/>
  <c r="E336" i="58"/>
  <c r="E335" i="58"/>
  <c r="E334" i="58"/>
  <c r="E333" i="58"/>
  <c r="E332" i="58"/>
  <c r="E331" i="58"/>
  <c r="E330" i="58"/>
  <c r="E329" i="58"/>
  <c r="E328" i="58"/>
  <c r="E327" i="58"/>
  <c r="E326" i="58"/>
  <c r="E325" i="58"/>
  <c r="E324" i="58"/>
  <c r="E323" i="58"/>
  <c r="E319" i="58"/>
  <c r="E318" i="58"/>
  <c r="E317" i="58"/>
  <c r="E316" i="58"/>
  <c r="E315" i="58"/>
  <c r="E314" i="58"/>
  <c r="E310" i="58"/>
  <c r="E309" i="58"/>
  <c r="E308" i="58"/>
  <c r="E307" i="58"/>
  <c r="E306" i="58"/>
  <c r="E305" i="58"/>
  <c r="E304" i="58"/>
  <c r="E303" i="58"/>
  <c r="E302" i="58"/>
  <c r="E301" i="58"/>
  <c r="E298" i="58"/>
  <c r="E297" i="58"/>
  <c r="E296" i="58"/>
  <c r="E295" i="58"/>
  <c r="E294" i="58"/>
  <c r="E293" i="58"/>
  <c r="E292" i="58"/>
  <c r="E291" i="58"/>
  <c r="E290" i="58"/>
  <c r="E289" i="58"/>
  <c r="E288" i="58"/>
  <c r="E287" i="58"/>
  <c r="E286" i="58"/>
  <c r="E285" i="58"/>
  <c r="E280" i="58"/>
  <c r="E279" i="58"/>
  <c r="E278" i="58"/>
  <c r="E277" i="58"/>
  <c r="E276" i="58"/>
  <c r="E275" i="58"/>
  <c r="E274" i="58"/>
  <c r="E273" i="58"/>
  <c r="E272" i="58"/>
  <c r="E271" i="58"/>
  <c r="E269" i="58"/>
  <c r="E268" i="58"/>
  <c r="E267" i="58"/>
  <c r="E266" i="58"/>
  <c r="E265" i="58"/>
  <c r="E264" i="58"/>
  <c r="E263" i="58"/>
  <c r="E262" i="58"/>
  <c r="E261" i="58"/>
  <c r="E260" i="58"/>
  <c r="E259" i="58"/>
  <c r="E258" i="58"/>
  <c r="E257" i="58"/>
  <c r="E256" i="58"/>
  <c r="E255" i="58"/>
  <c r="E254" i="58"/>
  <c r="E253" i="58"/>
  <c r="E252" i="58"/>
  <c r="E251" i="58"/>
  <c r="E250" i="58"/>
  <c r="E249" i="58"/>
  <c r="E248" i="58"/>
  <c r="E247" i="58"/>
  <c r="E246" i="58"/>
  <c r="E245" i="58"/>
  <c r="E244" i="58"/>
  <c r="E243" i="58"/>
  <c r="E242" i="58"/>
  <c r="E241" i="58"/>
  <c r="E240" i="58"/>
  <c r="E239" i="58"/>
  <c r="E238" i="58"/>
  <c r="E237" i="58"/>
  <c r="E236" i="58"/>
  <c r="E235" i="58"/>
  <c r="E234" i="58"/>
  <c r="E233" i="58"/>
  <c r="E232" i="58"/>
  <c r="E231" i="58"/>
  <c r="E230" i="58"/>
  <c r="E229" i="58"/>
  <c r="E228" i="58"/>
  <c r="E227" i="58"/>
  <c r="E226" i="58"/>
  <c r="E225" i="58"/>
  <c r="E224" i="58"/>
  <c r="E223" i="58"/>
  <c r="E222" i="58"/>
  <c r="E221" i="58"/>
  <c r="E220" i="58"/>
  <c r="E219" i="58"/>
  <c r="E218" i="58"/>
  <c r="E217" i="58"/>
  <c r="E216" i="58"/>
  <c r="E215" i="58"/>
  <c r="E214" i="58"/>
  <c r="E213" i="58"/>
  <c r="E212" i="58"/>
  <c r="E211" i="58"/>
  <c r="E210" i="58"/>
  <c r="E209" i="58"/>
  <c r="E208" i="58"/>
  <c r="E207" i="58"/>
  <c r="E206" i="58"/>
  <c r="E205" i="58"/>
  <c r="E204" i="58"/>
  <c r="E203" i="58"/>
  <c r="E201" i="58"/>
  <c r="E200" i="58"/>
  <c r="E199" i="58"/>
  <c r="E198" i="58"/>
  <c r="E197" i="58"/>
  <c r="E196" i="58"/>
  <c r="E195" i="58"/>
  <c r="E194" i="58"/>
  <c r="E193" i="58"/>
  <c r="E192" i="58"/>
  <c r="E191" i="58"/>
  <c r="E190" i="58"/>
  <c r="E189" i="58"/>
  <c r="E188" i="58"/>
  <c r="E187" i="58"/>
  <c r="E186" i="58"/>
  <c r="E185" i="58"/>
  <c r="E184" i="58"/>
  <c r="E183" i="58"/>
  <c r="E182" i="58"/>
  <c r="E180" i="58"/>
  <c r="E179" i="58"/>
  <c r="E178" i="58"/>
  <c r="E177" i="58"/>
  <c r="E176" i="58"/>
  <c r="E172" i="58"/>
  <c r="E171" i="58"/>
  <c r="E170" i="58"/>
  <c r="E169" i="58"/>
  <c r="E168" i="58"/>
  <c r="E167" i="58"/>
  <c r="E166" i="58"/>
  <c r="E165" i="58"/>
  <c r="E164" i="58"/>
  <c r="E162" i="58"/>
  <c r="E161" i="58"/>
  <c r="E160" i="58"/>
  <c r="E159" i="58"/>
  <c r="E158" i="58"/>
  <c r="E157" i="58"/>
  <c r="E156" i="58"/>
  <c r="E155" i="58"/>
  <c r="E154" i="58"/>
  <c r="E153" i="58"/>
  <c r="E152" i="58"/>
  <c r="E148" i="58"/>
  <c r="E147" i="58"/>
  <c r="E146" i="58"/>
  <c r="E144" i="58"/>
  <c r="E143" i="58"/>
  <c r="E142" i="58"/>
  <c r="E141" i="58"/>
  <c r="E140" i="58"/>
  <c r="E139" i="58"/>
  <c r="E138" i="58"/>
  <c r="E137" i="58"/>
  <c r="E136" i="58"/>
  <c r="E135" i="58"/>
  <c r="E134" i="58"/>
  <c r="E133" i="58"/>
  <c r="E132" i="58"/>
  <c r="E131" i="58"/>
  <c r="E130" i="58"/>
  <c r="E129" i="58"/>
  <c r="E127" i="58"/>
  <c r="E126" i="58"/>
  <c r="E124" i="58"/>
  <c r="E123" i="58"/>
  <c r="E122" i="58"/>
  <c r="E121" i="58"/>
  <c r="E120" i="58"/>
  <c r="E119" i="58"/>
  <c r="E118" i="58"/>
  <c r="E117" i="58"/>
  <c r="E116" i="58"/>
  <c r="E115" i="58"/>
  <c r="E114" i="58"/>
  <c r="E113" i="58"/>
  <c r="E112" i="58"/>
  <c r="E111" i="58"/>
  <c r="E110" i="58"/>
  <c r="E109" i="58"/>
  <c r="E108" i="58"/>
  <c r="E107" i="58"/>
  <c r="E106" i="58"/>
  <c r="E105" i="58"/>
  <c r="E104" i="58"/>
  <c r="E103" i="58"/>
  <c r="E102" i="58"/>
  <c r="E101" i="58"/>
  <c r="E100" i="58"/>
  <c r="E99" i="58"/>
  <c r="E98" i="58"/>
  <c r="E97" i="58"/>
  <c r="E96" i="58"/>
  <c r="E95" i="58"/>
  <c r="E2" i="58"/>
  <c r="E3" i="58"/>
  <c r="E4" i="58"/>
  <c r="E5" i="58"/>
  <c r="E6" i="58"/>
  <c r="E7" i="58"/>
  <c r="E8" i="58"/>
  <c r="E9" i="58"/>
  <c r="E10" i="58"/>
  <c r="E11" i="58"/>
  <c r="E12" i="58"/>
  <c r="E13" i="58"/>
  <c r="E14" i="58"/>
  <c r="E15" i="58"/>
  <c r="E16" i="58"/>
  <c r="E17" i="58"/>
  <c r="E18" i="58"/>
  <c r="E19" i="58"/>
  <c r="E20" i="58"/>
  <c r="E21" i="58"/>
  <c r="E22" i="58"/>
  <c r="E23" i="58"/>
  <c r="E24" i="58"/>
  <c r="E25" i="58"/>
  <c r="E26" i="58"/>
  <c r="E27" i="58"/>
  <c r="E28" i="58"/>
  <c r="E29" i="58"/>
  <c r="E30" i="58"/>
  <c r="E31" i="58"/>
  <c r="E32" i="58"/>
  <c r="E33" i="58"/>
  <c r="E34" i="58"/>
  <c r="E35" i="58"/>
  <c r="E36" i="58"/>
  <c r="E37" i="58"/>
  <c r="E38" i="58"/>
  <c r="E39" i="58"/>
  <c r="E40" i="58"/>
  <c r="E41" i="58"/>
  <c r="E42" i="58"/>
  <c r="E43" i="58"/>
  <c r="E47" i="58"/>
  <c r="E48" i="58"/>
  <c r="E49" i="58"/>
  <c r="E50" i="58"/>
  <c r="E51" i="58"/>
  <c r="E52" i="58"/>
  <c r="E53" i="58"/>
  <c r="E54" i="58"/>
  <c r="E55" i="58"/>
  <c r="E56" i="58"/>
  <c r="E57" i="58"/>
  <c r="E58" i="58"/>
  <c r="E59" i="58"/>
  <c r="E60" i="58"/>
  <c r="E61" i="58"/>
  <c r="E62" i="58"/>
  <c r="E63" i="58"/>
  <c r="E64" i="58"/>
  <c r="E65" i="58"/>
  <c r="E66" i="58"/>
  <c r="E67" i="58"/>
  <c r="E68" i="58"/>
  <c r="E69" i="58"/>
  <c r="E70" i="58"/>
  <c r="E71" i="58"/>
  <c r="E72" i="58"/>
  <c r="E73" i="58"/>
  <c r="E74" i="58"/>
  <c r="E75" i="58"/>
  <c r="E77" i="58"/>
  <c r="E78" i="58"/>
  <c r="E79" i="58"/>
  <c r="E80" i="58"/>
  <c r="E81" i="58"/>
  <c r="E82" i="58"/>
  <c r="E83" i="58"/>
  <c r="E84" i="58"/>
  <c r="E85" i="58"/>
  <c r="E86" i="58"/>
  <c r="E87" i="58"/>
  <c r="E88" i="58"/>
  <c r="E89" i="58"/>
  <c r="E90" i="58"/>
  <c r="E91" i="58"/>
  <c r="K176" i="57"/>
  <c r="K175" i="57"/>
  <c r="J174" i="57"/>
  <c r="H174" i="57"/>
  <c r="G174" i="57"/>
  <c r="K174" i="57" s="1"/>
  <c r="K173" i="57"/>
  <c r="K172" i="57"/>
  <c r="K171" i="57"/>
  <c r="K170" i="57"/>
  <c r="J169" i="57"/>
  <c r="I169" i="57"/>
  <c r="H169" i="57"/>
  <c r="G169" i="57"/>
  <c r="K168" i="57"/>
  <c r="J167" i="57"/>
  <c r="I167" i="57"/>
  <c r="H167" i="57"/>
  <c r="G167" i="57"/>
  <c r="K167" i="57" s="1"/>
  <c r="K166" i="57"/>
  <c r="K165" i="57"/>
  <c r="K164" i="57"/>
  <c r="K163" i="57"/>
  <c r="J162" i="57"/>
  <c r="I162" i="57"/>
  <c r="H162" i="57"/>
  <c r="G162" i="57"/>
  <c r="K162" i="57" s="1"/>
  <c r="J161" i="57"/>
  <c r="I161" i="57"/>
  <c r="H161" i="57"/>
  <c r="G161" i="57"/>
  <c r="K161" i="57" s="1"/>
  <c r="J160" i="57"/>
  <c r="I160" i="57"/>
  <c r="H160" i="57"/>
  <c r="G160" i="57"/>
  <c r="K160" i="57" s="1"/>
  <c r="J159" i="57"/>
  <c r="I159" i="57"/>
  <c r="H159" i="57"/>
  <c r="G159" i="57"/>
  <c r="K159" i="57" s="1"/>
  <c r="K158" i="57"/>
  <c r="K157" i="57"/>
  <c r="K156" i="57"/>
  <c r="J155" i="57"/>
  <c r="I155" i="57"/>
  <c r="H155" i="57"/>
  <c r="G155" i="57"/>
  <c r="K154" i="57"/>
  <c r="K153" i="57"/>
  <c r="K152" i="57"/>
  <c r="J151" i="57"/>
  <c r="I151" i="57"/>
  <c r="H151" i="57"/>
  <c r="G151" i="57"/>
  <c r="J150" i="57"/>
  <c r="I150" i="57"/>
  <c r="H150" i="57"/>
  <c r="G150" i="57"/>
  <c r="J149" i="57"/>
  <c r="I149" i="57"/>
  <c r="H149" i="57"/>
  <c r="G149" i="57"/>
  <c r="J148" i="57"/>
  <c r="I148" i="57"/>
  <c r="H148" i="57"/>
  <c r="G148" i="57"/>
  <c r="K147" i="57"/>
  <c r="J146" i="57"/>
  <c r="I146" i="57"/>
  <c r="H146" i="57"/>
  <c r="G146" i="57"/>
  <c r="J145" i="57"/>
  <c r="I145" i="57"/>
  <c r="H145" i="57"/>
  <c r="G145" i="57"/>
  <c r="K144" i="57"/>
  <c r="J143" i="57"/>
  <c r="I143" i="57"/>
  <c r="H143" i="57"/>
  <c r="G143" i="57"/>
  <c r="K143" i="57" s="1"/>
  <c r="J142" i="57"/>
  <c r="I142" i="57"/>
  <c r="H142" i="57"/>
  <c r="G142" i="57"/>
  <c r="K142" i="57" s="1"/>
  <c r="J141" i="57"/>
  <c r="I141" i="57"/>
  <c r="H141" i="57"/>
  <c r="G141" i="57"/>
  <c r="K141" i="57" s="1"/>
  <c r="K140" i="57"/>
  <c r="K139" i="57"/>
  <c r="J138" i="57"/>
  <c r="I138" i="57"/>
  <c r="H138" i="57"/>
  <c r="G138" i="57"/>
  <c r="J137" i="57"/>
  <c r="I137" i="57"/>
  <c r="H137" i="57"/>
  <c r="G137" i="57"/>
  <c r="K136" i="57"/>
  <c r="K135" i="57"/>
  <c r="K134" i="57"/>
  <c r="J133" i="57"/>
  <c r="I133" i="57"/>
  <c r="H133" i="57"/>
  <c r="G133" i="57"/>
  <c r="J132" i="57"/>
  <c r="I132" i="57"/>
  <c r="H132" i="57"/>
  <c r="G132" i="57"/>
  <c r="K131" i="57"/>
  <c r="K130" i="57"/>
  <c r="J129" i="57"/>
  <c r="I129" i="57"/>
  <c r="H129" i="57"/>
  <c r="G129" i="57"/>
  <c r="J128" i="57"/>
  <c r="I128" i="57"/>
  <c r="H128" i="57"/>
  <c r="G128" i="57"/>
  <c r="J127" i="57"/>
  <c r="I127" i="57"/>
  <c r="H127" i="57"/>
  <c r="G127" i="57"/>
  <c r="K126" i="57"/>
  <c r="K125" i="57"/>
  <c r="K124" i="57"/>
  <c r="K123" i="57"/>
  <c r="K122" i="57"/>
  <c r="J121" i="57"/>
  <c r="I121" i="57"/>
  <c r="H121" i="57"/>
  <c r="G121" i="57"/>
  <c r="K121" i="57" s="1"/>
  <c r="J120" i="57"/>
  <c r="I120" i="57"/>
  <c r="H120" i="57"/>
  <c r="G120" i="57"/>
  <c r="K120" i="57" s="1"/>
  <c r="J119" i="57"/>
  <c r="I119" i="57"/>
  <c r="H119" i="57"/>
  <c r="G119" i="57"/>
  <c r="K119" i="57" s="1"/>
  <c r="J118" i="57"/>
  <c r="I118" i="57"/>
  <c r="H118" i="57"/>
  <c r="G118" i="57"/>
  <c r="K118" i="57" s="1"/>
  <c r="K117" i="57"/>
  <c r="K116" i="57"/>
  <c r="K115" i="57"/>
  <c r="K114" i="57"/>
  <c r="J113" i="57"/>
  <c r="I113" i="57"/>
  <c r="H113" i="57"/>
  <c r="G113" i="57"/>
  <c r="K113" i="57" s="1"/>
  <c r="J112" i="57"/>
  <c r="I112" i="57"/>
  <c r="H112" i="57"/>
  <c r="G112" i="57"/>
  <c r="K112" i="57" s="1"/>
  <c r="K111" i="57"/>
  <c r="J110" i="57"/>
  <c r="I110" i="57"/>
  <c r="H110" i="57"/>
  <c r="G110" i="57"/>
  <c r="J109" i="57"/>
  <c r="I109" i="57"/>
  <c r="H109" i="57"/>
  <c r="G109" i="57"/>
  <c r="K108" i="57"/>
  <c r="J107" i="57"/>
  <c r="I107" i="57"/>
  <c r="H107" i="57"/>
  <c r="G107" i="57"/>
  <c r="J106" i="57"/>
  <c r="I106" i="57"/>
  <c r="H106" i="57"/>
  <c r="G106" i="57"/>
  <c r="K105" i="57"/>
  <c r="J104" i="57"/>
  <c r="I104" i="57"/>
  <c r="H104" i="57"/>
  <c r="G104" i="57"/>
  <c r="J103" i="57"/>
  <c r="I103" i="57"/>
  <c r="H103" i="57"/>
  <c r="G103" i="57"/>
  <c r="T103" i="56"/>
  <c r="T104" i="56"/>
  <c r="T105" i="56"/>
  <c r="T106" i="56"/>
  <c r="T107" i="56"/>
  <c r="T108" i="56"/>
  <c r="T109" i="56"/>
  <c r="T110" i="56"/>
  <c r="T111" i="56"/>
  <c r="T112" i="56"/>
  <c r="T113" i="56"/>
  <c r="T114" i="56"/>
  <c r="T115" i="56"/>
  <c r="T116" i="56"/>
  <c r="T117" i="56"/>
  <c r="T118" i="56"/>
  <c r="T119" i="56"/>
  <c r="T120" i="56"/>
  <c r="T121" i="56"/>
  <c r="T122" i="56"/>
  <c r="T123" i="56"/>
  <c r="T124" i="56"/>
  <c r="T125" i="56"/>
  <c r="T126" i="56"/>
  <c r="T127" i="56"/>
  <c r="T128" i="56"/>
  <c r="T129" i="56"/>
  <c r="T130" i="56"/>
  <c r="T131" i="56"/>
  <c r="T132" i="56"/>
  <c r="T133" i="56"/>
  <c r="T134" i="56"/>
  <c r="T135" i="56"/>
  <c r="T136" i="56"/>
  <c r="T137" i="56"/>
  <c r="T138" i="56"/>
  <c r="T139" i="56"/>
  <c r="T140" i="56"/>
  <c r="T141" i="56"/>
  <c r="T142" i="56"/>
  <c r="T143" i="56"/>
  <c r="T144" i="56"/>
  <c r="T145" i="56"/>
  <c r="T146" i="56"/>
  <c r="T147" i="56"/>
  <c r="T148" i="56"/>
  <c r="T149" i="56"/>
  <c r="T150" i="56"/>
  <c r="T151" i="56"/>
  <c r="T152" i="56"/>
  <c r="T153" i="56"/>
  <c r="T154" i="56"/>
  <c r="T155" i="56"/>
  <c r="T156" i="56"/>
  <c r="T157" i="56"/>
  <c r="T158" i="56"/>
  <c r="T159" i="56"/>
  <c r="T160" i="56"/>
  <c r="T161" i="56"/>
  <c r="T162" i="56"/>
  <c r="T163" i="56"/>
  <c r="T164" i="56"/>
  <c r="T165" i="56"/>
  <c r="T166" i="56"/>
  <c r="T167" i="56"/>
  <c r="T168" i="56"/>
  <c r="T169" i="56"/>
  <c r="T170" i="56"/>
  <c r="T171" i="56"/>
  <c r="T172" i="56"/>
  <c r="T173" i="56"/>
  <c r="T174" i="56"/>
  <c r="T175" i="56"/>
  <c r="T176" i="56"/>
  <c r="O103" i="56"/>
  <c r="O104" i="56"/>
  <c r="O105" i="56"/>
  <c r="O106" i="56"/>
  <c r="O107" i="56"/>
  <c r="O108" i="56"/>
  <c r="O109" i="56"/>
  <c r="O110" i="56"/>
  <c r="O111" i="56"/>
  <c r="O112" i="56"/>
  <c r="O113" i="56"/>
  <c r="O114" i="56"/>
  <c r="O115" i="56"/>
  <c r="O116" i="56"/>
  <c r="O117" i="56"/>
  <c r="O118" i="56"/>
  <c r="O119" i="56"/>
  <c r="O120" i="56"/>
  <c r="O121" i="56"/>
  <c r="O122" i="56"/>
  <c r="O123" i="56"/>
  <c r="O124" i="56"/>
  <c r="O125" i="56"/>
  <c r="O126" i="56"/>
  <c r="O127" i="56"/>
  <c r="O128" i="56"/>
  <c r="O129" i="56"/>
  <c r="O130" i="56"/>
  <c r="O131" i="56"/>
  <c r="O132" i="56"/>
  <c r="O133" i="56"/>
  <c r="O134" i="56"/>
  <c r="O135" i="56"/>
  <c r="O136" i="56"/>
  <c r="O137" i="56"/>
  <c r="O138" i="56"/>
  <c r="O139" i="56"/>
  <c r="O140" i="56"/>
  <c r="O141" i="56"/>
  <c r="O142" i="56"/>
  <c r="O143" i="56"/>
  <c r="O144" i="56"/>
  <c r="O145" i="56"/>
  <c r="O146" i="56"/>
  <c r="O147" i="56"/>
  <c r="O148" i="56"/>
  <c r="O149" i="56"/>
  <c r="O150" i="56"/>
  <c r="O151" i="56"/>
  <c r="O152" i="56"/>
  <c r="O153" i="56"/>
  <c r="O154" i="56"/>
  <c r="O155" i="56"/>
  <c r="O156" i="56"/>
  <c r="O157" i="56"/>
  <c r="O158" i="56"/>
  <c r="O159" i="56"/>
  <c r="O160" i="56"/>
  <c r="O161" i="56"/>
  <c r="O162" i="56"/>
  <c r="O163" i="56"/>
  <c r="O164" i="56"/>
  <c r="O165" i="56"/>
  <c r="O166" i="56"/>
  <c r="O167" i="56"/>
  <c r="O168" i="56"/>
  <c r="O169" i="56"/>
  <c r="O170" i="56"/>
  <c r="O171" i="56"/>
  <c r="O172" i="56"/>
  <c r="J103" i="56"/>
  <c r="J104" i="56"/>
  <c r="J105" i="56"/>
  <c r="J106" i="56"/>
  <c r="J107" i="56"/>
  <c r="J108" i="56"/>
  <c r="J109" i="56"/>
  <c r="J110" i="56"/>
  <c r="J111" i="56"/>
  <c r="J112" i="56"/>
  <c r="J113" i="56"/>
  <c r="J114" i="56"/>
  <c r="J115" i="56"/>
  <c r="J116" i="56"/>
  <c r="J117" i="56"/>
  <c r="J118" i="56"/>
  <c r="J119" i="56"/>
  <c r="J120" i="56"/>
  <c r="J121" i="56"/>
  <c r="J122" i="56"/>
  <c r="J123" i="56"/>
  <c r="J124" i="56"/>
  <c r="J125" i="56"/>
  <c r="J126" i="56"/>
  <c r="J127" i="56"/>
  <c r="J128" i="56"/>
  <c r="J129" i="56"/>
  <c r="J130" i="56"/>
  <c r="J131" i="56"/>
  <c r="J132" i="56"/>
  <c r="J133" i="56"/>
  <c r="J134" i="56"/>
  <c r="J135" i="56"/>
  <c r="J136" i="56"/>
  <c r="J137" i="56"/>
  <c r="J138" i="56"/>
  <c r="J139" i="56"/>
  <c r="J140" i="56"/>
  <c r="J141" i="56"/>
  <c r="J142" i="56"/>
  <c r="J143" i="56"/>
  <c r="J144" i="56"/>
  <c r="J145" i="56"/>
  <c r="J146" i="56"/>
  <c r="J147" i="56"/>
  <c r="J148" i="56"/>
  <c r="J149" i="56"/>
  <c r="J150" i="56"/>
  <c r="J151" i="56"/>
  <c r="J152" i="56"/>
  <c r="J153" i="56"/>
  <c r="J154" i="56"/>
  <c r="J155" i="56"/>
  <c r="J156" i="56"/>
  <c r="J157" i="56"/>
  <c r="J158" i="56"/>
  <c r="J159" i="56"/>
  <c r="J160" i="56"/>
  <c r="J161" i="56"/>
  <c r="J162" i="56"/>
  <c r="J163" i="56"/>
  <c r="J164" i="56"/>
  <c r="J165" i="56"/>
  <c r="J166" i="56"/>
  <c r="J167" i="56"/>
  <c r="J168" i="56"/>
  <c r="J169" i="56"/>
  <c r="J170" i="56"/>
  <c r="J171" i="56"/>
  <c r="J172" i="56"/>
  <c r="J173" i="56"/>
  <c r="J174" i="56"/>
  <c r="J175" i="56"/>
  <c r="J176" i="56"/>
  <c r="E103" i="56"/>
  <c r="E104" i="56"/>
  <c r="E105" i="56"/>
  <c r="E106" i="56"/>
  <c r="E107" i="56"/>
  <c r="E108" i="56"/>
  <c r="E109" i="56"/>
  <c r="E110" i="56"/>
  <c r="E111" i="56"/>
  <c r="E112" i="56"/>
  <c r="E113" i="56"/>
  <c r="E114" i="56"/>
  <c r="E115" i="56"/>
  <c r="E116" i="56"/>
  <c r="E117" i="56"/>
  <c r="E118" i="56"/>
  <c r="E119" i="56"/>
  <c r="E120" i="56"/>
  <c r="E121" i="56"/>
  <c r="E122" i="56"/>
  <c r="E123" i="56"/>
  <c r="E124" i="56"/>
  <c r="E125" i="56"/>
  <c r="E126" i="56"/>
  <c r="E127" i="56"/>
  <c r="E128" i="56"/>
  <c r="E129" i="56"/>
  <c r="E130" i="56"/>
  <c r="E131" i="56"/>
  <c r="E132" i="56"/>
  <c r="E133" i="56"/>
  <c r="E134" i="56"/>
  <c r="E135" i="56"/>
  <c r="E136" i="56"/>
  <c r="E137" i="56"/>
  <c r="E138" i="56"/>
  <c r="E139" i="56"/>
  <c r="E140" i="56"/>
  <c r="E141" i="56"/>
  <c r="E142" i="56"/>
  <c r="E143" i="56"/>
  <c r="E144" i="56"/>
  <c r="E145" i="56"/>
  <c r="E146" i="56"/>
  <c r="E147" i="56"/>
  <c r="E148" i="56"/>
  <c r="E149" i="56"/>
  <c r="E150" i="56"/>
  <c r="E151" i="56"/>
  <c r="E152" i="56"/>
  <c r="E153" i="56"/>
  <c r="E154" i="56"/>
  <c r="E155" i="56"/>
  <c r="E156" i="56"/>
  <c r="E157" i="56"/>
  <c r="E158" i="56"/>
  <c r="E159" i="56"/>
  <c r="E160" i="56"/>
  <c r="E161" i="56"/>
  <c r="E162" i="56"/>
  <c r="E163" i="56"/>
  <c r="E164" i="56"/>
  <c r="E165" i="56"/>
  <c r="E166" i="56"/>
  <c r="E167" i="56"/>
  <c r="E168" i="56"/>
  <c r="E169" i="56"/>
  <c r="E170" i="56"/>
  <c r="E171" i="56"/>
  <c r="E172" i="56"/>
  <c r="E173" i="56"/>
  <c r="E174" i="56"/>
  <c r="E175" i="56"/>
  <c r="E176" i="56"/>
  <c r="K103" i="57" l="1"/>
  <c r="K104" i="57"/>
  <c r="K127" i="57"/>
  <c r="K128" i="57"/>
  <c r="K129" i="57"/>
  <c r="K145" i="57"/>
  <c r="K146" i="57"/>
  <c r="K155" i="57"/>
  <c r="K169" i="57"/>
  <c r="K106" i="57"/>
  <c r="K107" i="57"/>
  <c r="K137" i="57"/>
  <c r="K138" i="57"/>
  <c r="K148" i="57"/>
  <c r="K149" i="57"/>
  <c r="K150" i="57"/>
  <c r="K151" i="57"/>
  <c r="K109" i="57"/>
  <c r="K110" i="57"/>
  <c r="K132" i="57"/>
  <c r="K133" i="57"/>
  <c r="G33" i="57"/>
  <c r="H33" i="57"/>
  <c r="I33" i="57"/>
  <c r="J33" i="57"/>
  <c r="G34" i="57"/>
  <c r="H34" i="57"/>
  <c r="I34" i="57"/>
  <c r="J34" i="57"/>
  <c r="G35" i="57"/>
  <c r="H35" i="57"/>
  <c r="I35" i="57"/>
  <c r="J35" i="57"/>
  <c r="G36" i="57"/>
  <c r="H36" i="57"/>
  <c r="I36" i="57"/>
  <c r="J36" i="57"/>
  <c r="G37" i="57"/>
  <c r="H37" i="57"/>
  <c r="I37" i="57"/>
  <c r="J37" i="57"/>
  <c r="G38" i="57"/>
  <c r="H38" i="57"/>
  <c r="I38" i="57"/>
  <c r="J38" i="57"/>
  <c r="G39" i="57"/>
  <c r="H39" i="57"/>
  <c r="I39" i="57"/>
  <c r="J39" i="57"/>
  <c r="G40" i="57"/>
  <c r="H40" i="57"/>
  <c r="I40" i="57"/>
  <c r="J40" i="57"/>
  <c r="G41" i="57"/>
  <c r="H41" i="57"/>
  <c r="I41" i="57"/>
  <c r="J41" i="57"/>
  <c r="G42" i="57"/>
  <c r="H42" i="57"/>
  <c r="I42" i="57"/>
  <c r="J42" i="57"/>
  <c r="G43" i="57"/>
  <c r="H43" i="57"/>
  <c r="I43" i="57"/>
  <c r="J43" i="57"/>
  <c r="G44" i="57"/>
  <c r="H44" i="57"/>
  <c r="I44" i="57"/>
  <c r="J44" i="57"/>
  <c r="G45" i="57"/>
  <c r="H45" i="57"/>
  <c r="I45" i="57"/>
  <c r="J45" i="57"/>
  <c r="G46" i="57"/>
  <c r="H46" i="57"/>
  <c r="I46" i="57"/>
  <c r="J46" i="57"/>
  <c r="G47" i="57"/>
  <c r="H47" i="57"/>
  <c r="I47" i="57"/>
  <c r="J47" i="57"/>
  <c r="G48" i="57"/>
  <c r="H48" i="57"/>
  <c r="I48" i="57"/>
  <c r="J48" i="57"/>
  <c r="G49" i="57"/>
  <c r="H49" i="57"/>
  <c r="I49" i="57"/>
  <c r="J49" i="57"/>
  <c r="G50" i="57"/>
  <c r="H50" i="57"/>
  <c r="I50" i="57"/>
  <c r="J50" i="57"/>
  <c r="G51" i="57"/>
  <c r="H51" i="57"/>
  <c r="I51" i="57"/>
  <c r="J51" i="57"/>
  <c r="K52" i="57"/>
  <c r="G53" i="57"/>
  <c r="H53" i="57"/>
  <c r="I53" i="57"/>
  <c r="J53" i="57"/>
  <c r="G55" i="57"/>
  <c r="H55" i="57"/>
  <c r="I55" i="57"/>
  <c r="J55" i="57"/>
  <c r="G56" i="57"/>
  <c r="H56" i="57"/>
  <c r="I56" i="57"/>
  <c r="J56" i="57"/>
  <c r="G57" i="57"/>
  <c r="H57" i="57"/>
  <c r="I57" i="57"/>
  <c r="J57" i="57"/>
  <c r="K58" i="57"/>
  <c r="G59" i="57"/>
  <c r="H59" i="57"/>
  <c r="I59" i="57"/>
  <c r="J59" i="57"/>
  <c r="G60" i="57"/>
  <c r="H60" i="57"/>
  <c r="I60" i="57"/>
  <c r="J60" i="57"/>
  <c r="G61" i="57"/>
  <c r="H61" i="57"/>
  <c r="I61" i="57"/>
  <c r="J61" i="57"/>
  <c r="G62" i="57"/>
  <c r="H62" i="57"/>
  <c r="I62" i="57"/>
  <c r="J62" i="57"/>
  <c r="G63" i="57"/>
  <c r="H63" i="57"/>
  <c r="I63" i="57"/>
  <c r="J63" i="57"/>
  <c r="G64" i="57"/>
  <c r="H64" i="57"/>
  <c r="I64" i="57"/>
  <c r="J64" i="57"/>
  <c r="G65" i="57"/>
  <c r="H65" i="57"/>
  <c r="I65" i="57"/>
  <c r="J65" i="57"/>
  <c r="G66" i="57"/>
  <c r="H66" i="57"/>
  <c r="I66" i="57"/>
  <c r="J66" i="57"/>
  <c r="G67" i="57"/>
  <c r="H67" i="57"/>
  <c r="I67" i="57"/>
  <c r="J67" i="57"/>
  <c r="G68" i="57"/>
  <c r="H68" i="57"/>
  <c r="I68" i="57"/>
  <c r="J68" i="57"/>
  <c r="G69" i="57"/>
  <c r="H69" i="57"/>
  <c r="I69" i="57"/>
  <c r="J69" i="57"/>
  <c r="G70" i="57"/>
  <c r="H70" i="57"/>
  <c r="I70" i="57"/>
  <c r="J70" i="57"/>
  <c r="G71" i="57"/>
  <c r="H71" i="57"/>
  <c r="I71" i="57"/>
  <c r="J71" i="57"/>
  <c r="G72" i="57"/>
  <c r="H72" i="57"/>
  <c r="I72" i="57"/>
  <c r="J72" i="57"/>
  <c r="G73" i="57"/>
  <c r="H73" i="57"/>
  <c r="I73" i="57"/>
  <c r="J73" i="57"/>
  <c r="G74" i="57"/>
  <c r="H74" i="57"/>
  <c r="I74" i="57"/>
  <c r="J74" i="57"/>
  <c r="G75" i="57"/>
  <c r="H75" i="57"/>
  <c r="I75" i="57"/>
  <c r="J75" i="57"/>
  <c r="G76" i="57"/>
  <c r="H76" i="57"/>
  <c r="I76" i="57"/>
  <c r="J76" i="57"/>
  <c r="G77" i="57"/>
  <c r="H77" i="57"/>
  <c r="I77" i="57"/>
  <c r="J77" i="57"/>
  <c r="G78" i="57"/>
  <c r="H78" i="57"/>
  <c r="I78" i="57"/>
  <c r="J78" i="57"/>
  <c r="G79" i="57"/>
  <c r="H79" i="57"/>
  <c r="I79" i="57"/>
  <c r="J79" i="57"/>
  <c r="G80" i="57"/>
  <c r="H80" i="57"/>
  <c r="I80" i="57"/>
  <c r="J80" i="57"/>
  <c r="G81" i="57"/>
  <c r="H81" i="57"/>
  <c r="I81" i="57"/>
  <c r="J81" i="57"/>
  <c r="G82" i="57"/>
  <c r="H82" i="57"/>
  <c r="I82" i="57"/>
  <c r="J82" i="57"/>
  <c r="G83" i="57"/>
  <c r="H83" i="57"/>
  <c r="I83" i="57"/>
  <c r="J83" i="57"/>
  <c r="G84" i="57"/>
  <c r="H84" i="57"/>
  <c r="I84" i="57"/>
  <c r="J84" i="57"/>
  <c r="G85" i="57"/>
  <c r="H85" i="57"/>
  <c r="I85" i="57"/>
  <c r="J85" i="57"/>
  <c r="G86" i="57"/>
  <c r="H86" i="57"/>
  <c r="I86" i="57"/>
  <c r="J86" i="57"/>
  <c r="G87" i="57"/>
  <c r="H87" i="57"/>
  <c r="I87" i="57"/>
  <c r="J87" i="57"/>
  <c r="G88" i="57"/>
  <c r="H88" i="57"/>
  <c r="I88" i="57"/>
  <c r="J88" i="57"/>
  <c r="G89" i="57"/>
  <c r="H89" i="57"/>
  <c r="I89" i="57"/>
  <c r="J89" i="57"/>
  <c r="G90" i="57"/>
  <c r="H90" i="57"/>
  <c r="I90" i="57"/>
  <c r="J90" i="57"/>
  <c r="G91" i="57"/>
  <c r="H91" i="57"/>
  <c r="I91" i="57"/>
  <c r="J91" i="57"/>
  <c r="G92" i="57"/>
  <c r="H92" i="57"/>
  <c r="I92" i="57"/>
  <c r="J92" i="57"/>
  <c r="G93" i="57"/>
  <c r="H93" i="57"/>
  <c r="I93" i="57"/>
  <c r="J93" i="57"/>
  <c r="G94" i="57"/>
  <c r="H94" i="57"/>
  <c r="I94" i="57"/>
  <c r="J94" i="57"/>
  <c r="G96" i="57"/>
  <c r="H96" i="57"/>
  <c r="I96" i="57"/>
  <c r="J96" i="57"/>
  <c r="G97" i="57"/>
  <c r="H97" i="57"/>
  <c r="I97" i="57"/>
  <c r="J97" i="57"/>
  <c r="G98" i="57"/>
  <c r="H98" i="57"/>
  <c r="I98" i="57"/>
  <c r="J98" i="57"/>
  <c r="G99" i="57"/>
  <c r="H99" i="57"/>
  <c r="I99" i="57"/>
  <c r="J99" i="57"/>
  <c r="G100" i="57"/>
  <c r="H100" i="57"/>
  <c r="I100" i="57"/>
  <c r="J100" i="57"/>
  <c r="G101" i="57"/>
  <c r="H101" i="57"/>
  <c r="I101" i="57"/>
  <c r="J101" i="57"/>
  <c r="G102" i="57"/>
  <c r="H102" i="57"/>
  <c r="I102" i="57"/>
  <c r="J102" i="57"/>
  <c r="T33" i="56"/>
  <c r="T34" i="56"/>
  <c r="T35" i="56"/>
  <c r="T36" i="56"/>
  <c r="T37" i="56"/>
  <c r="T38" i="56"/>
  <c r="T39" i="56"/>
  <c r="T40" i="56"/>
  <c r="T41" i="56"/>
  <c r="T42" i="56"/>
  <c r="T43" i="56"/>
  <c r="T44" i="56"/>
  <c r="T45" i="56"/>
  <c r="T46" i="56"/>
  <c r="T47" i="56"/>
  <c r="T48" i="56"/>
  <c r="T49" i="56"/>
  <c r="T50" i="56"/>
  <c r="T51" i="56"/>
  <c r="T52" i="56"/>
  <c r="T53" i="56"/>
  <c r="T54" i="56"/>
  <c r="T55" i="56"/>
  <c r="T56" i="56"/>
  <c r="T57" i="56"/>
  <c r="T58" i="56"/>
  <c r="T59" i="56"/>
  <c r="T60" i="56"/>
  <c r="T61" i="56"/>
  <c r="T62" i="56"/>
  <c r="T63" i="56"/>
  <c r="T64" i="56"/>
  <c r="T65" i="56"/>
  <c r="T66" i="56"/>
  <c r="T67" i="56"/>
  <c r="T68" i="56"/>
  <c r="T69" i="56"/>
  <c r="T70" i="56"/>
  <c r="T71" i="56"/>
  <c r="T72" i="56"/>
  <c r="T73" i="56"/>
  <c r="T74" i="56"/>
  <c r="T75" i="56"/>
  <c r="T76" i="56"/>
  <c r="T77" i="56"/>
  <c r="T78" i="56"/>
  <c r="T79" i="56"/>
  <c r="T80" i="56"/>
  <c r="T81" i="56"/>
  <c r="T82" i="56"/>
  <c r="T83" i="56"/>
  <c r="T84" i="56"/>
  <c r="T85" i="56"/>
  <c r="T86" i="56"/>
  <c r="T87" i="56"/>
  <c r="T88" i="56"/>
  <c r="T89" i="56"/>
  <c r="T90" i="56"/>
  <c r="T91" i="56"/>
  <c r="T92" i="56"/>
  <c r="T93" i="56"/>
  <c r="T94" i="56"/>
  <c r="T95" i="56"/>
  <c r="T96" i="56"/>
  <c r="T97" i="56"/>
  <c r="T98" i="56"/>
  <c r="T99" i="56"/>
  <c r="T100" i="56"/>
  <c r="T101" i="56"/>
  <c r="T102" i="56"/>
  <c r="O33" i="56"/>
  <c r="O34" i="56"/>
  <c r="O35" i="56"/>
  <c r="O36" i="56"/>
  <c r="O37" i="56"/>
  <c r="O38" i="56"/>
  <c r="O39" i="56"/>
  <c r="O40" i="56"/>
  <c r="O41" i="56"/>
  <c r="O42" i="56"/>
  <c r="O43" i="56"/>
  <c r="O44" i="56"/>
  <c r="O45" i="56"/>
  <c r="O46" i="56"/>
  <c r="O47" i="56"/>
  <c r="O48" i="56"/>
  <c r="O49" i="56"/>
  <c r="O50" i="56"/>
  <c r="O51" i="56"/>
  <c r="O52" i="56"/>
  <c r="O53" i="56"/>
  <c r="O54" i="56"/>
  <c r="O55" i="56"/>
  <c r="O56" i="56"/>
  <c r="O57" i="56"/>
  <c r="O58" i="56"/>
  <c r="O59" i="56"/>
  <c r="O60" i="56"/>
  <c r="O61" i="56"/>
  <c r="O62" i="56"/>
  <c r="O63" i="56"/>
  <c r="O64" i="56"/>
  <c r="O65" i="56"/>
  <c r="O66" i="56"/>
  <c r="O67" i="56"/>
  <c r="O68" i="56"/>
  <c r="O69" i="56"/>
  <c r="O70" i="56"/>
  <c r="O71" i="56"/>
  <c r="O72" i="56"/>
  <c r="O73" i="56"/>
  <c r="O74" i="56"/>
  <c r="O75" i="56"/>
  <c r="O76" i="56"/>
  <c r="O77" i="56"/>
  <c r="O78" i="56"/>
  <c r="O79" i="56"/>
  <c r="O80" i="56"/>
  <c r="O81" i="56"/>
  <c r="O82" i="56"/>
  <c r="O83" i="56"/>
  <c r="O84" i="56"/>
  <c r="O85" i="56"/>
  <c r="O86" i="56"/>
  <c r="O87" i="56"/>
  <c r="O88" i="56"/>
  <c r="O89" i="56"/>
  <c r="O90" i="56"/>
  <c r="O91" i="56"/>
  <c r="O92" i="56"/>
  <c r="O93" i="56"/>
  <c r="O94" i="56"/>
  <c r="O95" i="56"/>
  <c r="O96" i="56"/>
  <c r="O97" i="56"/>
  <c r="O98" i="56"/>
  <c r="O99" i="56"/>
  <c r="O100" i="56"/>
  <c r="O101" i="56"/>
  <c r="O10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73" i="56"/>
  <c r="J74" i="56"/>
  <c r="J75" i="56"/>
  <c r="J76" i="56"/>
  <c r="J77" i="56"/>
  <c r="J78" i="56"/>
  <c r="J79" i="56"/>
  <c r="J80" i="56"/>
  <c r="J81" i="56"/>
  <c r="J82" i="56"/>
  <c r="J83" i="56"/>
  <c r="J84" i="56"/>
  <c r="J85" i="56"/>
  <c r="J86" i="56"/>
  <c r="J87" i="56"/>
  <c r="J88" i="56"/>
  <c r="J89" i="56"/>
  <c r="J90" i="56"/>
  <c r="J91" i="56"/>
  <c r="J92" i="56"/>
  <c r="J93" i="56"/>
  <c r="J94" i="56"/>
  <c r="J95" i="56"/>
  <c r="J96" i="56"/>
  <c r="J97" i="56"/>
  <c r="J98" i="56"/>
  <c r="J99" i="56"/>
  <c r="J100" i="56"/>
  <c r="J101" i="56"/>
  <c r="J102" i="56"/>
  <c r="E33" i="56"/>
  <c r="E34" i="56"/>
  <c r="E35" i="56"/>
  <c r="E36" i="56"/>
  <c r="E37" i="56"/>
  <c r="E38" i="56"/>
  <c r="E39" i="56"/>
  <c r="E40" i="56"/>
  <c r="E41" i="56"/>
  <c r="E42" i="56"/>
  <c r="E43" i="56"/>
  <c r="E44" i="56"/>
  <c r="E45" i="56"/>
  <c r="E46" i="56"/>
  <c r="E47" i="56"/>
  <c r="E48" i="56"/>
  <c r="E49" i="56"/>
  <c r="E50" i="56"/>
  <c r="E51" i="56"/>
  <c r="E52" i="56"/>
  <c r="E53" i="56"/>
  <c r="E54" i="56"/>
  <c r="E55" i="56"/>
  <c r="E56" i="56"/>
  <c r="E57" i="56"/>
  <c r="E58" i="56"/>
  <c r="E59" i="56"/>
  <c r="E60" i="56"/>
  <c r="E61" i="56"/>
  <c r="E62" i="56"/>
  <c r="E63" i="56"/>
  <c r="E64" i="56"/>
  <c r="E65" i="56"/>
  <c r="E66" i="56"/>
  <c r="E67" i="56"/>
  <c r="E68" i="56"/>
  <c r="E69" i="56"/>
  <c r="E70" i="56"/>
  <c r="E71" i="56"/>
  <c r="E72" i="56"/>
  <c r="E73" i="56"/>
  <c r="E74" i="56"/>
  <c r="E75" i="56"/>
  <c r="E76" i="56"/>
  <c r="E77" i="56"/>
  <c r="E78" i="56"/>
  <c r="E79" i="56"/>
  <c r="E80" i="56"/>
  <c r="E81" i="56"/>
  <c r="E82" i="56"/>
  <c r="E83" i="56"/>
  <c r="E84" i="56"/>
  <c r="E85" i="56"/>
  <c r="E86" i="56"/>
  <c r="E87" i="56"/>
  <c r="E88" i="56"/>
  <c r="E89" i="56"/>
  <c r="E90" i="56"/>
  <c r="E91" i="56"/>
  <c r="E92" i="56"/>
  <c r="E93" i="56"/>
  <c r="E94" i="56"/>
  <c r="E95" i="56"/>
  <c r="E96" i="56"/>
  <c r="E97" i="56"/>
  <c r="E98" i="56"/>
  <c r="E99" i="56"/>
  <c r="E100" i="56"/>
  <c r="E101" i="56"/>
  <c r="E102" i="56"/>
  <c r="K36" i="57" l="1"/>
  <c r="K35" i="57"/>
  <c r="K33" i="57"/>
  <c r="K40" i="57"/>
  <c r="K44" i="57"/>
  <c r="K73" i="57"/>
  <c r="K69" i="57"/>
  <c r="K65" i="57"/>
  <c r="K61" i="57"/>
  <c r="K56" i="57"/>
  <c r="K53" i="57"/>
  <c r="K50" i="57"/>
  <c r="K46" i="57"/>
  <c r="K100" i="57"/>
  <c r="K96" i="57"/>
  <c r="K91" i="57"/>
  <c r="K87" i="57"/>
  <c r="K83" i="57"/>
  <c r="K79" i="57"/>
  <c r="K75" i="57"/>
  <c r="K57" i="57"/>
  <c r="K51" i="57"/>
  <c r="K49" i="57"/>
  <c r="K47" i="57"/>
  <c r="K45" i="57"/>
  <c r="K42" i="57"/>
  <c r="K101" i="57"/>
  <c r="K99" i="57"/>
  <c r="K97" i="57"/>
  <c r="K94" i="57"/>
  <c r="K92" i="57"/>
  <c r="K90" i="57"/>
  <c r="K88" i="57"/>
  <c r="K86" i="57"/>
  <c r="K84" i="57"/>
  <c r="K82" i="57"/>
  <c r="K80" i="57"/>
  <c r="K78" i="57"/>
  <c r="K76" i="57"/>
  <c r="K74" i="57"/>
  <c r="K71" i="57"/>
  <c r="K67" i="57"/>
  <c r="K63" i="57"/>
  <c r="K59" i="57"/>
  <c r="K48" i="57"/>
  <c r="K43" i="57"/>
  <c r="K41" i="57"/>
  <c r="K38" i="57"/>
  <c r="K102" i="57"/>
  <c r="K98" i="57"/>
  <c r="K93" i="57"/>
  <c r="K89" i="57"/>
  <c r="K85" i="57"/>
  <c r="K81" i="57"/>
  <c r="K77" i="57"/>
  <c r="K72" i="57"/>
  <c r="K70" i="57"/>
  <c r="K68" i="57"/>
  <c r="K66" i="57"/>
  <c r="K64" i="57"/>
  <c r="K62" i="57"/>
  <c r="K60" i="57"/>
  <c r="K55" i="57"/>
  <c r="K39" i="57"/>
  <c r="K37" i="57"/>
  <c r="K34" i="57"/>
  <c r="G2" i="57"/>
  <c r="H2" i="57"/>
  <c r="I2" i="57"/>
  <c r="J2" i="57"/>
  <c r="G3" i="57"/>
  <c r="H3" i="57"/>
  <c r="I3" i="57"/>
  <c r="J3" i="57"/>
  <c r="G4" i="57"/>
  <c r="H4" i="57"/>
  <c r="I4" i="57"/>
  <c r="J4" i="57"/>
  <c r="G5" i="57"/>
  <c r="H5" i="57"/>
  <c r="I5" i="57"/>
  <c r="J5" i="57"/>
  <c r="G6" i="57"/>
  <c r="H6" i="57"/>
  <c r="I6" i="57"/>
  <c r="J6" i="57"/>
  <c r="G7" i="57"/>
  <c r="H7" i="57"/>
  <c r="I7" i="57"/>
  <c r="J7" i="57"/>
  <c r="G8" i="57"/>
  <c r="H8" i="57"/>
  <c r="I8" i="57"/>
  <c r="J8" i="57"/>
  <c r="G9" i="57"/>
  <c r="H9" i="57"/>
  <c r="I9" i="57"/>
  <c r="J9" i="57"/>
  <c r="G10" i="57"/>
  <c r="H10" i="57"/>
  <c r="I10" i="57"/>
  <c r="J10" i="57"/>
  <c r="G11" i="57"/>
  <c r="H11" i="57"/>
  <c r="I11" i="57"/>
  <c r="J11" i="57"/>
  <c r="G12" i="57"/>
  <c r="H12" i="57"/>
  <c r="I12" i="57"/>
  <c r="J12" i="57"/>
  <c r="G13" i="57"/>
  <c r="H13" i="57"/>
  <c r="I13" i="57"/>
  <c r="J13" i="57"/>
  <c r="G14" i="57"/>
  <c r="H14" i="57"/>
  <c r="I14" i="57"/>
  <c r="J14" i="57"/>
  <c r="G15" i="57"/>
  <c r="H15" i="57"/>
  <c r="I15" i="57"/>
  <c r="J15" i="57"/>
  <c r="G16" i="57"/>
  <c r="H16" i="57"/>
  <c r="I16" i="57"/>
  <c r="J16" i="57"/>
  <c r="G17" i="57"/>
  <c r="H17" i="57"/>
  <c r="I17" i="57"/>
  <c r="J17" i="57"/>
  <c r="G18" i="57"/>
  <c r="H18" i="57"/>
  <c r="I18" i="57"/>
  <c r="J18" i="57"/>
  <c r="G19" i="57"/>
  <c r="H19" i="57"/>
  <c r="I19" i="57"/>
  <c r="J19" i="57"/>
  <c r="G20" i="57"/>
  <c r="H20" i="57"/>
  <c r="I20" i="57"/>
  <c r="J20" i="57"/>
  <c r="G21" i="57"/>
  <c r="H21" i="57"/>
  <c r="I21" i="57"/>
  <c r="J21" i="57"/>
  <c r="G22" i="57"/>
  <c r="H22" i="57"/>
  <c r="I22" i="57"/>
  <c r="J22" i="57"/>
  <c r="G23" i="57"/>
  <c r="H23" i="57"/>
  <c r="I23" i="57"/>
  <c r="J23" i="57"/>
  <c r="G24" i="57"/>
  <c r="H24" i="57"/>
  <c r="I24" i="57"/>
  <c r="J24" i="57"/>
  <c r="G25" i="57"/>
  <c r="H25" i="57"/>
  <c r="I25" i="57"/>
  <c r="J25" i="57"/>
  <c r="G26" i="57"/>
  <c r="H26" i="57"/>
  <c r="I26" i="57"/>
  <c r="J26" i="57"/>
  <c r="G28" i="57"/>
  <c r="H28" i="57"/>
  <c r="I28" i="57"/>
  <c r="J28" i="57"/>
  <c r="G29" i="57"/>
  <c r="H29" i="57"/>
  <c r="I29" i="57"/>
  <c r="J29" i="57"/>
  <c r="G30" i="57"/>
  <c r="H30" i="57"/>
  <c r="I30" i="57"/>
  <c r="J30" i="57"/>
  <c r="G31" i="57"/>
  <c r="H31" i="57"/>
  <c r="I31" i="57"/>
  <c r="J31" i="57"/>
  <c r="G32" i="57"/>
  <c r="H32" i="57"/>
  <c r="I32" i="57"/>
  <c r="J32" i="57"/>
  <c r="E2" i="56"/>
  <c r="J2" i="56"/>
  <c r="O2" i="56"/>
  <c r="T2" i="56"/>
  <c r="E3" i="56"/>
  <c r="J3" i="56"/>
  <c r="O3" i="56"/>
  <c r="T3" i="56"/>
  <c r="E4" i="56"/>
  <c r="J4" i="56"/>
  <c r="O4" i="56"/>
  <c r="T4" i="56"/>
  <c r="E5" i="56"/>
  <c r="J5" i="56"/>
  <c r="O5" i="56"/>
  <c r="T5" i="56"/>
  <c r="E6" i="56"/>
  <c r="J6" i="56"/>
  <c r="O6" i="56"/>
  <c r="T6" i="56"/>
  <c r="E7" i="56"/>
  <c r="J7" i="56"/>
  <c r="O7" i="56"/>
  <c r="T7" i="56"/>
  <c r="E8" i="56"/>
  <c r="J8" i="56"/>
  <c r="O8" i="56"/>
  <c r="T8" i="56"/>
  <c r="E9" i="56"/>
  <c r="J9" i="56"/>
  <c r="O9" i="56"/>
  <c r="T9" i="56"/>
  <c r="E10" i="56"/>
  <c r="J10" i="56"/>
  <c r="O10" i="56"/>
  <c r="T10" i="56"/>
  <c r="E11" i="56"/>
  <c r="J11" i="56"/>
  <c r="O11" i="56"/>
  <c r="T11" i="56"/>
  <c r="E12" i="56"/>
  <c r="J12" i="56"/>
  <c r="O12" i="56"/>
  <c r="T12" i="56"/>
  <c r="E13" i="56"/>
  <c r="J13" i="56"/>
  <c r="O13" i="56"/>
  <c r="T13" i="56"/>
  <c r="E14" i="56"/>
  <c r="J14" i="56"/>
  <c r="O14" i="56"/>
  <c r="T14" i="56"/>
  <c r="E15" i="56"/>
  <c r="J15" i="56"/>
  <c r="O15" i="56"/>
  <c r="T15" i="56"/>
  <c r="E16" i="56"/>
  <c r="J16" i="56"/>
  <c r="O16" i="56"/>
  <c r="T16" i="56"/>
  <c r="E17" i="56"/>
  <c r="J17" i="56"/>
  <c r="O17" i="56"/>
  <c r="T17" i="56"/>
  <c r="E18" i="56"/>
  <c r="J18" i="56"/>
  <c r="O18" i="56"/>
  <c r="T18" i="56"/>
  <c r="E19" i="56"/>
  <c r="J19" i="56"/>
  <c r="O19" i="56"/>
  <c r="T19" i="56"/>
  <c r="E20" i="56"/>
  <c r="J20" i="56"/>
  <c r="O20" i="56"/>
  <c r="T20" i="56"/>
  <c r="E21" i="56"/>
  <c r="J21" i="56"/>
  <c r="O21" i="56"/>
  <c r="T21" i="56"/>
  <c r="E22" i="56"/>
  <c r="J22" i="56"/>
  <c r="O22" i="56"/>
  <c r="T22" i="56"/>
  <c r="E23" i="56"/>
  <c r="J23" i="56"/>
  <c r="O23" i="56"/>
  <c r="T23" i="56"/>
  <c r="E24" i="56"/>
  <c r="J24" i="56"/>
  <c r="O24" i="56"/>
  <c r="T24" i="56"/>
  <c r="E25" i="56"/>
  <c r="J25" i="56"/>
  <c r="O25" i="56"/>
  <c r="T25" i="56"/>
  <c r="E26" i="56"/>
  <c r="J26" i="56"/>
  <c r="O26" i="56"/>
  <c r="T26" i="56"/>
  <c r="E27" i="56"/>
  <c r="J27" i="56"/>
  <c r="O27" i="56"/>
  <c r="T27" i="56"/>
  <c r="E28" i="56"/>
  <c r="J28" i="56"/>
  <c r="O28" i="56"/>
  <c r="T28" i="56"/>
  <c r="E29" i="56"/>
  <c r="J29" i="56"/>
  <c r="O29" i="56"/>
  <c r="T29" i="56"/>
  <c r="E30" i="56"/>
  <c r="J30" i="56"/>
  <c r="O30" i="56"/>
  <c r="T30" i="56"/>
  <c r="E31" i="56"/>
  <c r="J31" i="56"/>
  <c r="O31" i="56"/>
  <c r="T31" i="56"/>
  <c r="E32" i="56"/>
  <c r="J32" i="56"/>
  <c r="O32" i="56"/>
  <c r="T32" i="56"/>
  <c r="K19" i="57" l="1"/>
  <c r="K15" i="57"/>
  <c r="K29" i="57"/>
  <c r="K24" i="57"/>
  <c r="K30" i="57"/>
  <c r="K25" i="57"/>
  <c r="K31" i="57"/>
  <c r="K26" i="57"/>
  <c r="K22" i="57"/>
  <c r="K18" i="57"/>
  <c r="K14" i="57"/>
  <c r="K10" i="57"/>
  <c r="K6" i="57"/>
  <c r="K2" i="57"/>
  <c r="K32" i="57"/>
  <c r="K28" i="57"/>
  <c r="K23" i="57"/>
  <c r="K12" i="57"/>
  <c r="K11" i="57"/>
  <c r="K7" i="57"/>
  <c r="K3" i="57"/>
  <c r="K21" i="57"/>
  <c r="K20" i="57"/>
  <c r="K17" i="57"/>
  <c r="K16" i="57"/>
  <c r="K13" i="57"/>
  <c r="K9" i="57"/>
  <c r="K8" i="57"/>
  <c r="K5" i="57"/>
  <c r="K4" i="57"/>
  <c r="F4" i="55"/>
  <c r="G4" i="55"/>
  <c r="H4" i="55" s="1"/>
  <c r="F5" i="55"/>
  <c r="G5" i="55"/>
  <c r="H5" i="55" s="1"/>
  <c r="F6" i="55"/>
  <c r="G6" i="55"/>
  <c r="H6" i="55" s="1"/>
  <c r="F7" i="55"/>
  <c r="G7" i="55"/>
  <c r="H7" i="55" s="1"/>
  <c r="F8" i="55"/>
  <c r="G8" i="55"/>
  <c r="H8" i="55" s="1"/>
  <c r="F9" i="55"/>
  <c r="G9" i="55"/>
  <c r="H9" i="55" s="1"/>
  <c r="F10" i="55"/>
  <c r="G10" i="55"/>
  <c r="H10" i="55" s="1"/>
  <c r="F11" i="55"/>
  <c r="G11" i="55"/>
  <c r="H11" i="55" s="1"/>
  <c r="F12" i="55"/>
  <c r="G12" i="55"/>
  <c r="H12" i="55" s="1"/>
  <c r="F13" i="55"/>
  <c r="G13" i="55"/>
  <c r="H13" i="55" s="1"/>
  <c r="F14" i="55"/>
  <c r="G14" i="55"/>
  <c r="H14" i="55" s="1"/>
  <c r="F15" i="55"/>
  <c r="G15" i="55"/>
  <c r="H15" i="55" s="1"/>
  <c r="F16" i="55"/>
  <c r="G16" i="55"/>
  <c r="H16" i="55" s="1"/>
  <c r="F17" i="55"/>
  <c r="G17" i="55"/>
  <c r="H17" i="55" s="1"/>
  <c r="F18" i="55"/>
  <c r="G18" i="55"/>
  <c r="H18" i="55" s="1"/>
  <c r="F19" i="55"/>
  <c r="G19" i="55"/>
  <c r="H19" i="55" s="1"/>
  <c r="F20" i="55"/>
  <c r="G20" i="55"/>
  <c r="H20" i="55" s="1"/>
  <c r="F21" i="55"/>
  <c r="G21" i="55"/>
  <c r="H21" i="55" s="1"/>
  <c r="F22" i="55"/>
  <c r="G22" i="55"/>
  <c r="H22" i="55" s="1"/>
  <c r="F23" i="55"/>
  <c r="G23" i="55"/>
  <c r="H23" i="55" s="1"/>
  <c r="F24" i="55"/>
  <c r="G24" i="55"/>
  <c r="H24" i="55" s="1"/>
  <c r="F25" i="55"/>
  <c r="G25" i="55"/>
  <c r="H25" i="55" s="1"/>
  <c r="F26" i="55"/>
  <c r="G26" i="55"/>
  <c r="H26" i="55" s="1"/>
  <c r="F27" i="55"/>
  <c r="G27" i="55"/>
  <c r="H27" i="55" s="1"/>
  <c r="F28" i="55"/>
  <c r="G28" i="55"/>
  <c r="H28" i="55" s="1"/>
  <c r="F29" i="55"/>
  <c r="G29" i="55"/>
  <c r="H29" i="55" s="1"/>
  <c r="F30" i="55"/>
  <c r="G30" i="55"/>
  <c r="H30" i="55" s="1"/>
  <c r="F31" i="55"/>
  <c r="G31" i="55"/>
  <c r="H31" i="55" s="1"/>
  <c r="F32" i="55"/>
  <c r="G32" i="55"/>
  <c r="H32" i="55" s="1"/>
  <c r="F33" i="55"/>
  <c r="G33" i="55"/>
  <c r="H33" i="55" s="1"/>
  <c r="F34" i="55"/>
  <c r="G34" i="55"/>
  <c r="H34" i="55" s="1"/>
  <c r="F35" i="55"/>
  <c r="G35" i="55"/>
  <c r="H35" i="55" s="1"/>
  <c r="F36" i="55"/>
  <c r="G36" i="55"/>
  <c r="H36" i="55" s="1"/>
  <c r="F37" i="55"/>
  <c r="G37" i="55"/>
  <c r="H37" i="55" s="1"/>
  <c r="F38" i="55"/>
  <c r="G38" i="55"/>
  <c r="H38" i="55" s="1"/>
  <c r="F39" i="55"/>
  <c r="G39" i="55"/>
  <c r="H39" i="55" s="1"/>
  <c r="F40" i="55"/>
  <c r="G40" i="55"/>
  <c r="H40" i="55" s="1"/>
  <c r="F41" i="55"/>
  <c r="G41" i="55"/>
  <c r="H41" i="55" s="1"/>
  <c r="F42" i="55"/>
  <c r="G42" i="55"/>
  <c r="H42" i="55" s="1"/>
  <c r="F43" i="55"/>
  <c r="G43" i="55"/>
  <c r="H43" i="55" s="1"/>
  <c r="F44" i="55"/>
  <c r="G44" i="55"/>
  <c r="H44" i="55" s="1"/>
  <c r="F45" i="55"/>
  <c r="G45" i="55"/>
  <c r="H45" i="55" s="1"/>
  <c r="F46" i="55"/>
  <c r="G46" i="55"/>
  <c r="H46" i="55" s="1"/>
  <c r="F47" i="55"/>
  <c r="G47" i="55"/>
  <c r="H47" i="55" s="1"/>
  <c r="F48" i="55"/>
  <c r="G48" i="55"/>
  <c r="H48" i="55" s="1"/>
  <c r="F49" i="55"/>
  <c r="G49" i="55"/>
  <c r="H49" i="55" s="1"/>
  <c r="F50" i="55"/>
  <c r="G50" i="55"/>
  <c r="H50" i="55" s="1"/>
  <c r="F51" i="55"/>
  <c r="G51" i="55"/>
  <c r="H51" i="55" s="1"/>
  <c r="F52" i="55"/>
  <c r="G52" i="55"/>
  <c r="H52" i="55" s="1"/>
  <c r="F53" i="55"/>
  <c r="G53" i="55"/>
  <c r="H53" i="55" s="1"/>
  <c r="F54" i="55"/>
  <c r="G54" i="55"/>
  <c r="H54" i="55" s="1"/>
  <c r="F55" i="55"/>
  <c r="G55" i="55"/>
  <c r="H55" i="55" s="1"/>
  <c r="F56" i="55"/>
  <c r="G56" i="55"/>
  <c r="H56" i="55" s="1"/>
  <c r="F57" i="55"/>
  <c r="G57" i="55"/>
  <c r="H57" i="55" s="1"/>
  <c r="F58" i="55"/>
  <c r="G58" i="55"/>
  <c r="H58" i="55" s="1"/>
  <c r="F59" i="55"/>
  <c r="G59" i="55"/>
  <c r="H59" i="55" s="1"/>
  <c r="F60" i="55"/>
  <c r="G60" i="55"/>
  <c r="H60" i="55" s="1"/>
  <c r="F61" i="55"/>
  <c r="G61" i="55"/>
  <c r="H61" i="55" s="1"/>
  <c r="F62" i="55"/>
  <c r="G62" i="55"/>
  <c r="H62" i="55" s="1"/>
  <c r="F63" i="55"/>
  <c r="G63" i="55"/>
  <c r="H63" i="55" s="1"/>
  <c r="F64" i="55"/>
  <c r="G64" i="55"/>
  <c r="H64" i="55" s="1"/>
  <c r="F65" i="55"/>
  <c r="G65" i="55"/>
  <c r="H65" i="55" s="1"/>
  <c r="F66" i="55"/>
  <c r="G66" i="55"/>
  <c r="H66" i="55" s="1"/>
  <c r="F67" i="55"/>
  <c r="G67" i="55"/>
  <c r="H67" i="55" s="1"/>
  <c r="F68" i="55"/>
  <c r="G68" i="55"/>
  <c r="H68" i="55" s="1"/>
  <c r="F69" i="55"/>
  <c r="G69" i="55"/>
  <c r="H69" i="55" s="1"/>
  <c r="F70" i="55"/>
  <c r="G70" i="55"/>
  <c r="H70" i="55" s="1"/>
  <c r="F71" i="55"/>
  <c r="G71" i="55"/>
  <c r="H71" i="55" s="1"/>
  <c r="F72" i="55"/>
  <c r="G72" i="55"/>
  <c r="H72" i="55" s="1"/>
  <c r="F73" i="55"/>
  <c r="G73" i="55"/>
  <c r="H73" i="55" s="1"/>
  <c r="F74" i="55"/>
  <c r="G74" i="55"/>
  <c r="H74" i="55" s="1"/>
  <c r="F75" i="55"/>
  <c r="G75" i="55"/>
  <c r="H75" i="55" s="1"/>
  <c r="F76" i="55"/>
  <c r="G76" i="55"/>
  <c r="H76" i="55" s="1"/>
  <c r="F77" i="55"/>
  <c r="G77" i="55"/>
  <c r="H77" i="55" s="1"/>
  <c r="F4" i="54" l="1"/>
  <c r="G4" i="54"/>
  <c r="H4" i="54" s="1"/>
  <c r="F5" i="54"/>
  <c r="G5" i="54"/>
  <c r="H5" i="54" s="1"/>
  <c r="F6" i="54"/>
  <c r="G6" i="54"/>
  <c r="H6" i="54" s="1"/>
  <c r="F7" i="54"/>
  <c r="G7" i="54"/>
  <c r="H7" i="54" s="1"/>
  <c r="F8" i="54"/>
  <c r="G8" i="54"/>
  <c r="H8" i="54" s="1"/>
  <c r="F9" i="54"/>
  <c r="G9" i="54"/>
  <c r="H9" i="54" s="1"/>
  <c r="F10" i="54"/>
  <c r="G10" i="54"/>
  <c r="H10" i="54" s="1"/>
  <c r="F11" i="54"/>
  <c r="G11" i="54"/>
  <c r="H11" i="54" s="1"/>
  <c r="F12" i="54"/>
  <c r="G12" i="54"/>
  <c r="H12" i="54" s="1"/>
  <c r="F13" i="54"/>
  <c r="G13" i="54"/>
  <c r="H13" i="54" s="1"/>
  <c r="F14" i="54"/>
  <c r="G14" i="54"/>
  <c r="H14" i="54" s="1"/>
  <c r="F15" i="54"/>
  <c r="G15" i="54"/>
  <c r="H15" i="54" s="1"/>
  <c r="F16" i="54"/>
  <c r="G16" i="54"/>
  <c r="H16" i="54" s="1"/>
  <c r="F17" i="54"/>
  <c r="G17" i="54"/>
  <c r="H17" i="54" s="1"/>
  <c r="F18" i="54"/>
  <c r="G18" i="54"/>
  <c r="H18" i="54" s="1"/>
  <c r="F19" i="54"/>
  <c r="G19" i="54"/>
  <c r="H19" i="54" s="1"/>
  <c r="F20" i="54"/>
  <c r="G20" i="54"/>
  <c r="H20" i="54" s="1"/>
  <c r="F21" i="54"/>
  <c r="G21" i="54"/>
  <c r="H21" i="54" s="1"/>
  <c r="F22" i="54"/>
  <c r="G22" i="54"/>
  <c r="H22" i="54" s="1"/>
  <c r="F23" i="54"/>
  <c r="G23" i="54"/>
  <c r="H23" i="54" s="1"/>
  <c r="F24" i="54"/>
  <c r="G24" i="54"/>
  <c r="H24" i="54" s="1"/>
  <c r="F25" i="54"/>
  <c r="G25" i="54"/>
  <c r="H25" i="54" s="1"/>
  <c r="F26" i="54"/>
  <c r="G26" i="54"/>
  <c r="H26" i="54" s="1"/>
  <c r="F27" i="54"/>
  <c r="G27" i="54"/>
  <c r="H27" i="54" s="1"/>
  <c r="F28" i="54"/>
  <c r="G28" i="54"/>
  <c r="H28" i="54" s="1"/>
  <c r="F29" i="54"/>
  <c r="G29" i="54"/>
  <c r="H29" i="54" s="1"/>
  <c r="F30" i="54"/>
  <c r="G30" i="54"/>
  <c r="H30" i="54" s="1"/>
  <c r="F31" i="54"/>
  <c r="G31" i="54"/>
  <c r="H31" i="54" s="1"/>
  <c r="F32" i="54"/>
  <c r="G32" i="54"/>
  <c r="H32" i="54" s="1"/>
  <c r="F33" i="54"/>
  <c r="G33" i="54"/>
  <c r="H33" i="54" s="1"/>
  <c r="F34" i="54"/>
  <c r="G34" i="54"/>
  <c r="H34" i="54" s="1"/>
  <c r="F35" i="54"/>
  <c r="G35" i="54"/>
  <c r="H35" i="54" s="1"/>
  <c r="F36" i="54"/>
  <c r="G36" i="54"/>
  <c r="H36" i="54" s="1"/>
  <c r="F37" i="54"/>
  <c r="G37" i="54"/>
  <c r="H37" i="54" s="1"/>
  <c r="F38" i="54"/>
  <c r="G38" i="54"/>
  <c r="H38" i="54" s="1"/>
  <c r="F39" i="54"/>
  <c r="G39" i="54"/>
  <c r="H39" i="54" s="1"/>
  <c r="F40" i="54"/>
  <c r="G40" i="54"/>
  <c r="H40" i="54" s="1"/>
  <c r="F41" i="54"/>
  <c r="G41" i="54"/>
  <c r="H41" i="54" s="1"/>
  <c r="F42" i="54"/>
  <c r="G42" i="54"/>
  <c r="H42" i="54" s="1"/>
  <c r="F43" i="54"/>
  <c r="G43" i="54"/>
  <c r="H43" i="54" s="1"/>
  <c r="F44" i="54"/>
  <c r="G44" i="54"/>
  <c r="H44" i="54" s="1"/>
  <c r="F45" i="54"/>
  <c r="G45" i="54"/>
  <c r="H45" i="54" s="1"/>
  <c r="F46" i="54"/>
  <c r="G46" i="54"/>
  <c r="H46" i="54" s="1"/>
  <c r="F47" i="54"/>
  <c r="G47" i="54"/>
  <c r="H47" i="54" s="1"/>
  <c r="F48" i="54"/>
  <c r="G48" i="54"/>
  <c r="H48" i="54" s="1"/>
  <c r="F49" i="54"/>
  <c r="G49" i="54"/>
  <c r="H49" i="54" s="1"/>
  <c r="F50" i="54"/>
  <c r="G50" i="54"/>
  <c r="H50" i="54" s="1"/>
  <c r="F51" i="54"/>
  <c r="G51" i="54"/>
  <c r="H51" i="54" s="1"/>
  <c r="F52" i="54"/>
  <c r="G52" i="54"/>
  <c r="H52" i="54" s="1"/>
  <c r="F53" i="54"/>
  <c r="G53" i="54"/>
  <c r="H53" i="54" s="1"/>
  <c r="F54" i="54"/>
  <c r="G54" i="54"/>
  <c r="H54" i="54" s="1"/>
  <c r="F55" i="54"/>
  <c r="G55" i="54"/>
  <c r="H55" i="54" s="1"/>
  <c r="F56" i="54"/>
  <c r="G56" i="54"/>
  <c r="H56" i="54" s="1"/>
  <c r="F57" i="54"/>
  <c r="G57" i="54"/>
  <c r="H57" i="54" s="1"/>
  <c r="F58" i="54"/>
  <c r="G58" i="54"/>
  <c r="H58" i="54" s="1"/>
  <c r="F59" i="54"/>
  <c r="G59" i="54"/>
  <c r="H59" i="54" s="1"/>
  <c r="F60" i="54"/>
  <c r="G60" i="54"/>
  <c r="H60" i="54" s="1"/>
  <c r="F61" i="54"/>
  <c r="G61" i="54"/>
  <c r="H61" i="54" s="1"/>
  <c r="F62" i="54"/>
  <c r="G62" i="54"/>
  <c r="H62" i="54" s="1"/>
  <c r="F63" i="54"/>
  <c r="G63" i="54"/>
  <c r="H63" i="54" s="1"/>
  <c r="F64" i="54"/>
  <c r="G64" i="54"/>
  <c r="H64" i="54" s="1"/>
  <c r="F65" i="54"/>
  <c r="G65" i="54"/>
  <c r="H65" i="54" s="1"/>
  <c r="F66" i="54"/>
  <c r="G66" i="54"/>
  <c r="H66" i="54" s="1"/>
  <c r="F67" i="54"/>
  <c r="G67" i="54"/>
  <c r="H67" i="54" s="1"/>
  <c r="F68" i="54"/>
  <c r="G68" i="54"/>
  <c r="H68" i="54" s="1"/>
  <c r="F69" i="54"/>
  <c r="G69" i="54"/>
  <c r="H69" i="54" s="1"/>
  <c r="F70" i="54"/>
  <c r="G70" i="54"/>
  <c r="H70" i="54" s="1"/>
  <c r="F71" i="54"/>
  <c r="G71" i="54"/>
  <c r="H71" i="54" s="1"/>
  <c r="F72" i="54"/>
  <c r="G72" i="54"/>
  <c r="H72" i="54" s="1"/>
  <c r="F73" i="54"/>
  <c r="G73" i="54"/>
  <c r="H73" i="54" s="1"/>
  <c r="F74" i="54"/>
  <c r="F4" i="53" l="1"/>
  <c r="G4" i="53"/>
  <c r="H4" i="53" s="1"/>
  <c r="F5" i="53"/>
  <c r="G5" i="53"/>
  <c r="H5" i="53" s="1"/>
  <c r="F6" i="53"/>
  <c r="G6" i="53"/>
  <c r="H6" i="53" s="1"/>
  <c r="F7" i="53"/>
  <c r="G7" i="53"/>
  <c r="H7" i="53" s="1"/>
  <c r="F8" i="53"/>
  <c r="G8" i="53"/>
  <c r="H8" i="53" s="1"/>
  <c r="F9" i="53"/>
  <c r="G9" i="53"/>
  <c r="H9" i="53" s="1"/>
  <c r="F10" i="53"/>
  <c r="G10" i="53"/>
  <c r="H10" i="53" s="1"/>
  <c r="F11" i="53"/>
  <c r="G11" i="53"/>
  <c r="H11" i="53" s="1"/>
  <c r="F12" i="53"/>
  <c r="G12" i="53"/>
  <c r="H12" i="53" s="1"/>
  <c r="F13" i="53"/>
  <c r="G13" i="53"/>
  <c r="H13" i="53" s="1"/>
  <c r="F14" i="53"/>
  <c r="G14" i="53"/>
  <c r="H14" i="53" s="1"/>
  <c r="F15" i="53"/>
  <c r="G15" i="53"/>
  <c r="H15" i="53" s="1"/>
  <c r="F16" i="53"/>
  <c r="G16" i="53"/>
  <c r="H16" i="53" s="1"/>
  <c r="F17" i="53"/>
  <c r="G17" i="53"/>
  <c r="H17" i="53" s="1"/>
  <c r="F18" i="53"/>
  <c r="G18" i="53"/>
  <c r="H18" i="53" s="1"/>
  <c r="F19" i="53"/>
  <c r="G19" i="53"/>
  <c r="H19" i="53" s="1"/>
  <c r="F20" i="53"/>
  <c r="G20" i="53"/>
  <c r="H20" i="53" s="1"/>
  <c r="F21" i="53"/>
  <c r="G21" i="53"/>
  <c r="H21" i="53" s="1"/>
  <c r="F22" i="53"/>
  <c r="G22" i="53"/>
  <c r="H22" i="53" s="1"/>
  <c r="F23" i="53"/>
  <c r="G23" i="53"/>
  <c r="H23" i="53" s="1"/>
  <c r="F24" i="53"/>
  <c r="G24" i="53"/>
  <c r="H24" i="53" s="1"/>
  <c r="F25" i="53"/>
  <c r="G25" i="53"/>
  <c r="H25" i="53" s="1"/>
  <c r="F26" i="53"/>
  <c r="G26" i="53"/>
  <c r="H26" i="53" s="1"/>
  <c r="F27" i="53"/>
  <c r="G27" i="53"/>
  <c r="H27" i="53" s="1"/>
  <c r="F28" i="53"/>
  <c r="G28" i="53"/>
  <c r="H28" i="53" s="1"/>
  <c r="F29" i="53"/>
  <c r="G29" i="53"/>
  <c r="H29" i="53" s="1"/>
  <c r="F30" i="53"/>
  <c r="G30" i="53"/>
  <c r="H30" i="53" s="1"/>
  <c r="F31" i="53"/>
  <c r="G31" i="53"/>
  <c r="H31" i="53" s="1"/>
  <c r="F32" i="53"/>
  <c r="G32" i="53"/>
  <c r="H32" i="53" s="1"/>
  <c r="F33" i="53"/>
  <c r="G33" i="53"/>
  <c r="H33" i="53" s="1"/>
  <c r="F34" i="53"/>
  <c r="G34" i="53"/>
  <c r="H34" i="53" s="1"/>
  <c r="F35" i="53"/>
  <c r="G35" i="53"/>
  <c r="H35" i="53" s="1"/>
  <c r="F36" i="53"/>
  <c r="G36" i="53"/>
  <c r="H36" i="53" s="1"/>
  <c r="E103" i="52" l="1"/>
  <c r="E104" i="52"/>
  <c r="E106" i="52"/>
  <c r="E107" i="52"/>
  <c r="E109" i="52"/>
  <c r="E110" i="52"/>
  <c r="E111" i="52"/>
  <c r="E112" i="52"/>
  <c r="E113" i="52"/>
  <c r="E116" i="52"/>
  <c r="E117" i="52"/>
  <c r="E118" i="52"/>
  <c r="E119" i="52"/>
  <c r="E122" i="52"/>
  <c r="E124" i="52"/>
  <c r="E126" i="52"/>
  <c r="E127" i="52"/>
  <c r="E128" i="52"/>
  <c r="E129" i="52"/>
  <c r="E131" i="52"/>
  <c r="E132" i="52"/>
  <c r="E133" i="52"/>
  <c r="E134" i="52"/>
  <c r="E135" i="52"/>
  <c r="E136" i="52"/>
  <c r="E137" i="52"/>
  <c r="E138" i="52"/>
  <c r="E141" i="52"/>
  <c r="E142" i="52"/>
  <c r="E143" i="52"/>
  <c r="E146" i="52"/>
  <c r="E148" i="52"/>
  <c r="E149" i="52"/>
  <c r="E150" i="52"/>
  <c r="E151" i="52"/>
  <c r="E154" i="52"/>
  <c r="E155" i="52"/>
  <c r="E157" i="52"/>
  <c r="E158" i="52"/>
  <c r="E159" i="52"/>
  <c r="E161" i="52"/>
  <c r="E163" i="52"/>
  <c r="E165" i="52"/>
  <c r="E33" i="52" l="1"/>
  <c r="E34" i="52"/>
  <c r="E35" i="52"/>
  <c r="E37" i="52"/>
  <c r="E38" i="52"/>
  <c r="E39" i="52"/>
  <c r="E40" i="52"/>
  <c r="E41" i="52"/>
  <c r="E45" i="52"/>
  <c r="E46" i="52"/>
  <c r="E50" i="52"/>
  <c r="E52" i="52"/>
  <c r="E53" i="52"/>
  <c r="E54" i="52"/>
  <c r="E55" i="52"/>
  <c r="E56" i="52"/>
  <c r="E57" i="52"/>
  <c r="E58" i="52"/>
  <c r="E60" i="52"/>
  <c r="E61" i="52"/>
  <c r="E62" i="52"/>
  <c r="E63" i="52"/>
  <c r="E64" i="52"/>
  <c r="E65" i="52"/>
  <c r="E66" i="52"/>
  <c r="E67" i="52"/>
  <c r="E68" i="52"/>
  <c r="E69" i="52"/>
  <c r="E70" i="52"/>
  <c r="E71" i="52"/>
  <c r="E72" i="52"/>
  <c r="E74" i="52"/>
  <c r="E77" i="52"/>
  <c r="E78" i="52"/>
  <c r="E79" i="52"/>
  <c r="E80" i="52"/>
  <c r="E81" i="52"/>
  <c r="E82" i="52"/>
  <c r="E83" i="52"/>
  <c r="E84" i="52"/>
  <c r="E85" i="52"/>
  <c r="E86" i="52"/>
  <c r="E87" i="52"/>
  <c r="E88" i="52"/>
  <c r="E89" i="52"/>
  <c r="E90" i="52"/>
  <c r="E91" i="52"/>
  <c r="E92" i="52"/>
  <c r="E94" i="52"/>
  <c r="E96" i="52"/>
  <c r="E97" i="52"/>
  <c r="E98" i="52"/>
  <c r="E99" i="52"/>
  <c r="E100" i="52"/>
  <c r="E101" i="52"/>
  <c r="E102" i="52"/>
  <c r="E3" i="52"/>
  <c r="E5" i="52"/>
  <c r="E7" i="52"/>
  <c r="E8" i="52"/>
  <c r="E9" i="52"/>
  <c r="E10" i="52"/>
  <c r="E11" i="52"/>
  <c r="E13" i="52"/>
  <c r="E14" i="52"/>
  <c r="E15" i="52"/>
  <c r="E17" i="52"/>
  <c r="E18" i="52"/>
  <c r="E20" i="52"/>
  <c r="E21" i="52"/>
  <c r="E22" i="52"/>
  <c r="E24" i="52"/>
  <c r="E25" i="52"/>
  <c r="E26" i="52"/>
  <c r="E28" i="52"/>
  <c r="E30" i="52"/>
  <c r="H2" i="51"/>
  <c r="Q2" i="51"/>
  <c r="H3" i="51"/>
  <c r="Q3" i="51"/>
  <c r="H5" i="51"/>
  <c r="Q5" i="51"/>
  <c r="X5" i="51"/>
  <c r="H6" i="51"/>
  <c r="Q6" i="51"/>
  <c r="H7" i="51"/>
  <c r="Q7" i="51"/>
  <c r="Y7" i="51"/>
  <c r="H8" i="51"/>
  <c r="Q8" i="51"/>
  <c r="Z8" i="51"/>
  <c r="AA8" i="51" s="1"/>
  <c r="AB8" i="51" s="1"/>
  <c r="H9" i="51"/>
  <c r="Q9" i="51"/>
  <c r="H10" i="51"/>
  <c r="Q10" i="51"/>
  <c r="Z10" i="51"/>
  <c r="AA10" i="51" s="1"/>
  <c r="AB10" i="51" s="1"/>
  <c r="H11" i="51"/>
  <c r="Q11" i="51"/>
  <c r="H12" i="51"/>
  <c r="Q12" i="51"/>
  <c r="H13" i="51"/>
  <c r="Q13" i="51"/>
  <c r="Y13" i="51"/>
  <c r="H14" i="51"/>
  <c r="Q14" i="51"/>
  <c r="X14" i="51"/>
  <c r="AB14" i="51"/>
  <c r="H15" i="51"/>
  <c r="Q15" i="51"/>
  <c r="H16" i="51"/>
  <c r="Q16" i="51"/>
  <c r="H17" i="51"/>
  <c r="Q17" i="51"/>
  <c r="H18" i="51"/>
  <c r="Q18" i="51"/>
  <c r="Y18" i="51"/>
  <c r="H19" i="51"/>
  <c r="Q19" i="51"/>
  <c r="H20" i="51"/>
  <c r="Q20" i="51"/>
  <c r="H21" i="51"/>
  <c r="Q21" i="51"/>
  <c r="H22" i="51"/>
  <c r="Q22" i="51"/>
  <c r="Y22" i="51"/>
  <c r="H23" i="51"/>
  <c r="Q23" i="51"/>
  <c r="H24" i="51"/>
  <c r="Q24" i="51"/>
  <c r="H25" i="51"/>
  <c r="Q25" i="51"/>
  <c r="Q26" i="51"/>
  <c r="H27" i="51"/>
  <c r="Q27" i="51"/>
  <c r="Z27" i="51"/>
  <c r="AA27" i="51" s="1"/>
  <c r="AB27" i="51" s="1"/>
  <c r="H28" i="51"/>
  <c r="Q28" i="51"/>
  <c r="H29" i="51"/>
  <c r="Q29" i="51"/>
  <c r="H30" i="51"/>
  <c r="Q30" i="51"/>
  <c r="H31" i="51"/>
  <c r="Q31" i="51"/>
  <c r="H32" i="51"/>
  <c r="Q32" i="51"/>
  <c r="H33" i="51"/>
  <c r="Q33" i="51"/>
  <c r="Z33" i="51"/>
  <c r="AA33" i="51" s="1"/>
  <c r="AB33" i="51" s="1"/>
  <c r="H34" i="51"/>
  <c r="Q34" i="51"/>
  <c r="H35" i="51"/>
  <c r="Q35" i="51"/>
  <c r="Z35" i="51"/>
  <c r="AA35" i="51" s="1"/>
  <c r="AB35" i="51" s="1"/>
  <c r="H36" i="51"/>
  <c r="Q36" i="51"/>
  <c r="X36" i="51"/>
  <c r="H37" i="51"/>
  <c r="Q37" i="51"/>
  <c r="Y37" i="51"/>
  <c r="H38" i="51"/>
  <c r="Q38" i="51"/>
  <c r="H39" i="51"/>
  <c r="Q39" i="51"/>
  <c r="H40" i="51"/>
  <c r="Q40" i="51"/>
  <c r="H41" i="51"/>
  <c r="Q41" i="51"/>
  <c r="H42" i="51"/>
  <c r="Q42" i="51"/>
  <c r="H43" i="51"/>
  <c r="Q43" i="51"/>
  <c r="H44" i="51"/>
  <c r="Q44" i="51"/>
  <c r="H45" i="51"/>
  <c r="Q45" i="51"/>
  <c r="H46" i="51"/>
  <c r="Q46" i="51"/>
  <c r="H47" i="51"/>
  <c r="Q47" i="51"/>
  <c r="H48" i="51"/>
  <c r="Q48" i="51"/>
  <c r="H49" i="51"/>
  <c r="Q49" i="51"/>
  <c r="H50" i="51"/>
  <c r="Q50" i="51"/>
  <c r="Z50" i="51"/>
  <c r="AA50" i="51" s="1"/>
  <c r="AB50" i="51" s="1"/>
  <c r="H51" i="51"/>
  <c r="Q51" i="51"/>
  <c r="H52" i="51"/>
  <c r="I52" i="51" s="1"/>
  <c r="Q52" i="51"/>
  <c r="H53" i="51"/>
  <c r="I53" i="51"/>
  <c r="Q53" i="51"/>
  <c r="Y53" i="51"/>
  <c r="Z53" i="51"/>
  <c r="AA53" i="51" s="1"/>
  <c r="AB53" i="51" s="1"/>
  <c r="H54" i="51"/>
  <c r="I54" i="51"/>
  <c r="Q54" i="51"/>
  <c r="Y54" i="51"/>
  <c r="Z54" i="51"/>
  <c r="AA54" i="51" s="1"/>
  <c r="AB54" i="51" s="1"/>
  <c r="H55" i="51"/>
  <c r="I55" i="51"/>
  <c r="Q55" i="51"/>
  <c r="Y55" i="51"/>
  <c r="Z55" i="51"/>
  <c r="AA55" i="51" s="1"/>
  <c r="AB55" i="51" s="1"/>
  <c r="H56" i="51"/>
  <c r="I56" i="51"/>
  <c r="Q56" i="51"/>
  <c r="Y56" i="51"/>
  <c r="Z56" i="51"/>
  <c r="AA56" i="51" s="1"/>
  <c r="AB56" i="51" s="1"/>
  <c r="H57" i="51"/>
  <c r="I57" i="51"/>
  <c r="Q57" i="51"/>
  <c r="Y57" i="51"/>
  <c r="Z57" i="51"/>
  <c r="AA57" i="51" s="1"/>
  <c r="AB57" i="51" s="1"/>
  <c r="H58" i="51"/>
  <c r="I58" i="51"/>
  <c r="Q58" i="51"/>
  <c r="Y58" i="51"/>
  <c r="Z58" i="51"/>
  <c r="AA58" i="51" s="1"/>
  <c r="AB58" i="51" s="1"/>
  <c r="H59" i="51"/>
  <c r="I59" i="51"/>
  <c r="Q59" i="51"/>
  <c r="Y59" i="51"/>
  <c r="Z59" i="51"/>
  <c r="AA59" i="51" s="1"/>
  <c r="AB59" i="51" s="1"/>
  <c r="H60" i="51"/>
  <c r="I60" i="51"/>
  <c r="Q60" i="51"/>
  <c r="Y60" i="51"/>
  <c r="Z60" i="51"/>
  <c r="AA60" i="51" s="1"/>
  <c r="AB60" i="51" s="1"/>
  <c r="H61" i="51"/>
  <c r="I61" i="51"/>
  <c r="Q61" i="51"/>
  <c r="Y61" i="51"/>
  <c r="Z61" i="51"/>
  <c r="AA61" i="51" s="1"/>
  <c r="AB61" i="51" s="1"/>
  <c r="H62" i="51"/>
  <c r="I62" i="51"/>
  <c r="Q62" i="51"/>
  <c r="Y62" i="51"/>
  <c r="Z62" i="51"/>
  <c r="AA62" i="51" s="1"/>
  <c r="AB62" i="51" s="1"/>
  <c r="H63" i="51"/>
  <c r="I63" i="51"/>
  <c r="Q63" i="51"/>
  <c r="Y63" i="51"/>
  <c r="Z63" i="51"/>
  <c r="AA63" i="51" s="1"/>
  <c r="AB63" i="51" s="1"/>
  <c r="H64" i="51"/>
  <c r="I64" i="51"/>
  <c r="Q64" i="51"/>
  <c r="Y64" i="51"/>
  <c r="Z64" i="51"/>
  <c r="AA64" i="51" s="1"/>
  <c r="AB64" i="51" s="1"/>
  <c r="H65" i="51"/>
  <c r="I65" i="51"/>
  <c r="Q65" i="51"/>
  <c r="Y65" i="51"/>
  <c r="Z65" i="51"/>
  <c r="AA65" i="51" s="1"/>
  <c r="AB65" i="51" s="1"/>
  <c r="H66" i="51"/>
  <c r="I66" i="51"/>
  <c r="Q66" i="51"/>
  <c r="Y66" i="51"/>
  <c r="Z66" i="51"/>
  <c r="AA66" i="51" s="1"/>
  <c r="AB66" i="51" s="1"/>
  <c r="H67" i="51"/>
  <c r="I67" i="51"/>
  <c r="Q67" i="51"/>
  <c r="Y67" i="51"/>
  <c r="Z67" i="51"/>
  <c r="AA67" i="51" s="1"/>
  <c r="AB67" i="51" s="1"/>
  <c r="H68" i="51"/>
  <c r="I68" i="51"/>
  <c r="Q68" i="51"/>
  <c r="Y68" i="51"/>
  <c r="Z68" i="51"/>
  <c r="AA68" i="51" s="1"/>
  <c r="AB68" i="51" s="1"/>
  <c r="H70" i="51"/>
  <c r="Q70" i="51"/>
  <c r="H71" i="51"/>
  <c r="Q71" i="51"/>
  <c r="H72" i="51"/>
  <c r="Q72" i="51"/>
  <c r="R72" i="51"/>
  <c r="H73" i="51"/>
  <c r="Q73" i="51"/>
  <c r="R73" i="51"/>
  <c r="H74" i="51"/>
  <c r="Q74" i="51"/>
  <c r="R74" i="51"/>
  <c r="X74" i="51"/>
  <c r="Y25" i="51" s="1"/>
  <c r="Y74" i="51"/>
  <c r="Z74" i="51"/>
  <c r="AB74" i="51"/>
  <c r="H75" i="51"/>
  <c r="Q75" i="51"/>
  <c r="R75" i="51"/>
  <c r="Y75" i="51"/>
  <c r="Z75" i="51"/>
  <c r="AA75" i="51"/>
  <c r="AB75" i="51"/>
  <c r="R49" i="51" l="1"/>
  <c r="R53" i="51"/>
  <c r="R54" i="51"/>
  <c r="R55" i="51"/>
  <c r="R56" i="51"/>
  <c r="R57" i="51"/>
  <c r="R58" i="51"/>
  <c r="R59" i="51"/>
  <c r="R60" i="51"/>
  <c r="R61" i="51"/>
  <c r="R62" i="51"/>
  <c r="R63" i="51"/>
  <c r="R64" i="51"/>
  <c r="R65" i="51"/>
  <c r="R66" i="51"/>
  <c r="R67" i="51"/>
  <c r="R68" i="51"/>
  <c r="R2" i="51"/>
  <c r="I49" i="51"/>
  <c r="R71" i="51"/>
  <c r="R70" i="51"/>
  <c r="R69" i="51"/>
  <c r="R51" i="51"/>
  <c r="I50" i="51"/>
  <c r="R17" i="51"/>
  <c r="I16" i="51"/>
  <c r="I11" i="51"/>
  <c r="R6" i="51"/>
  <c r="I69" i="51"/>
  <c r="Y52" i="51"/>
  <c r="Z52" i="51" s="1"/>
  <c r="AA52" i="51" s="1"/>
  <c r="AB52" i="51" s="1"/>
  <c r="I51" i="51"/>
  <c r="Y50" i="51"/>
  <c r="Y48" i="51"/>
  <c r="Z48" i="51" s="1"/>
  <c r="AA48" i="51" s="1"/>
  <c r="AB48" i="51" s="1"/>
  <c r="Y47" i="51"/>
  <c r="Y46" i="51"/>
  <c r="Y45" i="51"/>
  <c r="Y44" i="51"/>
  <c r="Y43" i="51"/>
  <c r="Y42" i="51"/>
  <c r="Y41" i="51"/>
  <c r="Y40" i="51"/>
  <c r="Y39" i="51"/>
  <c r="Y38" i="51"/>
  <c r="R36" i="51"/>
  <c r="R35" i="51"/>
  <c r="R34" i="51"/>
  <c r="R33" i="51"/>
  <c r="R32" i="51"/>
  <c r="R31" i="51"/>
  <c r="R30" i="51"/>
  <c r="R29" i="51"/>
  <c r="R28" i="51"/>
  <c r="R27" i="51"/>
  <c r="R26" i="51"/>
  <c r="I25" i="51"/>
  <c r="Y23" i="51"/>
  <c r="R18" i="51"/>
  <c r="I21" i="51"/>
  <c r="Y19" i="51"/>
  <c r="R15" i="51"/>
  <c r="I17" i="51"/>
  <c r="Y15" i="51"/>
  <c r="Z7" i="51"/>
  <c r="AA7" i="51" s="1"/>
  <c r="AB7" i="51" s="1"/>
  <c r="Z11" i="51"/>
  <c r="AA11" i="51" s="1"/>
  <c r="AB11" i="51" s="1"/>
  <c r="Z13" i="51"/>
  <c r="AA13" i="51" s="1"/>
  <c r="AB13" i="51" s="1"/>
  <c r="Y14" i="51"/>
  <c r="Z15" i="51"/>
  <c r="AA15" i="51" s="1"/>
  <c r="AB15" i="51" s="1"/>
  <c r="Z18" i="51"/>
  <c r="AA18" i="51" s="1"/>
  <c r="AB18" i="51" s="1"/>
  <c r="Z19" i="51"/>
  <c r="AA19" i="51" s="1"/>
  <c r="AB19" i="51" s="1"/>
  <c r="Z22" i="51"/>
  <c r="AA22" i="51" s="1"/>
  <c r="AB22" i="51" s="1"/>
  <c r="Z23" i="51"/>
  <c r="AA23" i="51" s="1"/>
  <c r="AB23" i="51" s="1"/>
  <c r="Z25" i="51"/>
  <c r="AA25" i="51" s="1"/>
  <c r="AB25" i="51" s="1"/>
  <c r="Z37" i="51"/>
  <c r="AA37" i="51" s="1"/>
  <c r="AB37" i="51" s="1"/>
  <c r="Z38" i="51"/>
  <c r="AA38" i="51" s="1"/>
  <c r="AB38" i="51" s="1"/>
  <c r="Z39" i="51"/>
  <c r="AA39" i="51" s="1"/>
  <c r="AB39" i="51" s="1"/>
  <c r="Z40" i="51"/>
  <c r="AA40" i="51" s="1"/>
  <c r="AB40" i="51" s="1"/>
  <c r="Z41" i="51"/>
  <c r="AA41" i="51" s="1"/>
  <c r="AB41" i="51" s="1"/>
  <c r="Z42" i="51"/>
  <c r="AA42" i="51" s="1"/>
  <c r="AB42" i="51" s="1"/>
  <c r="Z43" i="51"/>
  <c r="AA43" i="51" s="1"/>
  <c r="AB43" i="51" s="1"/>
  <c r="Z44" i="51"/>
  <c r="AA44" i="51" s="1"/>
  <c r="AB44" i="51" s="1"/>
  <c r="Z45" i="51"/>
  <c r="AA45" i="51" s="1"/>
  <c r="AB45" i="51" s="1"/>
  <c r="Z46" i="51"/>
  <c r="AA46" i="51" s="1"/>
  <c r="AB46" i="51" s="1"/>
  <c r="Z47" i="51"/>
  <c r="AA47" i="51" s="1"/>
  <c r="AB47" i="51" s="1"/>
  <c r="Z14" i="51"/>
  <c r="Y26" i="51"/>
  <c r="Z26" i="51" s="1"/>
  <c r="AA26" i="51" s="1"/>
  <c r="AB26" i="51" s="1"/>
  <c r="Y27" i="51"/>
  <c r="Y28" i="51"/>
  <c r="Z28" i="51" s="1"/>
  <c r="AA28" i="51" s="1"/>
  <c r="AB28" i="51" s="1"/>
  <c r="Y29" i="51"/>
  <c r="Z29" i="51" s="1"/>
  <c r="AA29" i="51" s="1"/>
  <c r="AB29" i="51" s="1"/>
  <c r="Y30" i="51"/>
  <c r="Z30" i="51" s="1"/>
  <c r="AA30" i="51" s="1"/>
  <c r="AB30" i="51" s="1"/>
  <c r="Y31" i="51"/>
  <c r="Z31" i="51" s="1"/>
  <c r="AA31" i="51" s="1"/>
  <c r="AB31" i="51" s="1"/>
  <c r="Y32" i="51"/>
  <c r="Z32" i="51" s="1"/>
  <c r="AA32" i="51" s="1"/>
  <c r="AB32" i="51" s="1"/>
  <c r="Y33" i="51"/>
  <c r="Y34" i="51"/>
  <c r="Z34" i="51" s="1"/>
  <c r="AA34" i="51" s="1"/>
  <c r="AB34" i="51" s="1"/>
  <c r="Y35" i="51"/>
  <c r="R13" i="51"/>
  <c r="I12" i="51"/>
  <c r="Y9" i="51"/>
  <c r="Z9" i="51" s="1"/>
  <c r="AA9" i="51" s="1"/>
  <c r="AB9" i="51" s="1"/>
  <c r="Y8" i="51"/>
  <c r="R7" i="51"/>
  <c r="I4" i="51"/>
  <c r="I6" i="51"/>
  <c r="I5" i="51"/>
  <c r="R3" i="51"/>
  <c r="I24" i="51"/>
  <c r="I20" i="51"/>
  <c r="I10" i="51"/>
  <c r="R4" i="51"/>
  <c r="I75" i="51"/>
  <c r="I72" i="51"/>
  <c r="I71" i="51"/>
  <c r="R52" i="51"/>
  <c r="R50" i="51"/>
  <c r="Z49" i="51"/>
  <c r="AA49" i="51" s="1"/>
  <c r="AB49" i="51" s="1"/>
  <c r="R48" i="51"/>
  <c r="R47" i="51"/>
  <c r="R46" i="51"/>
  <c r="R45" i="51"/>
  <c r="R44" i="51"/>
  <c r="R43" i="51"/>
  <c r="R42" i="51"/>
  <c r="R41" i="51"/>
  <c r="R40" i="51"/>
  <c r="R39" i="51"/>
  <c r="R37" i="51"/>
  <c r="I37" i="51"/>
  <c r="I36" i="51"/>
  <c r="I35" i="51"/>
  <c r="I34" i="51"/>
  <c r="I33" i="51"/>
  <c r="I32" i="51"/>
  <c r="I31" i="51"/>
  <c r="I30" i="51"/>
  <c r="I29" i="51"/>
  <c r="I28" i="51"/>
  <c r="I27" i="51"/>
  <c r="I26" i="51"/>
  <c r="Y24" i="51"/>
  <c r="Z24" i="51" s="1"/>
  <c r="AA24" i="51" s="1"/>
  <c r="AB24" i="51" s="1"/>
  <c r="I22" i="51"/>
  <c r="Y20" i="51"/>
  <c r="Z20" i="51" s="1"/>
  <c r="AA20" i="51" s="1"/>
  <c r="AB20" i="51" s="1"/>
  <c r="I18" i="51"/>
  <c r="Y16" i="51"/>
  <c r="Z16" i="51" s="1"/>
  <c r="AA16" i="51" s="1"/>
  <c r="AB16" i="51" s="1"/>
  <c r="R14" i="51"/>
  <c r="I13" i="51"/>
  <c r="Y11" i="51"/>
  <c r="Y10" i="51"/>
  <c r="R9" i="51"/>
  <c r="R8" i="51"/>
  <c r="I7" i="51"/>
  <c r="Y5" i="51"/>
  <c r="Z5" i="51" s="1"/>
  <c r="AA5" i="51" s="1"/>
  <c r="AB5" i="51" s="1"/>
  <c r="R12" i="51"/>
  <c r="I74" i="51"/>
  <c r="I73" i="51"/>
  <c r="I70" i="51"/>
  <c r="Y73" i="51"/>
  <c r="Z73" i="51" s="1"/>
  <c r="AA73" i="51" s="1"/>
  <c r="AB73" i="51" s="1"/>
  <c r="Y72" i="51"/>
  <c r="Z72" i="51" s="1"/>
  <c r="AA72" i="51" s="1"/>
  <c r="AB72" i="51" s="1"/>
  <c r="Y71" i="51"/>
  <c r="Z71" i="51" s="1"/>
  <c r="AA71" i="51" s="1"/>
  <c r="AB71" i="51" s="1"/>
  <c r="Y70" i="51"/>
  <c r="Z70" i="51" s="1"/>
  <c r="AA70" i="51" s="1"/>
  <c r="AB70" i="51" s="1"/>
  <c r="Y69" i="51"/>
  <c r="Z69" i="51" s="1"/>
  <c r="AA69" i="51" s="1"/>
  <c r="AB69" i="51" s="1"/>
  <c r="Y51" i="51"/>
  <c r="Z51" i="51" s="1"/>
  <c r="AA51" i="51" s="1"/>
  <c r="AB51" i="51" s="1"/>
  <c r="Y49" i="51"/>
  <c r="I48" i="51"/>
  <c r="I47" i="51"/>
  <c r="I46" i="51"/>
  <c r="I45" i="51"/>
  <c r="I44" i="51"/>
  <c r="I43" i="51"/>
  <c r="I42" i="51"/>
  <c r="I41" i="51"/>
  <c r="I40" i="51"/>
  <c r="I39" i="51"/>
  <c r="I38" i="51"/>
  <c r="Y36" i="51"/>
  <c r="Z36" i="51" s="1"/>
  <c r="AA36" i="51" s="1"/>
  <c r="AB36" i="51" s="1"/>
  <c r="R19" i="51"/>
  <c r="I23" i="51"/>
  <c r="Y21" i="51"/>
  <c r="Z21" i="51" s="1"/>
  <c r="AA21" i="51" s="1"/>
  <c r="AB21" i="51" s="1"/>
  <c r="R16" i="51"/>
  <c r="I19" i="51"/>
  <c r="Y17" i="51"/>
  <c r="Z17" i="51" s="1"/>
  <c r="AA17" i="51" s="1"/>
  <c r="AB17" i="51" s="1"/>
  <c r="I15" i="51"/>
  <c r="I14" i="51"/>
  <c r="Y12" i="51"/>
  <c r="Z12" i="51" s="1"/>
  <c r="AA12" i="51" s="1"/>
  <c r="AB12" i="51" s="1"/>
  <c r="R11" i="51"/>
  <c r="R10" i="51"/>
  <c r="I9" i="51"/>
  <c r="I8" i="51"/>
  <c r="Y6" i="51"/>
  <c r="Z6" i="51" s="1"/>
  <c r="AA6" i="51" s="1"/>
  <c r="AB6" i="51" s="1"/>
  <c r="Y2" i="51"/>
  <c r="I3" i="51"/>
  <c r="I2" i="51"/>
  <c r="R38" i="51"/>
  <c r="R25" i="51"/>
  <c r="R24" i="51"/>
  <c r="R23" i="51"/>
  <c r="R22" i="51"/>
  <c r="R21" i="51"/>
  <c r="R20" i="51"/>
  <c r="Y4" i="51"/>
  <c r="Z4" i="51" s="1"/>
  <c r="AA4" i="51" s="1"/>
  <c r="AB4" i="51" s="1"/>
  <c r="R5" i="51"/>
  <c r="Z2" i="51"/>
  <c r="AA2" i="51" s="1"/>
  <c r="AB2" i="51" s="1"/>
  <c r="Y3" i="51"/>
  <c r="Z3" i="51" s="1"/>
  <c r="AA3" i="51" s="1"/>
  <c r="AB3" i="51" s="1"/>
  <c r="H2" i="50" l="1"/>
  <c r="Q2" i="50"/>
  <c r="X2" i="50"/>
  <c r="H3" i="50"/>
  <c r="Q3" i="50"/>
  <c r="X3" i="50"/>
  <c r="H4" i="50"/>
  <c r="Q4" i="50"/>
  <c r="X4" i="50"/>
  <c r="H5" i="50"/>
  <c r="Q5" i="50"/>
  <c r="X5" i="50"/>
  <c r="Y4" i="50" s="1"/>
  <c r="H6" i="50"/>
  <c r="Q6" i="50"/>
  <c r="X6" i="50"/>
  <c r="H7" i="50"/>
  <c r="Q7" i="50"/>
  <c r="H8" i="50"/>
  <c r="Q8" i="50"/>
  <c r="R37" i="50" s="1"/>
  <c r="H9" i="50"/>
  <c r="Q9" i="50"/>
  <c r="X9" i="50"/>
  <c r="H10" i="50"/>
  <c r="Q10" i="50"/>
  <c r="X10" i="50"/>
  <c r="H11" i="50"/>
  <c r="Q11" i="50"/>
  <c r="H12" i="50"/>
  <c r="Q12" i="50"/>
  <c r="X12" i="50"/>
  <c r="H13" i="50"/>
  <c r="Q13" i="50"/>
  <c r="X13" i="50"/>
  <c r="H14" i="50"/>
  <c r="Q14" i="50"/>
  <c r="X14" i="50"/>
  <c r="H15" i="50"/>
  <c r="Q15" i="50"/>
  <c r="X15" i="50"/>
  <c r="Z15" i="50"/>
  <c r="AA15" i="50"/>
  <c r="AB15" i="50" s="1"/>
  <c r="H16" i="50"/>
  <c r="Q16" i="50"/>
  <c r="X16" i="50"/>
  <c r="H17" i="50"/>
  <c r="Q17" i="50"/>
  <c r="X17" i="50"/>
  <c r="H18" i="50"/>
  <c r="Q18" i="50"/>
  <c r="R17" i="50" s="1"/>
  <c r="X18" i="50"/>
  <c r="H19" i="50"/>
  <c r="Q19" i="50"/>
  <c r="X19" i="50"/>
  <c r="H20" i="50"/>
  <c r="Q20" i="50"/>
  <c r="X20" i="50"/>
  <c r="H21" i="50"/>
  <c r="Q21" i="50"/>
  <c r="H22" i="50"/>
  <c r="Q22" i="50"/>
  <c r="H23" i="50"/>
  <c r="Q23" i="50"/>
  <c r="X23" i="50"/>
  <c r="H24" i="50"/>
  <c r="Q24" i="50"/>
  <c r="X24" i="50"/>
  <c r="H25" i="50"/>
  <c r="Q25" i="50"/>
  <c r="Z25" i="50"/>
  <c r="AA25" i="50" s="1"/>
  <c r="AB25" i="50" s="1"/>
  <c r="H26" i="50"/>
  <c r="Q26" i="50"/>
  <c r="X26" i="50"/>
  <c r="H27" i="50"/>
  <c r="Q27" i="50"/>
  <c r="X27" i="50"/>
  <c r="H28" i="50"/>
  <c r="Q28" i="50"/>
  <c r="X28" i="50"/>
  <c r="H29" i="50"/>
  <c r="Q29" i="50"/>
  <c r="R28" i="50" s="1"/>
  <c r="X29" i="50"/>
  <c r="H30" i="50"/>
  <c r="Q30" i="50"/>
  <c r="X30" i="50"/>
  <c r="H31" i="50"/>
  <c r="Q31" i="50"/>
  <c r="H32" i="50"/>
  <c r="Q32" i="50"/>
  <c r="X32" i="50"/>
  <c r="H33" i="50"/>
  <c r="Q33" i="50"/>
  <c r="X33" i="50"/>
  <c r="H34" i="50"/>
  <c r="Q34" i="50"/>
  <c r="X34" i="50"/>
  <c r="H35" i="50"/>
  <c r="Q35" i="50"/>
  <c r="X35" i="50"/>
  <c r="H36" i="50"/>
  <c r="Q36" i="50"/>
  <c r="X36" i="50"/>
  <c r="H37" i="50"/>
  <c r="Q37" i="50"/>
  <c r="X37" i="50"/>
  <c r="H38" i="50"/>
  <c r="Q38" i="50"/>
  <c r="H39" i="50"/>
  <c r="Q39" i="50"/>
  <c r="X39" i="50"/>
  <c r="H40" i="50"/>
  <c r="Q40" i="50"/>
  <c r="H41" i="50"/>
  <c r="Q41" i="50"/>
  <c r="X41" i="50"/>
  <c r="H42" i="50"/>
  <c r="Q42" i="50"/>
  <c r="X42" i="50"/>
  <c r="H43" i="50"/>
  <c r="Q43" i="50"/>
  <c r="H44" i="50"/>
  <c r="Q44" i="50"/>
  <c r="H45" i="50"/>
  <c r="Q45" i="50"/>
  <c r="H46" i="50"/>
  <c r="Q46" i="50"/>
  <c r="X46" i="50"/>
  <c r="H47" i="50"/>
  <c r="Q47" i="50"/>
  <c r="R44" i="50" s="1"/>
  <c r="H48" i="50"/>
  <c r="Q48" i="50"/>
  <c r="X48" i="50"/>
  <c r="H49" i="50"/>
  <c r="Q49" i="50"/>
  <c r="X49" i="50"/>
  <c r="Z49" i="50"/>
  <c r="AA49" i="50"/>
  <c r="AB49" i="50" s="1"/>
  <c r="H50" i="50"/>
  <c r="Q50" i="50"/>
  <c r="X50" i="50"/>
  <c r="Z50" i="50"/>
  <c r="AA50" i="50" s="1"/>
  <c r="AB50" i="50" s="1"/>
  <c r="H51" i="50"/>
  <c r="Q51" i="50"/>
  <c r="X51" i="50"/>
  <c r="H52" i="50"/>
  <c r="Q52" i="50"/>
  <c r="X52" i="50"/>
  <c r="H53" i="50"/>
  <c r="Q53" i="50"/>
  <c r="X53" i="50"/>
  <c r="H54" i="50"/>
  <c r="Q54" i="50"/>
  <c r="X54" i="50"/>
  <c r="H55" i="50"/>
  <c r="Q55" i="50"/>
  <c r="X55" i="50"/>
  <c r="H56" i="50"/>
  <c r="Q56" i="50"/>
  <c r="X56" i="50"/>
  <c r="H57" i="50"/>
  <c r="Q57" i="50"/>
  <c r="X57" i="50"/>
  <c r="H58" i="50"/>
  <c r="Q58" i="50"/>
  <c r="H59" i="50"/>
  <c r="Q59" i="50"/>
  <c r="X59" i="50"/>
  <c r="H60" i="50"/>
  <c r="I60" i="50" s="1"/>
  <c r="Q60" i="50"/>
  <c r="R60" i="50" s="1"/>
  <c r="X60" i="50"/>
  <c r="H61" i="50"/>
  <c r="Q61" i="50"/>
  <c r="X61" i="50"/>
  <c r="H62" i="50"/>
  <c r="I62" i="50" s="1"/>
  <c r="Q62" i="50"/>
  <c r="R62" i="50" s="1"/>
  <c r="X62" i="50"/>
  <c r="H63" i="50"/>
  <c r="Q63" i="50"/>
  <c r="R63" i="50"/>
  <c r="X63" i="50"/>
  <c r="H64" i="50"/>
  <c r="I64" i="50" s="1"/>
  <c r="Q64" i="50"/>
  <c r="R64" i="50" s="1"/>
  <c r="H65" i="50"/>
  <c r="I65" i="50" s="1"/>
  <c r="Q65" i="50"/>
  <c r="R65" i="50" s="1"/>
  <c r="X65" i="50"/>
  <c r="H66" i="50"/>
  <c r="Q66" i="50"/>
  <c r="X66" i="50"/>
  <c r="H67" i="50"/>
  <c r="I67" i="50" s="1"/>
  <c r="Q67" i="50"/>
  <c r="R67" i="50" s="1"/>
  <c r="Y67" i="50"/>
  <c r="H68" i="50"/>
  <c r="I68" i="50" s="1"/>
  <c r="Q68" i="50"/>
  <c r="R68" i="50" s="1"/>
  <c r="X68" i="50"/>
  <c r="Y61" i="50" s="1"/>
  <c r="H69" i="50"/>
  <c r="Q69" i="50"/>
  <c r="R69" i="50"/>
  <c r="H70" i="50"/>
  <c r="Q70" i="50"/>
  <c r="R70" i="50"/>
  <c r="H71" i="50"/>
  <c r="Q71" i="50"/>
  <c r="R71" i="50"/>
  <c r="X71" i="50"/>
  <c r="Z59" i="50" l="1"/>
  <c r="AA59" i="50" s="1"/>
  <c r="AB59" i="50" s="1"/>
  <c r="Y66" i="50"/>
  <c r="Y58" i="50"/>
  <c r="Z58" i="50" s="1"/>
  <c r="AA58" i="50" s="1"/>
  <c r="AB58" i="50" s="1"/>
  <c r="I54" i="50"/>
  <c r="R51" i="50"/>
  <c r="Y35" i="50"/>
  <c r="Z35" i="50" s="1"/>
  <c r="AA35" i="50" s="1"/>
  <c r="AB35" i="50" s="1"/>
  <c r="R32" i="50"/>
  <c r="I20" i="50"/>
  <c r="I19" i="50"/>
  <c r="R14" i="50"/>
  <c r="R11" i="50"/>
  <c r="I7" i="50"/>
  <c r="R5" i="50"/>
  <c r="Y2" i="50"/>
  <c r="Y65" i="50"/>
  <c r="Y60" i="50"/>
  <c r="Z60" i="50" s="1"/>
  <c r="AA60" i="50" s="1"/>
  <c r="AB60" i="50" s="1"/>
  <c r="R58" i="50"/>
  <c r="Y53" i="50"/>
  <c r="I52" i="50"/>
  <c r="I49" i="50"/>
  <c r="R48" i="50"/>
  <c r="I47" i="50"/>
  <c r="R42" i="50"/>
  <c r="R38" i="50"/>
  <c r="I33" i="50"/>
  <c r="I32" i="50"/>
  <c r="Y30" i="50"/>
  <c r="I29" i="50"/>
  <c r="R27" i="50"/>
  <c r="Y19" i="50"/>
  <c r="I18" i="50"/>
  <c r="R16" i="50"/>
  <c r="Y15" i="50"/>
  <c r="I14" i="50"/>
  <c r="R12" i="50"/>
  <c r="I11" i="50"/>
  <c r="I10" i="50"/>
  <c r="R9" i="50"/>
  <c r="I8" i="50"/>
  <c r="I5" i="50"/>
  <c r="I6" i="50"/>
  <c r="I13" i="50"/>
  <c r="I17" i="50"/>
  <c r="I22" i="50"/>
  <c r="I23" i="50"/>
  <c r="I28" i="50"/>
  <c r="I37" i="50"/>
  <c r="I43" i="50"/>
  <c r="I44" i="50"/>
  <c r="I45" i="50"/>
  <c r="I46" i="50"/>
  <c r="I51" i="50"/>
  <c r="I55" i="50"/>
  <c r="I4" i="50"/>
  <c r="R3" i="50"/>
  <c r="R4" i="50"/>
  <c r="R10" i="50"/>
  <c r="R15" i="50"/>
  <c r="R19" i="50"/>
  <c r="R25" i="50"/>
  <c r="R26" i="50"/>
  <c r="R30" i="50"/>
  <c r="R35" i="50"/>
  <c r="R40" i="50"/>
  <c r="R41" i="50"/>
  <c r="R49" i="50"/>
  <c r="R53" i="50"/>
  <c r="R57" i="50"/>
  <c r="R2" i="50"/>
  <c r="Z65" i="50"/>
  <c r="AA65" i="50" s="1"/>
  <c r="AB65" i="50" s="1"/>
  <c r="I61" i="50"/>
  <c r="I53" i="50"/>
  <c r="R47" i="50"/>
  <c r="R45" i="50"/>
  <c r="R43" i="50"/>
  <c r="I31" i="50"/>
  <c r="I30" i="50"/>
  <c r="Z16" i="50"/>
  <c r="AA16" i="50" s="1"/>
  <c r="AB16" i="50" s="1"/>
  <c r="R8" i="50"/>
  <c r="Y71" i="50"/>
  <c r="Z71" i="50" s="1"/>
  <c r="AA71" i="50" s="1"/>
  <c r="AB71" i="50" s="1"/>
  <c r="Z69" i="50"/>
  <c r="AA69" i="50" s="1"/>
  <c r="AB69" i="50" s="1"/>
  <c r="I69" i="50"/>
  <c r="R66" i="50"/>
  <c r="Y64" i="50"/>
  <c r="Z64" i="50" s="1"/>
  <c r="AA64" i="50" s="1"/>
  <c r="AB64" i="50" s="1"/>
  <c r="Y63" i="50"/>
  <c r="Z63" i="50" s="1"/>
  <c r="AA63" i="50" s="1"/>
  <c r="AB63" i="50" s="1"/>
  <c r="I63" i="50"/>
  <c r="R61" i="50"/>
  <c r="Y59" i="50"/>
  <c r="I59" i="50"/>
  <c r="I58" i="50"/>
  <c r="I57" i="50"/>
  <c r="R56" i="50"/>
  <c r="R55" i="50"/>
  <c r="Z53" i="50"/>
  <c r="AA53" i="50" s="1"/>
  <c r="AB53" i="50" s="1"/>
  <c r="R50" i="50"/>
  <c r="Y49" i="50"/>
  <c r="I48" i="50"/>
  <c r="I42" i="50"/>
  <c r="I41" i="50"/>
  <c r="I40" i="50"/>
  <c r="R39" i="50"/>
  <c r="I38" i="50"/>
  <c r="R36" i="50"/>
  <c r="Y31" i="50"/>
  <c r="Z31" i="50" s="1"/>
  <c r="AA31" i="50" s="1"/>
  <c r="AB31" i="50" s="1"/>
  <c r="Z30" i="50"/>
  <c r="AA30" i="50" s="1"/>
  <c r="AB30" i="50" s="1"/>
  <c r="I27" i="50"/>
  <c r="I26" i="50"/>
  <c r="I25" i="50"/>
  <c r="R24" i="50"/>
  <c r="R23" i="50"/>
  <c r="R22" i="50"/>
  <c r="R21" i="50"/>
  <c r="I16" i="50"/>
  <c r="I12" i="50"/>
  <c r="Y10" i="50"/>
  <c r="I9" i="50"/>
  <c r="I3" i="50"/>
  <c r="I66" i="50"/>
  <c r="R59" i="50"/>
  <c r="R52" i="50"/>
  <c r="R46" i="50"/>
  <c r="I34" i="50"/>
  <c r="R29" i="50"/>
  <c r="I21" i="50"/>
  <c r="R18" i="50"/>
  <c r="I15" i="50"/>
  <c r="R13" i="50"/>
  <c r="I71" i="50"/>
  <c r="I70" i="50"/>
  <c r="Y70" i="50"/>
  <c r="Z70" i="50" s="1"/>
  <c r="AA70" i="50" s="1"/>
  <c r="AB70" i="50" s="1"/>
  <c r="Y69" i="50"/>
  <c r="Y68" i="50"/>
  <c r="Z68" i="50" s="1"/>
  <c r="AA68" i="50" s="1"/>
  <c r="AB68" i="50" s="1"/>
  <c r="Z67" i="50"/>
  <c r="AA67" i="50" s="1"/>
  <c r="AB67" i="50" s="1"/>
  <c r="Z66" i="50"/>
  <c r="AA66" i="50" s="1"/>
  <c r="AB66" i="50" s="1"/>
  <c r="Y62" i="50"/>
  <c r="Z62" i="50" s="1"/>
  <c r="AA62" i="50" s="1"/>
  <c r="AB62" i="50" s="1"/>
  <c r="Z61" i="50"/>
  <c r="AA61" i="50" s="1"/>
  <c r="AB61" i="50" s="1"/>
  <c r="Y57" i="50"/>
  <c r="Z57" i="50" s="1"/>
  <c r="AA57" i="50" s="1"/>
  <c r="AB57" i="50" s="1"/>
  <c r="I56" i="50"/>
  <c r="R54" i="50"/>
  <c r="I50" i="50"/>
  <c r="Y41" i="50"/>
  <c r="Z41" i="50" s="1"/>
  <c r="AA41" i="50" s="1"/>
  <c r="AB41" i="50" s="1"/>
  <c r="I39" i="50"/>
  <c r="I36" i="50"/>
  <c r="I35" i="50"/>
  <c r="R34" i="50"/>
  <c r="R33" i="50"/>
  <c r="Z32" i="50"/>
  <c r="AA32" i="50" s="1"/>
  <c r="AB32" i="50" s="1"/>
  <c r="R31" i="50"/>
  <c r="Y26" i="50"/>
  <c r="I24" i="50"/>
  <c r="R20" i="50"/>
  <c r="Y11" i="50"/>
  <c r="Z10" i="50"/>
  <c r="AA10" i="50" s="1"/>
  <c r="AB10" i="50" s="1"/>
  <c r="R7" i="50"/>
  <c r="R6" i="50"/>
  <c r="Y5" i="50"/>
  <c r="Z11" i="50"/>
  <c r="AA11" i="50" s="1"/>
  <c r="AB11" i="50" s="1"/>
  <c r="Y12" i="50"/>
  <c r="Z12" i="50" s="1"/>
  <c r="AA12" i="50" s="1"/>
  <c r="AB12" i="50" s="1"/>
  <c r="Y16" i="50"/>
  <c r="Z19" i="50"/>
  <c r="AA19" i="50" s="1"/>
  <c r="AB19" i="50" s="1"/>
  <c r="Y20" i="50"/>
  <c r="Z20" i="50" s="1"/>
  <c r="AA20" i="50" s="1"/>
  <c r="AB20" i="50" s="1"/>
  <c r="Y21" i="50"/>
  <c r="Y22" i="50"/>
  <c r="Z26" i="50"/>
  <c r="AA26" i="50" s="1"/>
  <c r="AB26" i="50" s="1"/>
  <c r="Y27" i="50"/>
  <c r="Z27" i="50" s="1"/>
  <c r="AA27" i="50" s="1"/>
  <c r="AB27" i="50" s="1"/>
  <c r="Y32" i="50"/>
  <c r="Y36" i="50"/>
  <c r="Z36" i="50" s="1"/>
  <c r="AA36" i="50" s="1"/>
  <c r="AB36" i="50" s="1"/>
  <c r="Y42" i="50"/>
  <c r="Z42" i="50" s="1"/>
  <c r="AA42" i="50" s="1"/>
  <c r="AB42" i="50" s="1"/>
  <c r="Y43" i="50"/>
  <c r="Y44" i="50"/>
  <c r="Y45" i="50"/>
  <c r="Z45" i="50" s="1"/>
  <c r="AA45" i="50" s="1"/>
  <c r="AB45" i="50" s="1"/>
  <c r="Y50" i="50"/>
  <c r="Y54" i="50"/>
  <c r="Z54" i="50" s="1"/>
  <c r="AA54" i="50" s="1"/>
  <c r="AB54" i="50" s="1"/>
  <c r="Z5" i="50"/>
  <c r="AA5" i="50" s="1"/>
  <c r="AB5" i="50" s="1"/>
  <c r="Y6" i="50"/>
  <c r="Y7" i="50"/>
  <c r="Y8" i="50"/>
  <c r="Y13" i="50"/>
  <c r="Z13" i="50" s="1"/>
  <c r="AA13" i="50" s="1"/>
  <c r="AB13" i="50" s="1"/>
  <c r="Y17" i="50"/>
  <c r="Z21" i="50"/>
  <c r="AA21" i="50" s="1"/>
  <c r="AB21" i="50" s="1"/>
  <c r="Z22" i="50"/>
  <c r="AA22" i="50" s="1"/>
  <c r="AB22" i="50" s="1"/>
  <c r="Y23" i="50"/>
  <c r="Z23" i="50" s="1"/>
  <c r="AA23" i="50" s="1"/>
  <c r="AB23" i="50" s="1"/>
  <c r="Y28" i="50"/>
  <c r="Z28" i="50" s="1"/>
  <c r="AA28" i="50" s="1"/>
  <c r="AB28" i="50" s="1"/>
  <c r="Y33" i="50"/>
  <c r="Z33" i="50" s="1"/>
  <c r="AA33" i="50" s="1"/>
  <c r="AB33" i="50" s="1"/>
  <c r="Y37" i="50"/>
  <c r="Y38" i="50"/>
  <c r="Z43" i="50"/>
  <c r="AA43" i="50" s="1"/>
  <c r="AB43" i="50" s="1"/>
  <c r="Z44" i="50"/>
  <c r="AA44" i="50" s="1"/>
  <c r="AB44" i="50" s="1"/>
  <c r="Y46" i="50"/>
  <c r="Z46" i="50" s="1"/>
  <c r="AA46" i="50" s="1"/>
  <c r="AB46" i="50" s="1"/>
  <c r="Y47" i="50"/>
  <c r="Z47" i="50" s="1"/>
  <c r="AA47" i="50" s="1"/>
  <c r="AB47" i="50" s="1"/>
  <c r="Y51" i="50"/>
  <c r="Y55" i="50"/>
  <c r="Z6" i="50"/>
  <c r="AA6" i="50" s="1"/>
  <c r="AB6" i="50" s="1"/>
  <c r="Z7" i="50"/>
  <c r="AA7" i="50" s="1"/>
  <c r="AB7" i="50" s="1"/>
  <c r="Z8" i="50"/>
  <c r="AA8" i="50" s="1"/>
  <c r="AB8" i="50" s="1"/>
  <c r="Y9" i="50"/>
  <c r="Z9" i="50" s="1"/>
  <c r="AA9" i="50" s="1"/>
  <c r="AB9" i="50" s="1"/>
  <c r="Y14" i="50"/>
  <c r="Z14" i="50" s="1"/>
  <c r="AA14" i="50" s="1"/>
  <c r="AB14" i="50" s="1"/>
  <c r="Z17" i="50"/>
  <c r="AA17" i="50" s="1"/>
  <c r="AB17" i="50" s="1"/>
  <c r="Y18" i="50"/>
  <c r="Z18" i="50" s="1"/>
  <c r="AA18" i="50" s="1"/>
  <c r="AB18" i="50" s="1"/>
  <c r="Y24" i="50"/>
  <c r="Z24" i="50" s="1"/>
  <c r="AA24" i="50" s="1"/>
  <c r="AB24" i="50" s="1"/>
  <c r="Y25" i="50"/>
  <c r="Y29" i="50"/>
  <c r="Z29" i="50" s="1"/>
  <c r="AA29" i="50" s="1"/>
  <c r="AB29" i="50" s="1"/>
  <c r="Y34" i="50"/>
  <c r="Z34" i="50" s="1"/>
  <c r="AA34" i="50" s="1"/>
  <c r="AB34" i="50" s="1"/>
  <c r="Z37" i="50"/>
  <c r="AA37" i="50" s="1"/>
  <c r="AB37" i="50" s="1"/>
  <c r="Z38" i="50"/>
  <c r="AA38" i="50" s="1"/>
  <c r="AB38" i="50" s="1"/>
  <c r="Y39" i="50"/>
  <c r="Z39" i="50" s="1"/>
  <c r="AA39" i="50" s="1"/>
  <c r="AB39" i="50" s="1"/>
  <c r="Y40" i="50"/>
  <c r="Z40" i="50" s="1"/>
  <c r="AA40" i="50" s="1"/>
  <c r="AB40" i="50" s="1"/>
  <c r="Y48" i="50"/>
  <c r="Z48" i="50" s="1"/>
  <c r="AA48" i="50" s="1"/>
  <c r="AB48" i="50" s="1"/>
  <c r="Z51" i="50"/>
  <c r="AA51" i="50" s="1"/>
  <c r="AB51" i="50" s="1"/>
  <c r="Y52" i="50"/>
  <c r="Z52" i="50" s="1"/>
  <c r="AA52" i="50" s="1"/>
  <c r="AB52" i="50" s="1"/>
  <c r="Z55" i="50"/>
  <c r="AA55" i="50" s="1"/>
  <c r="AB55" i="50" s="1"/>
  <c r="Y56" i="50"/>
  <c r="Z56" i="50" s="1"/>
  <c r="AA56" i="50" s="1"/>
  <c r="AB56" i="50" s="1"/>
  <c r="Z4" i="50"/>
  <c r="AA4" i="50" s="1"/>
  <c r="AB4" i="50" s="1"/>
  <c r="I2" i="50"/>
  <c r="Y3" i="50"/>
  <c r="Z3" i="50" s="1"/>
  <c r="AA3" i="50" s="1"/>
  <c r="AB3" i="50" s="1"/>
  <c r="Z2" i="50"/>
  <c r="AA2" i="50" s="1"/>
  <c r="AB2" i="50" s="1"/>
  <c r="H2" i="49" l="1"/>
  <c r="I2" i="49" s="1"/>
  <c r="Q2" i="49"/>
  <c r="W2" i="49"/>
  <c r="Y2" i="49"/>
  <c r="Z2" i="49"/>
  <c r="AA2" i="49" s="1"/>
  <c r="H3" i="49"/>
  <c r="I3" i="49" s="1"/>
  <c r="Q3" i="49"/>
  <c r="R3" i="49" s="1"/>
  <c r="W3" i="49"/>
  <c r="X2" i="49" s="1"/>
  <c r="H4" i="49"/>
  <c r="Q4" i="49"/>
  <c r="H5" i="49"/>
  <c r="Q5" i="49"/>
  <c r="W5" i="49"/>
  <c r="H6" i="49"/>
  <c r="I6" i="49" s="1"/>
  <c r="Q6" i="49"/>
  <c r="R6" i="49" s="1"/>
  <c r="W6" i="49"/>
  <c r="X6" i="49" s="1"/>
  <c r="H7" i="49"/>
  <c r="Q7" i="49"/>
  <c r="W7" i="49"/>
  <c r="H8" i="49"/>
  <c r="I8" i="49" s="1"/>
  <c r="Q8" i="49"/>
  <c r="R8" i="49" s="1"/>
  <c r="W8" i="49"/>
  <c r="H9" i="49"/>
  <c r="Q9" i="49"/>
  <c r="W9" i="49"/>
  <c r="H10" i="49"/>
  <c r="I10" i="49" s="1"/>
  <c r="Q10" i="49"/>
  <c r="R10" i="49" s="1"/>
  <c r="H11" i="49"/>
  <c r="I11" i="49" s="1"/>
  <c r="Q11" i="49"/>
  <c r="R11" i="49" s="1"/>
  <c r="W11" i="49"/>
  <c r="H12" i="49"/>
  <c r="Q12" i="49"/>
  <c r="W12" i="49"/>
  <c r="H13" i="49"/>
  <c r="I13" i="49" s="1"/>
  <c r="Q13" i="49"/>
  <c r="R13" i="49" s="1"/>
  <c r="W13" i="49"/>
  <c r="H14" i="49"/>
  <c r="Q14" i="49"/>
  <c r="W14" i="49"/>
  <c r="H15" i="49"/>
  <c r="I15" i="49" s="1"/>
  <c r="Q15" i="49"/>
  <c r="R15" i="49" s="1"/>
  <c r="W15" i="49"/>
  <c r="H16" i="49"/>
  <c r="Q16" i="49"/>
  <c r="W16" i="49"/>
  <c r="H17" i="49"/>
  <c r="I17" i="49" s="1"/>
  <c r="Q17" i="49"/>
  <c r="R17" i="49" s="1"/>
  <c r="W17" i="49"/>
  <c r="H18" i="49"/>
  <c r="Q18" i="49"/>
  <c r="W18" i="49"/>
  <c r="H19" i="49"/>
  <c r="I19" i="49" s="1"/>
  <c r="Q19" i="49"/>
  <c r="W19" i="49"/>
  <c r="H20" i="49"/>
  <c r="Q20" i="49"/>
  <c r="W20" i="49"/>
  <c r="Y20" i="49"/>
  <c r="Z20" i="49"/>
  <c r="AA20" i="49" s="1"/>
  <c r="H21" i="49"/>
  <c r="Q21" i="49"/>
  <c r="R21" i="49" s="1"/>
  <c r="W21" i="49"/>
  <c r="Y21" i="49"/>
  <c r="Z21" i="49" s="1"/>
  <c r="AA21" i="49" s="1"/>
  <c r="H22" i="49"/>
  <c r="Q22" i="49"/>
  <c r="W22" i="49"/>
  <c r="H23" i="49"/>
  <c r="I23" i="49" s="1"/>
  <c r="Q23" i="49"/>
  <c r="H24" i="49"/>
  <c r="I24" i="49" s="1"/>
  <c r="Q24" i="49"/>
  <c r="W24" i="49"/>
  <c r="H25" i="49"/>
  <c r="I25" i="49" s="1"/>
  <c r="Q25" i="49"/>
  <c r="W25" i="49"/>
  <c r="H26" i="49"/>
  <c r="Q26" i="49"/>
  <c r="R26" i="49" s="1"/>
  <c r="W26" i="49"/>
  <c r="Y26" i="49"/>
  <c r="Z26" i="49" s="1"/>
  <c r="AA26" i="49" s="1"/>
  <c r="H27" i="49"/>
  <c r="Q27" i="49"/>
  <c r="R27" i="49" s="1"/>
  <c r="W27" i="49"/>
  <c r="H28" i="49"/>
  <c r="I28" i="49" s="1"/>
  <c r="Q28" i="49"/>
  <c r="W28" i="49"/>
  <c r="H29" i="49"/>
  <c r="I29" i="49" s="1"/>
  <c r="Q29" i="49"/>
  <c r="R29" i="49"/>
  <c r="W29" i="49"/>
  <c r="H30" i="49"/>
  <c r="Q30" i="49"/>
  <c r="R30" i="49" s="1"/>
  <c r="W30" i="49"/>
  <c r="H31" i="49"/>
  <c r="Q31" i="49"/>
  <c r="R31" i="49" s="1"/>
  <c r="W31" i="49"/>
  <c r="H32" i="49"/>
  <c r="I32" i="49" s="1"/>
  <c r="Q32" i="49"/>
  <c r="W32" i="49"/>
  <c r="Y14" i="49" l="1"/>
  <c r="Z14" i="49" s="1"/>
  <c r="AA14" i="49" s="1"/>
  <c r="Y18" i="49"/>
  <c r="Z18" i="49" s="1"/>
  <c r="AA18" i="49" s="1"/>
  <c r="Y22" i="49"/>
  <c r="Z22" i="49" s="1"/>
  <c r="AA22" i="49" s="1"/>
  <c r="Y15" i="49"/>
  <c r="Z15" i="49" s="1"/>
  <c r="AA15" i="49" s="1"/>
  <c r="Y7" i="49"/>
  <c r="Z7" i="49" s="1"/>
  <c r="AA7" i="49" s="1"/>
  <c r="Y5" i="49"/>
  <c r="Z5" i="49" s="1"/>
  <c r="AA5" i="49" s="1"/>
  <c r="X27" i="49"/>
  <c r="Y27" i="49" s="1"/>
  <c r="Z27" i="49" s="1"/>
  <c r="AA27" i="49" s="1"/>
  <c r="X23" i="49"/>
  <c r="Y23" i="49" s="1"/>
  <c r="Z23" i="49" s="1"/>
  <c r="AA23" i="49" s="1"/>
  <c r="R20" i="49"/>
  <c r="X5" i="49"/>
  <c r="I4" i="49"/>
  <c r="R32" i="49"/>
  <c r="X30" i="49"/>
  <c r="Y30" i="49" s="1"/>
  <c r="Z30" i="49" s="1"/>
  <c r="AA30" i="49" s="1"/>
  <c r="I30" i="49"/>
  <c r="R28" i="49"/>
  <c r="X26" i="49"/>
  <c r="I26" i="49"/>
  <c r="R24" i="49"/>
  <c r="R23" i="49"/>
  <c r="X21" i="49"/>
  <c r="I21" i="49"/>
  <c r="R19" i="49"/>
  <c r="X17" i="49"/>
  <c r="Y17" i="49" s="1"/>
  <c r="Z17" i="49" s="1"/>
  <c r="AA17" i="49" s="1"/>
  <c r="X13" i="49"/>
  <c r="Y13" i="49" s="1"/>
  <c r="Z13" i="49" s="1"/>
  <c r="AA13" i="49" s="1"/>
  <c r="X8" i="49"/>
  <c r="Y8" i="49" s="1"/>
  <c r="Z8" i="49" s="1"/>
  <c r="AA8" i="49" s="1"/>
  <c r="X4" i="49"/>
  <c r="X3" i="49"/>
  <c r="I31" i="49"/>
  <c r="I27" i="49"/>
  <c r="R25" i="49"/>
  <c r="I22" i="49"/>
  <c r="X18" i="49"/>
  <c r="R16" i="49"/>
  <c r="X14" i="49"/>
  <c r="R12" i="49"/>
  <c r="X10" i="49"/>
  <c r="Y10" i="49" s="1"/>
  <c r="Z10" i="49" s="1"/>
  <c r="AA10" i="49" s="1"/>
  <c r="X9" i="49"/>
  <c r="Y9" i="49" s="1"/>
  <c r="Z9" i="49" s="1"/>
  <c r="AA9" i="49" s="1"/>
  <c r="I5" i="49"/>
  <c r="Y3" i="49"/>
  <c r="Z3" i="49" s="1"/>
  <c r="AA3" i="49" s="1"/>
  <c r="R2" i="49"/>
  <c r="Y32" i="49"/>
  <c r="Z32" i="49" s="1"/>
  <c r="AA32" i="49" s="1"/>
  <c r="X29" i="49"/>
  <c r="Y29" i="49" s="1"/>
  <c r="Z29" i="49" s="1"/>
  <c r="AA29" i="49" s="1"/>
  <c r="X25" i="49"/>
  <c r="Y25" i="49" s="1"/>
  <c r="Z25" i="49" s="1"/>
  <c r="AA25" i="49" s="1"/>
  <c r="R22" i="49"/>
  <c r="X20" i="49"/>
  <c r="I20" i="49"/>
  <c r="R18" i="49"/>
  <c r="X16" i="49"/>
  <c r="Y16" i="49" s="1"/>
  <c r="Z16" i="49" s="1"/>
  <c r="AA16" i="49" s="1"/>
  <c r="I16" i="49"/>
  <c r="R14" i="49"/>
  <c r="X12" i="49"/>
  <c r="Y12" i="49" s="1"/>
  <c r="Z12" i="49" s="1"/>
  <c r="AA12" i="49" s="1"/>
  <c r="I12" i="49"/>
  <c r="R9" i="49"/>
  <c r="X7" i="49"/>
  <c r="I7" i="49"/>
  <c r="Y6" i="49"/>
  <c r="Z6" i="49" s="1"/>
  <c r="AA6" i="49" s="1"/>
  <c r="R5" i="49"/>
  <c r="R4" i="49"/>
  <c r="X31" i="49"/>
  <c r="Y31" i="49" s="1"/>
  <c r="Z31" i="49" s="1"/>
  <c r="AA31" i="49" s="1"/>
  <c r="X22" i="49"/>
  <c r="I18" i="49"/>
  <c r="I14" i="49"/>
  <c r="I9" i="49"/>
  <c r="R7" i="49"/>
  <c r="Y4" i="49"/>
  <c r="Z4" i="49" s="1"/>
  <c r="AA4" i="49" s="1"/>
  <c r="X32" i="49"/>
  <c r="X28" i="49"/>
  <c r="Y28" i="49" s="1"/>
  <c r="Z28" i="49" s="1"/>
  <c r="AA28" i="49" s="1"/>
  <c r="X24" i="49"/>
  <c r="Y24" i="49" s="1"/>
  <c r="Z24" i="49" s="1"/>
  <c r="AA24" i="49" s="1"/>
  <c r="X19" i="49"/>
  <c r="Y19" i="49" s="1"/>
  <c r="Z19" i="49" s="1"/>
  <c r="AA19" i="49" s="1"/>
  <c r="X15" i="49"/>
  <c r="X11" i="49"/>
  <c r="Y11" i="49" s="1"/>
  <c r="Z11" i="49" s="1"/>
  <c r="AA11" i="49" s="1"/>
  <c r="H5" i="48" l="1"/>
  <c r="J5" i="48" s="1"/>
  <c r="I5" i="48"/>
  <c r="H6" i="48"/>
  <c r="I6" i="48"/>
  <c r="H7" i="48"/>
  <c r="I7" i="48"/>
  <c r="H8" i="48"/>
  <c r="I8" i="48"/>
  <c r="H9" i="48"/>
  <c r="I9" i="48"/>
  <c r="H10" i="48"/>
  <c r="I10" i="48"/>
  <c r="H11" i="48"/>
  <c r="I11" i="48"/>
  <c r="H12" i="48"/>
  <c r="I12" i="48"/>
  <c r="I13" i="48"/>
  <c r="J13" i="48" s="1"/>
  <c r="I14" i="48"/>
  <c r="J14" i="48" s="1"/>
  <c r="H15" i="48"/>
  <c r="I15" i="48"/>
  <c r="H16" i="48"/>
  <c r="I16" i="48"/>
  <c r="H17" i="48"/>
  <c r="I17" i="48"/>
  <c r="H18" i="48"/>
  <c r="I18" i="48"/>
  <c r="H19" i="48"/>
  <c r="I19" i="48"/>
  <c r="H20" i="48"/>
  <c r="I20" i="48"/>
  <c r="H21" i="48"/>
  <c r="I21" i="48"/>
  <c r="H22" i="48"/>
  <c r="I22" i="48"/>
  <c r="H23" i="48"/>
  <c r="I23" i="48"/>
  <c r="H24" i="48"/>
  <c r="I24" i="48"/>
  <c r="H25" i="48"/>
  <c r="I25" i="48"/>
  <c r="H26" i="48"/>
  <c r="J26" i="48" s="1"/>
  <c r="I26" i="48"/>
  <c r="H27" i="48"/>
  <c r="I27" i="48"/>
  <c r="H28" i="48"/>
  <c r="J28" i="48" s="1"/>
  <c r="I28" i="48"/>
  <c r="H29" i="48"/>
  <c r="I29" i="48"/>
  <c r="H30" i="48"/>
  <c r="J30" i="48" s="1"/>
  <c r="I30" i="48"/>
  <c r="H31" i="48"/>
  <c r="I31" i="48"/>
  <c r="H32" i="48"/>
  <c r="J32" i="48" s="1"/>
  <c r="I32" i="48"/>
  <c r="H33" i="48"/>
  <c r="I33" i="48"/>
  <c r="H34" i="48"/>
  <c r="J34" i="48" s="1"/>
  <c r="I34" i="48"/>
  <c r="H35" i="48"/>
  <c r="I35" i="48"/>
  <c r="F3" i="47"/>
  <c r="F4" i="47"/>
  <c r="F5" i="47"/>
  <c r="F6" i="47"/>
  <c r="F7" i="47"/>
  <c r="F8" i="47"/>
  <c r="F9" i="47"/>
  <c r="F10" i="47"/>
  <c r="F11" i="47"/>
  <c r="F12" i="47"/>
  <c r="F13" i="47"/>
  <c r="F14" i="47"/>
  <c r="F15" i="47"/>
  <c r="F16" i="47"/>
  <c r="F17" i="47"/>
  <c r="F18" i="47"/>
  <c r="F19" i="47"/>
  <c r="F20" i="47"/>
  <c r="F21" i="47"/>
  <c r="F22" i="47"/>
  <c r="F23" i="47"/>
  <c r="F24" i="47"/>
  <c r="F25" i="47"/>
  <c r="F26" i="47"/>
  <c r="F27" i="47"/>
  <c r="F28" i="47"/>
  <c r="F29" i="47"/>
  <c r="F30" i="47"/>
  <c r="F31" i="47"/>
  <c r="F32" i="47"/>
  <c r="J12" i="48" l="1"/>
  <c r="J10" i="48"/>
  <c r="J8" i="48"/>
  <c r="J24" i="48"/>
  <c r="J22" i="48"/>
  <c r="J20" i="48"/>
  <c r="J18" i="48"/>
  <c r="J16" i="48"/>
  <c r="J11" i="48"/>
  <c r="J6" i="48"/>
  <c r="J35" i="48"/>
  <c r="J33" i="48"/>
  <c r="J31" i="48"/>
  <c r="J29" i="48"/>
  <c r="J27" i="48"/>
  <c r="J25" i="48"/>
  <c r="J23" i="48"/>
  <c r="J21" i="48"/>
  <c r="J19" i="48"/>
  <c r="J17" i="48"/>
  <c r="J15" i="48"/>
  <c r="J9" i="48"/>
  <c r="J7" i="48"/>
  <c r="E16" i="9" l="1"/>
  <c r="B26" i="11" l="1"/>
  <c r="B30" i="11"/>
  <c r="F2" i="9"/>
  <c r="E2" i="9"/>
  <c r="D2" i="9"/>
  <c r="D15" i="12"/>
  <c r="D14" i="12"/>
  <c r="D13" i="12"/>
  <c r="E13" i="12" s="1"/>
  <c r="D12" i="12"/>
  <c r="D11" i="12"/>
  <c r="D10" i="12"/>
  <c r="E10" i="12" s="1"/>
  <c r="D9" i="12"/>
  <c r="E9" i="12" s="1"/>
  <c r="D8" i="12"/>
  <c r="E8" i="12" s="1"/>
  <c r="D7" i="12"/>
  <c r="E7" i="12" s="1"/>
  <c r="D6" i="12"/>
  <c r="D39" i="11"/>
  <c r="D38" i="11"/>
  <c r="D37" i="11"/>
  <c r="D36" i="11"/>
  <c r="D35" i="11"/>
  <c r="D34" i="11"/>
  <c r="D33" i="11"/>
  <c r="D32" i="11"/>
  <c r="D31" i="11"/>
  <c r="I19" i="11"/>
  <c r="C30" i="11" s="1"/>
  <c r="H19" i="11"/>
  <c r="G19" i="11"/>
  <c r="F19" i="11"/>
  <c r="E19" i="11"/>
  <c r="D19" i="11"/>
  <c r="C19" i="11"/>
  <c r="E11" i="10"/>
  <c r="F11" i="10" s="1"/>
  <c r="D11" i="10"/>
  <c r="D10" i="10"/>
  <c r="E10" i="10" s="1"/>
  <c r="F10" i="10" s="1"/>
  <c r="D9" i="10"/>
  <c r="E9" i="10" s="1"/>
  <c r="F9" i="10" s="1"/>
  <c r="D8" i="10"/>
  <c r="E8" i="10" s="1"/>
  <c r="F8" i="10" s="1"/>
  <c r="D7" i="10"/>
  <c r="E7" i="10" s="1"/>
  <c r="F7" i="10" s="1"/>
  <c r="D6" i="10"/>
  <c r="E6" i="10" s="1"/>
  <c r="F6" i="10" s="1"/>
  <c r="D5" i="10"/>
  <c r="E5" i="10" s="1"/>
  <c r="F5" i="10" s="1"/>
  <c r="E4" i="10"/>
  <c r="F4" i="10" s="1"/>
  <c r="D4" i="10"/>
  <c r="E3" i="10"/>
  <c r="F3" i="10" s="1"/>
  <c r="D3" i="10"/>
  <c r="D2" i="10"/>
  <c r="E2" i="10" s="1"/>
  <c r="F2" i="10" s="1"/>
  <c r="D11" i="9"/>
  <c r="E11" i="9" s="1"/>
  <c r="F11" i="9" s="1"/>
  <c r="D10" i="9"/>
  <c r="E10" i="9" s="1"/>
  <c r="F10" i="9" s="1"/>
  <c r="D9" i="9"/>
  <c r="D8" i="9"/>
  <c r="D7" i="9"/>
  <c r="E7" i="9" s="1"/>
  <c r="F7" i="9" s="1"/>
  <c r="D6" i="9"/>
  <c r="D5" i="9"/>
  <c r="E4" i="9"/>
  <c r="F4" i="9" s="1"/>
  <c r="D4" i="9"/>
  <c r="D3" i="9"/>
  <c r="E3" i="9" s="1"/>
  <c r="F3" i="9" s="1"/>
  <c r="E9" i="9"/>
  <c r="F9" i="9" s="1"/>
  <c r="G61" i="7"/>
  <c r="E57" i="7"/>
  <c r="D57" i="7"/>
  <c r="G56" i="7"/>
  <c r="F56" i="7"/>
  <c r="G55" i="7"/>
  <c r="F55" i="7"/>
  <c r="G54" i="7"/>
  <c r="F54" i="7"/>
  <c r="G53" i="7"/>
  <c r="F53" i="7"/>
  <c r="G52" i="7"/>
  <c r="F52" i="7"/>
  <c r="G51" i="7"/>
  <c r="F51" i="7"/>
  <c r="G50" i="7"/>
  <c r="F50" i="7"/>
  <c r="G49" i="7"/>
  <c r="F49" i="7"/>
  <c r="G48" i="7"/>
  <c r="G57" i="7" s="1"/>
  <c r="F48" i="7"/>
  <c r="F57" i="7" s="1"/>
  <c r="E42" i="7"/>
  <c r="D42" i="7"/>
  <c r="G41" i="7"/>
  <c r="F41" i="7"/>
  <c r="G40" i="7"/>
  <c r="F40" i="7"/>
  <c r="G39" i="7"/>
  <c r="F39" i="7"/>
  <c r="G38" i="7"/>
  <c r="F38" i="7"/>
  <c r="G37" i="7"/>
  <c r="F37" i="7"/>
  <c r="G36" i="7"/>
  <c r="F36" i="7"/>
  <c r="G35" i="7"/>
  <c r="F35" i="7"/>
  <c r="G34" i="7"/>
  <c r="F34" i="7"/>
  <c r="G33" i="7"/>
  <c r="G42" i="7" s="1"/>
  <c r="C44" i="7" s="1"/>
  <c r="F33" i="7"/>
  <c r="F42" i="7" s="1"/>
  <c r="E27" i="7"/>
  <c r="D27" i="7"/>
  <c r="G26" i="7"/>
  <c r="F26" i="7"/>
  <c r="G25" i="7"/>
  <c r="F25" i="7"/>
  <c r="G24" i="7"/>
  <c r="F24" i="7"/>
  <c r="G23" i="7"/>
  <c r="F23" i="7"/>
  <c r="G22" i="7"/>
  <c r="F22" i="7"/>
  <c r="G21" i="7"/>
  <c r="F21" i="7"/>
  <c r="G20" i="7"/>
  <c r="G27" i="7" s="1"/>
  <c r="C29" i="7" s="1"/>
  <c r="F20" i="7"/>
  <c r="G19" i="7"/>
  <c r="F19" i="7"/>
  <c r="G18" i="7"/>
  <c r="F18" i="7"/>
  <c r="F27" i="7" s="1"/>
  <c r="F12" i="7"/>
  <c r="E12" i="7"/>
  <c r="I12" i="7" s="1"/>
  <c r="D12" i="7"/>
  <c r="K11" i="7"/>
  <c r="J11" i="7"/>
  <c r="I11" i="7"/>
  <c r="H11" i="7"/>
  <c r="H12" i="7" s="1"/>
  <c r="G11" i="7"/>
  <c r="G12" i="7" s="1"/>
  <c r="J10" i="7"/>
  <c r="I10" i="7"/>
  <c r="K10" i="7" s="1"/>
  <c r="K9" i="7"/>
  <c r="J9" i="7"/>
  <c r="J12" i="7" s="1"/>
  <c r="I9" i="7"/>
  <c r="J8" i="7"/>
  <c r="I8" i="7"/>
  <c r="K8" i="7" s="1"/>
  <c r="J7" i="7"/>
  <c r="I7" i="7"/>
  <c r="K7" i="7" s="1"/>
  <c r="K6" i="7"/>
  <c r="J6" i="7"/>
  <c r="I6" i="7"/>
  <c r="J5" i="7"/>
  <c r="I5" i="7"/>
  <c r="K5" i="7" s="1"/>
  <c r="J4" i="7"/>
  <c r="I4" i="7"/>
  <c r="K4" i="7" s="1"/>
  <c r="K3" i="7"/>
  <c r="J3" i="7"/>
  <c r="I3" i="7"/>
  <c r="C34" i="5"/>
  <c r="C33" i="5"/>
  <c r="C32" i="5"/>
  <c r="C31" i="5"/>
  <c r="C30" i="5"/>
  <c r="C29" i="5"/>
  <c r="C28" i="5"/>
  <c r="C27" i="5"/>
  <c r="C26" i="5"/>
  <c r="C25" i="5"/>
  <c r="C24" i="5"/>
  <c r="C23" i="5"/>
  <c r="C22" i="5"/>
  <c r="D34" i="5" s="1"/>
  <c r="L4" i="5"/>
  <c r="M4" i="5" s="1"/>
  <c r="M3" i="5"/>
  <c r="L3" i="5"/>
  <c r="M2" i="5"/>
  <c r="L2" i="5"/>
  <c r="R15" i="4"/>
  <c r="S14" i="4" s="1"/>
  <c r="R14" i="4"/>
  <c r="R11" i="4"/>
  <c r="R10" i="4"/>
  <c r="S10" i="4" s="1"/>
  <c r="R7" i="4"/>
  <c r="S6" i="4"/>
  <c r="R6" i="4"/>
  <c r="R3" i="4"/>
  <c r="S2" i="4"/>
  <c r="R2" i="4"/>
  <c r="E11" i="12" l="1"/>
  <c r="E6" i="12"/>
  <c r="E12" i="12"/>
  <c r="E14" i="12"/>
  <c r="E15" i="12"/>
  <c r="D30" i="11"/>
  <c r="E39" i="11" s="1"/>
  <c r="F39" i="11" s="1"/>
  <c r="E32" i="11"/>
  <c r="F32" i="11" s="1"/>
  <c r="E36" i="11"/>
  <c r="F36" i="11" s="1"/>
  <c r="E5" i="9"/>
  <c r="F5" i="9" s="1"/>
  <c r="E8" i="9"/>
  <c r="F8" i="9" s="1"/>
  <c r="E6" i="9"/>
  <c r="F6" i="9" s="1"/>
  <c r="K12" i="7"/>
  <c r="C14" i="7" s="1"/>
  <c r="C59" i="7"/>
  <c r="E30" i="5"/>
  <c r="E23" i="5"/>
  <c r="D31" i="5"/>
  <c r="E31" i="5" s="1"/>
  <c r="D23" i="5"/>
  <c r="D26" i="5"/>
  <c r="E26" i="5" s="1"/>
  <c r="D29" i="5"/>
  <c r="E29" i="5" s="1"/>
  <c r="D32" i="5"/>
  <c r="D24" i="5"/>
  <c r="E24" i="5" s="1"/>
  <c r="D30" i="5"/>
  <c r="D33" i="5"/>
  <c r="D27" i="5"/>
  <c r="D22" i="5"/>
  <c r="E22" i="5"/>
  <c r="D25" i="5"/>
  <c r="E25" i="5" s="1"/>
  <c r="D28" i="5"/>
  <c r="E28" i="5" s="1"/>
  <c r="E35" i="11" l="1"/>
  <c r="F35" i="11" s="1"/>
  <c r="E34" i="11"/>
  <c r="F34" i="11" s="1"/>
  <c r="E38" i="11"/>
  <c r="F38" i="11" s="1"/>
  <c r="E30" i="11"/>
  <c r="F30" i="11" s="1"/>
  <c r="E37" i="11"/>
  <c r="F37" i="11" s="1"/>
  <c r="E31" i="11"/>
  <c r="F31" i="11" s="1"/>
  <c r="E33" i="11"/>
  <c r="F3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00000000-0006-0000-0100-000001000000}">
      <text>
        <r>
          <rPr>
            <sz val="9"/>
            <color indexed="81"/>
            <rFont val="Tahoma"/>
            <family val="2"/>
          </rPr>
          <t>2 points for every year (2016-2020) in which capptal payments were made = max 10 points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9" authorId="0" shapeId="0" xr:uid="{AE38C367-BFDB-4DD3-8CE1-16FBADF4491D}">
      <text>
        <r>
          <rPr>
            <b/>
            <sz val="9"/>
            <color indexed="81"/>
            <rFont val="Tahoma"/>
            <family val="2"/>
          </rPr>
          <t>Author:</t>
        </r>
        <r>
          <rPr>
            <sz val="9"/>
            <color indexed="81"/>
            <rFont val="Tahoma"/>
            <family val="2"/>
          </rPr>
          <t xml:space="preserve">
Make provision for two values I do not remember what we decided on, either the sum of the proportional amount of the Right holder over the period or the sum of last column of table 5.3  </t>
        </r>
      </text>
    </comment>
    <comment ref="B26" authorId="0" shapeId="0" xr:uid="{9FBFD4C4-350D-403F-9FEB-0BDDFC8E9B9E}">
      <text>
        <r>
          <rPr>
            <b/>
            <sz val="9"/>
            <color indexed="81"/>
            <rFont val="Tahoma"/>
            <family val="2"/>
          </rPr>
          <t>Author:</t>
        </r>
        <r>
          <rPr>
            <sz val="9"/>
            <color indexed="81"/>
            <rFont val="Tahoma"/>
            <family val="2"/>
          </rPr>
          <t xml:space="preserve">
0.55*C20+0.3*((G20*I20)+(E20-F20))+B24*F20
</t>
        </r>
      </text>
    </comment>
    <comment ref="B30" authorId="0" shapeId="0" xr:uid="{B44B5D20-0F4A-44AC-979A-9254561ED347}">
      <text>
        <r>
          <rPr>
            <b/>
            <sz val="9"/>
            <color indexed="81"/>
            <rFont val="Tahoma"/>
            <family val="2"/>
          </rPr>
          <t>Author:</t>
        </r>
        <r>
          <rPr>
            <sz val="9"/>
            <color indexed="81"/>
            <rFont val="Tahoma"/>
            <family val="2"/>
          </rPr>
          <t xml:space="preserve">
This value comes from B28
</t>
        </r>
      </text>
    </comment>
    <comment ref="C30" authorId="0" shapeId="0" xr:uid="{ACCC2DBD-3F2B-4315-8C9C-BDA27B45691E}">
      <text>
        <r>
          <rPr>
            <b/>
            <sz val="9"/>
            <color indexed="81"/>
            <rFont val="Tahoma"/>
            <family val="2"/>
          </rPr>
          <t>Author:</t>
        </r>
        <r>
          <rPr>
            <sz val="9"/>
            <color indexed="81"/>
            <rFont val="Tahoma"/>
            <family val="2"/>
          </rPr>
          <t xml:space="preserve">
This value comes from J20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tc={FDFB105B-B953-4C0E-A349-884B673D5074}</author>
  </authors>
  <commentList>
    <comment ref="C1" authorId="0" shapeId="0" xr:uid="{FDFB105B-B953-4C0E-A349-884B673D5074}">
      <text>
        <t>[Threaded comment]
Your version of Excel allows you to read this threaded comment; however, any edits to it will get removed if the file is opened in a newer version of Excel. Learn more: https://go.microsoft.com/fwlink/?linkid=870924
Comment:
    SumOfRevenueService+AvgOfNOOFISSUED_SAHRES*AvgOfANNUAL_Price+SumOFDividents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5" authorId="0" shapeId="0" xr:uid="{00000000-0006-0000-0000-000002000000}">
      <text>
        <r>
          <rPr>
            <sz val="9"/>
            <color indexed="81"/>
            <rFont val="Tahoma"/>
            <family val="2"/>
          </rPr>
          <t>Entered the wrong proportions we need to add all of them and divide by the total. That is 55+45+100/200</t>
        </r>
      </text>
    </comment>
    <comment ref="E108" authorId="0" shapeId="0" xr:uid="{00000000-0006-0000-0000-000003000000}">
      <text>
        <r>
          <rPr>
            <sz val="9"/>
            <color indexed="81"/>
            <rFont val="Tahoma"/>
            <family val="2"/>
          </rPr>
          <t>Applicant entered the wrong percentages there is a need to rescale percentage to 100% by adding all of the and diving by total.</t>
        </r>
      </text>
    </comment>
    <comment ref="E126" authorId="0" shapeId="0" xr:uid="{00000000-0006-0000-0000-000006000000}">
      <text>
        <r>
          <rPr>
            <b/>
            <sz val="9"/>
            <color indexed="81"/>
            <rFont val="Tahoma"/>
            <family val="2"/>
          </rPr>
          <t>Author:</t>
        </r>
        <r>
          <rPr>
            <sz val="9"/>
            <color indexed="81"/>
            <rFont val="Tahoma"/>
            <family val="2"/>
          </rPr>
          <t xml:space="preserve">
Applicant enter wrong percentages need to rescale</t>
        </r>
      </text>
    </comment>
    <comment ref="E152" authorId="0" shapeId="0" xr:uid="{00000000-0006-0000-0000-000009000000}">
      <text>
        <r>
          <rPr>
            <b/>
            <sz val="9"/>
            <color indexed="81"/>
            <rFont val="Tahoma"/>
            <family val="2"/>
          </rPr>
          <t>Author:</t>
        </r>
        <r>
          <rPr>
            <sz val="9"/>
            <color indexed="81"/>
            <rFont val="Tahoma"/>
            <family val="2"/>
          </rPr>
          <t xml:space="preserve">
Applicant entered the wrong percenatge we had to rescore</t>
        </r>
      </text>
    </comment>
    <comment ref="E208" authorId="0" shapeId="0" xr:uid="{00000000-0006-0000-0000-00000D000000}">
      <text>
        <r>
          <rPr>
            <b/>
            <sz val="9"/>
            <color indexed="81"/>
            <rFont val="Tahoma"/>
            <family val="2"/>
          </rPr>
          <t>Author:</t>
        </r>
        <r>
          <rPr>
            <sz val="9"/>
            <color indexed="81"/>
            <rFont val="Tahoma"/>
            <family val="2"/>
          </rPr>
          <t xml:space="preserve">
Applicant gave the wrong percetange breakdown, percentages were rescaled</t>
        </r>
      </text>
    </comment>
    <comment ref="E242" authorId="0" shapeId="0" xr:uid="{00000000-0006-0000-0000-000001000000}">
      <text>
        <r>
          <rPr>
            <b/>
            <sz val="9"/>
            <color indexed="81"/>
            <rFont val="Tahoma"/>
            <family val="2"/>
          </rPr>
          <t>Author:</t>
        </r>
        <r>
          <rPr>
            <sz val="9"/>
            <color indexed="81"/>
            <rFont val="Tahoma"/>
            <family val="2"/>
          </rPr>
          <t xml:space="preserve">
Applicant entered the wrong percentage, numbers are resacled
</t>
        </r>
      </text>
    </comment>
    <comment ref="E261" authorId="0" shapeId="0" xr:uid="{00000000-0006-0000-0000-000004000000}">
      <text>
        <r>
          <rPr>
            <b/>
            <sz val="9"/>
            <color indexed="81"/>
            <rFont val="Tahoma"/>
            <family val="2"/>
          </rPr>
          <t>Author:</t>
        </r>
        <r>
          <rPr>
            <sz val="9"/>
            <color indexed="81"/>
            <rFont val="Tahoma"/>
            <family val="2"/>
          </rPr>
          <t xml:space="preserve">
Applicant entered the wrong percentage numbers need to be rescaled</t>
        </r>
      </text>
    </comment>
    <comment ref="E272" authorId="0" shapeId="0" xr:uid="{00000000-0006-0000-0000-000007000000}">
      <text>
        <r>
          <rPr>
            <b/>
            <sz val="9"/>
            <color indexed="81"/>
            <rFont val="Tahoma"/>
            <family val="2"/>
          </rPr>
          <t>Author:</t>
        </r>
        <r>
          <rPr>
            <sz val="9"/>
            <color indexed="81"/>
            <rFont val="Tahoma"/>
            <family val="2"/>
          </rPr>
          <t xml:space="preserve">
Applicants entered the wrong percentag, number are rescaled to 100%
</t>
        </r>
      </text>
    </comment>
    <comment ref="E291" authorId="0" shapeId="0" xr:uid="{00000000-0006-0000-0000-000008000000}">
      <text>
        <r>
          <rPr>
            <b/>
            <sz val="9"/>
            <color indexed="81"/>
            <rFont val="Tahoma"/>
            <family val="2"/>
          </rPr>
          <t>Author:</t>
        </r>
        <r>
          <rPr>
            <sz val="9"/>
            <color indexed="81"/>
            <rFont val="Tahoma"/>
            <family val="2"/>
          </rPr>
          <t xml:space="preserve">
Applicant entered incorrect percetage, numbers are rescaled</t>
        </r>
      </text>
    </comment>
    <comment ref="H319" authorId="0" shapeId="0" xr:uid="{00000000-0006-0000-0000-00000A000000}">
      <text>
        <r>
          <rPr>
            <b/>
            <sz val="9"/>
            <color indexed="81"/>
            <rFont val="Tahoma"/>
            <family val="2"/>
          </rPr>
          <t>Author:</t>
        </r>
        <r>
          <rPr>
            <sz val="9"/>
            <color indexed="81"/>
            <rFont val="Tahoma"/>
            <family val="2"/>
          </rPr>
          <t xml:space="preserve">
Applicant did not provide percentage for each port then they get a score for the port</t>
        </r>
      </text>
    </comment>
    <comment ref="E323" authorId="0" shapeId="0" xr:uid="{00000000-0006-0000-0000-00000B000000}">
      <text>
        <r>
          <rPr>
            <b/>
            <sz val="9"/>
            <color indexed="81"/>
            <rFont val="Tahoma"/>
            <family val="2"/>
          </rPr>
          <t>Author:</t>
        </r>
        <r>
          <rPr>
            <sz val="9"/>
            <color indexed="81"/>
            <rFont val="Tahoma"/>
            <family val="2"/>
          </rPr>
          <t xml:space="preserve">
Applicants entered the wrong percentage. Numbers are rescaled</t>
        </r>
      </text>
    </comment>
    <comment ref="E331" authorId="0" shapeId="0" xr:uid="{00000000-0006-0000-0000-00000C000000}">
      <text>
        <r>
          <rPr>
            <b/>
            <sz val="9"/>
            <color indexed="81"/>
            <rFont val="Tahoma"/>
            <family val="2"/>
          </rPr>
          <t>Author:</t>
        </r>
        <r>
          <rPr>
            <sz val="9"/>
            <color indexed="81"/>
            <rFont val="Tahoma"/>
            <family val="2"/>
          </rPr>
          <t xml:space="preserve">
Applicant entered the wrong percentage, the number will was rescaled.</t>
        </r>
      </text>
    </comment>
  </commentList>
</comments>
</file>

<file path=xl/sharedStrings.xml><?xml version="1.0" encoding="utf-8"?>
<sst xmlns="http://schemas.openxmlformats.org/spreadsheetml/2006/main" count="18645" uniqueCount="1294">
  <si>
    <t>Category : A</t>
  </si>
  <si>
    <t>Section 1</t>
  </si>
  <si>
    <t xml:space="preserve">Description </t>
  </si>
  <si>
    <t>Defined Score</t>
  </si>
  <si>
    <t>Score Validation</t>
  </si>
  <si>
    <t>1.30</t>
  </si>
  <si>
    <t>How many years (between the period 2006 to 2021) has the applicant held a fishing right in the fishing sector that is being applied for?</t>
  </si>
  <si>
    <t>0-4 years=5; 5-8=10; 9-12=15 &amp; 13 and above=20</t>
  </si>
  <si>
    <t>1.31</t>
  </si>
  <si>
    <t>How many years (between the period 2006 to 2021) has the applicant held a fishing right in fishing sectors other than the fishing sector that is applied for?</t>
  </si>
  <si>
    <t>Category A applicant</t>
  </si>
  <si>
    <t>Sector</t>
  </si>
  <si>
    <t>Number of years</t>
  </si>
  <si>
    <t>In the sector with the highest number of years, score the number of years as follows: 0-4 years=5; 5-8=10; 9-12=15 &amp; 13 and above=20</t>
  </si>
  <si>
    <t>1.32</t>
  </si>
  <si>
    <t>How many years (between the period 2006 to 2021) has the applicant been involved in the South African fishing industry value chain (catching, processing, marketing and managing of finance)?</t>
  </si>
  <si>
    <t>Section 2</t>
  </si>
  <si>
    <t>2.1</t>
  </si>
  <si>
    <t xml:space="preserve">Has the applicant been awarded a commercial fishing right since 2005 or 2013? </t>
  </si>
  <si>
    <t>Use for validation/mapping</t>
  </si>
  <si>
    <t>2.2</t>
  </si>
  <si>
    <t>Name of right holder</t>
  </si>
  <si>
    <t>Right holder number</t>
  </si>
  <si>
    <t xml:space="preserve">Year of Right allocated/ transferred </t>
  </si>
  <si>
    <t>2.3</t>
  </si>
  <si>
    <r>
      <t xml:space="preserve">Is the applicant or any of its subsidiaries or holding companies applying for any other fishing rights during </t>
    </r>
    <r>
      <rPr>
        <sz val="10"/>
        <color rgb="FF000000"/>
        <rFont val="Calibri"/>
        <family val="2"/>
        <scheme val="minor"/>
      </rPr>
      <t>the current Fishing Rights Allocation Process: 2021/22 (FRAP 2021/22)?</t>
    </r>
  </si>
  <si>
    <t>2.4</t>
  </si>
  <si>
    <t>Name of Applicant / Subsidiary/ Holding Company</t>
  </si>
  <si>
    <t>Fishing Sector</t>
  </si>
  <si>
    <t>Application Number</t>
  </si>
  <si>
    <t>2.5</t>
  </si>
  <si>
    <t>Is the applicant more than 50% South African owned (as defined in MLRA section 1(liii)(b) – (d)?</t>
  </si>
  <si>
    <t>Exclusionary</t>
  </si>
  <si>
    <t xml:space="preserve">If No, Applicantion to be excluded,  option to override exclusion
If Yes, then Map Shareholders and Members </t>
  </si>
  <si>
    <t>2.6</t>
  </si>
  <si>
    <t xml:space="preserve">Did the applicant derive income from other economic sectors other than fisheries in respect of the financial year which ends on any date between 1 July 2020 and 30 June 2021? </t>
  </si>
  <si>
    <t>Name of entity</t>
  </si>
  <si>
    <t>Only score were name of entity is the applicant</t>
  </si>
  <si>
    <t>Annual turnover in Rands (most recently audited, verified or certified figures)</t>
  </si>
  <si>
    <t>% of turnover derived from this fisheries being applied for within South Africa</t>
  </si>
  <si>
    <t>if answer to question is "No", score 10 else "Y", then 0-10 %=1 point, 11-20%=2 point, 21-30%=3 point, 31-40%= 4 point, 41-50%=5 point, 51-60%=6 point, 61-70%=7 point, 71-805=8 point, 81-90%=9 point, &gt;90%=10 point</t>
  </si>
  <si>
    <t>% of turnover derived from fisheries within South Africa</t>
  </si>
  <si>
    <t>% of turnover derived from fisheries outside South Africa</t>
  </si>
  <si>
    <t>if answer to question is "No", score 1 else "Y", then 0-10 %=10 point, 11-20%=9 point, 21-30%=8 point, 31-40%= 7 point, 41-50%=6 point, 51-60%=5 point, 61-70%=4 point, 71-805=3 point, 81-90%=2 point, &gt;90%=1 point</t>
  </si>
  <si>
    <t>% of turnover derived from other sources within South Africa</t>
  </si>
  <si>
    <t>% of turnover derived from other sources outside South Africa</t>
  </si>
  <si>
    <t>Section 3</t>
  </si>
  <si>
    <t>3.1</t>
  </si>
  <si>
    <t>Has the applicant or any of its Directors, Trustees, Senior Management, Shareholders or Members (where such shareholding or members interest exceeds 10%) or Skippers been charged with an offence under the MLRA, or the regulations or permit conditions between 2005/2006 – 2019/2020 and/or 2013/2014 - 2019/2020 (as per the duration of the applicable sector-specific policy)?</t>
  </si>
  <si>
    <t>if Yes = 0 (severity and frequency of offence), if No score 20 and flag question. Option for override with values 0-19. Categories: Misdemeanors, Contraventions of MLRA, Frequency</t>
  </si>
  <si>
    <t>3.2</t>
  </si>
  <si>
    <t>Has the applicant or any of its Directors, Trustees, Senior Management, Shareholders or Members (where such shareholding or members interest exceeds 10%) or Skippers entered into a plea bargain under the Criminal Procedure Act 51 of 1977, for a contravention of the MLRA, or the regulations, or permit conditions between 2005/2006 – 2019/2020 and/or 2013/2014 - 2019/2020 (as per the duration of the applicable sector-specific policy)?</t>
  </si>
  <si>
    <t>Exclusionary - 20</t>
  </si>
  <si>
    <t>3.3</t>
  </si>
  <si>
    <t>Has the applicant or any of its Directors, Trustees, Senior Management, Shareholders or Members  (where such shareholding or members interest exceeds 10%) or Skippers been convicted of a contravention of the MLRA, or the regulations, or permit conditions between 2005/2006 – 2019/2020 and/or 2013/2014 - 2019/2020 (as per the duration of the applicable sector-specific policy)?</t>
  </si>
  <si>
    <t>3.4</t>
  </si>
  <si>
    <t>Has the applicant or any of its Directors, Trustees, Senior Management, Shareholders or Members  (where such shareholding or members interest exceeds 10%) or Skippers paid an admission of guilt fine for a contravention of the MLRA, the regulations, or the permit conditions between 2005/2006 – 2019/2020 and/or 2013/2014 - 2019/2020 (as per the duration of the applicable sector-specific policy)?</t>
  </si>
  <si>
    <t>3.5</t>
  </si>
  <si>
    <t xml:space="preserve">Has the applicant or any of its Directors, Trustees, Senior Management, Shareholders or Members  (where such shareholding or members interest exceeds 10%) or Skippers’ fishing vessel, motor vehicle, premises or assets been detained, arrested or seized under the MLRA or restrained, preserved, confiscated or forfeited under the Prevention of Organised Crime Act 121 of 1998 during the long-term right period? </t>
  </si>
  <si>
    <t>3.6</t>
  </si>
  <si>
    <t>Has the applicant or any of its Directors, Trustees, Senior Management, Shareholders or Members (where such shareholding or members interest exceeds 10%) or Skippers had a fishing right or permit, revoked or cancelled, under Section 28 of the MLRA between 2005/2006 – 2019/2020 and/or 2013/2014 - 2019/2020 (as per the duration of the applicable sector-specific policy)?</t>
  </si>
  <si>
    <t>3.7</t>
  </si>
  <si>
    <t>Has the applicant or any of its Directors, Trustees, Senior Management, Shareholders or Members (where such shareholding or members interest exceeds 10%) or Skippers committed any minor violation where the right or permit was suspended, reduced or altered under section 28 of the MLRA between 2005/2006 – 2019/2020 and/or 2013/2014 - 2019/2020 (as per the duration of the applicable sector-specific policy)?</t>
  </si>
  <si>
    <t>3.8.1</t>
  </si>
  <si>
    <t>Is the applicant fully compliant with the below-mentioned legislation:  Compensation for Occupational Injuries &amp; Diseases Act, 130 of 1993</t>
  </si>
  <si>
    <t>if Yes = 2 if No score 0</t>
  </si>
  <si>
    <t>3.8.2</t>
  </si>
  <si>
    <t>Occupational Health &amp; Safety Act, 85 of 1993</t>
  </si>
  <si>
    <t>Section 4</t>
  </si>
  <si>
    <t>4.1</t>
  </si>
  <si>
    <t>Does the applicant own, or part own a suitable vessel(s) for the sector applied for?</t>
  </si>
  <si>
    <t>4.1.1</t>
  </si>
  <si>
    <t>o The applicant owns more than 50% of a suitable vessel(s)</t>
  </si>
  <si>
    <t>if Yes score = 20, if No score 0, with an option to override with 0-20</t>
  </si>
  <si>
    <t>o The applicant owns 50% of a suitable vessel(s).</t>
  </si>
  <si>
    <t>if Yes score = 15, if No score 0, with an option to override with 0-20</t>
  </si>
  <si>
    <t>o The applicant owns less than 50% of a suitable vessel (s)</t>
  </si>
  <si>
    <t>if Yes score = 10, if No score 0, with an option to override with 0-20</t>
  </si>
  <si>
    <t>4.2</t>
  </si>
  <si>
    <t xml:space="preserve">Does the applicant have access to a suitable vessel (e.g. catch agreement, or bank guarantee )?  </t>
  </si>
  <si>
    <t>if Yes score = 5, if No score 0, with an option to override with 0-20</t>
  </si>
  <si>
    <t>4.5</t>
  </si>
  <si>
    <t>Vessel name</t>
  </si>
  <si>
    <t>Gross tonnage (gt)</t>
  </si>
  <si>
    <t>Vessel length (m)</t>
  </si>
  <si>
    <t>Vessel type</t>
  </si>
  <si>
    <t>Vessel horsepower (kw)</t>
  </si>
  <si>
    <t>Number of crew</t>
  </si>
  <si>
    <t>% Ownership of the vessel</t>
  </si>
  <si>
    <t>Year built</t>
  </si>
  <si>
    <t>Is the vessel IUU listed?</t>
  </si>
  <si>
    <t>If Yes, not suitable</t>
  </si>
  <si>
    <t>Indicate suitability (inclusion in lists and letters)</t>
  </si>
  <si>
    <t>Y or N to be captured in the assessment phase</t>
  </si>
  <si>
    <t>Section 5</t>
  </si>
  <si>
    <t>5.3</t>
  </si>
  <si>
    <t>Complete the table below in relation to the applicant’s catch records in the sector applying for (even if the applicant held a right that was transferred or consolidated or of which the name of the entity was changed)</t>
  </si>
  <si>
    <t>Exclusionary - 10</t>
  </si>
  <si>
    <t>If no performance, application is excluded. See worksheet 5_3 for more calculation.</t>
  </si>
  <si>
    <t>Year</t>
  </si>
  <si>
    <t>See worksheet 5_3 for more calculation</t>
  </si>
  <si>
    <t>Right Holder Number</t>
  </si>
  <si>
    <t>Name of vessel(s)</t>
  </si>
  <si>
    <t>Number of crew allocated</t>
  </si>
  <si>
    <t>Individual TAC (Right holder quantum)</t>
  </si>
  <si>
    <t>Catch permit applied for? (Y/N)</t>
  </si>
  <si>
    <t xml:space="preserve">Actual catch landed of target species (kgs) (whole weight) </t>
  </si>
  <si>
    <t>Bycatch landed (kgs) (whole weight)</t>
  </si>
  <si>
    <t>Amount paid (Rands) in levies tor target fish landed in the sector applied for</t>
  </si>
  <si>
    <t>Section 6</t>
  </si>
  <si>
    <t>6.3</t>
  </si>
  <si>
    <t>Economic Interest (%) - Black people</t>
  </si>
  <si>
    <t>See worksheet 6_3</t>
  </si>
  <si>
    <t>Economic Interest (%) - Women</t>
  </si>
  <si>
    <t>Economic Interest (%) - Youth</t>
  </si>
  <si>
    <t>Economic Interest (%) - Disabled</t>
  </si>
  <si>
    <t>6.4</t>
  </si>
  <si>
    <t xml:space="preserve">Complete the table below in respect of the applicant’s ultimate shareholding/ membership interest in the hands of natural persons.  </t>
  </si>
  <si>
    <t>Shareholder name/member name (Surname, Initials)</t>
  </si>
  <si>
    <t>% Shareholding/membership interest</t>
  </si>
  <si>
    <t>Race (A/C/Ch/I/W)</t>
  </si>
  <si>
    <t>Gender (M/F)</t>
  </si>
  <si>
    <t>Disability (Y/N)</t>
  </si>
  <si>
    <t>Identity number/Registration number</t>
  </si>
  <si>
    <t>6.6</t>
  </si>
  <si>
    <t>If “yes” to 6.5, what is the percentage shareholding held by employees through the scheme?</t>
  </si>
  <si>
    <t>If Yes in 6.5, 0-10 %=1 point, 11-20%=2 point, 21-30%=3 point, 31-40%= 4 point, 41-50%=5 point, 51-60%=6 point, 61-70%=7 point, 71-805=8 point, 81-90%=9 point, &gt;90%=10 point</t>
  </si>
  <si>
    <t>Financial year</t>
  </si>
  <si>
    <t>What capital payments have been made out over the last 5 years to employees through any employee ownership scheme?"</t>
  </si>
  <si>
    <t>See worksheet 6_7, To re-evaluate after data is captured</t>
  </si>
  <si>
    <t>6.10</t>
  </si>
  <si>
    <t xml:space="preserve">Complete the following table in relation to the applicant’s employees as at the financial year which ends on any date between 1 July 2020 and 30 June 2021? </t>
  </si>
  <si>
    <t>See worksheet 6_10</t>
  </si>
  <si>
    <t>Gross monthly income (total cost to company)</t>
  </si>
  <si>
    <t>Average monthly income</t>
  </si>
  <si>
    <t>Number of employees</t>
  </si>
  <si>
    <t>% total employees</t>
  </si>
  <si>
    <t>Specify number of HDI employees - A</t>
  </si>
  <si>
    <t>Specify number of HDI employees - C</t>
  </si>
  <si>
    <t>Specify number of HDI employees - Ch</t>
  </si>
  <si>
    <t>Specify number of HDI employees - I</t>
  </si>
  <si>
    <t>Specify number of HDI employees - F</t>
  </si>
  <si>
    <t>Specify number of HDI employees - Y</t>
  </si>
  <si>
    <t>Specify number of HDI employees - D</t>
  </si>
  <si>
    <t>6.11</t>
  </si>
  <si>
    <t xml:space="preserve">Is the applicant a designated employer as defined in Section 1 of the Employment Equity Act, 55 of 1998? </t>
  </si>
  <si>
    <t>Yes = 5, No = 0</t>
  </si>
  <si>
    <t>6.14</t>
  </si>
  <si>
    <t xml:space="preserve">Does the applicant make donations of the annual taxable income which qualify for deduction in terms of section 18A of the Income Tax Act 58 of 1962? </t>
  </si>
  <si>
    <t>If Yes, then see worksheet 6_15</t>
  </si>
  <si>
    <t>Percentage of entity’s turnover spent on CSI</t>
  </si>
  <si>
    <t>6.16</t>
  </si>
  <si>
    <t xml:space="preserve">Does the applicant procure goods / services from majority black owned company (ies)? </t>
  </si>
  <si>
    <t>6.17</t>
  </si>
  <si>
    <t>Is the applicant compliant with the Skills Development Act, 97 of 1998?</t>
  </si>
  <si>
    <t>6.19</t>
  </si>
  <si>
    <t>Does the applicant pay levies in terms of the Skills Development Levies Act, 9 of 1999?</t>
  </si>
  <si>
    <t>6.21</t>
  </si>
  <si>
    <t xml:space="preserve">Has the applicant appointed a skills development facilitator? </t>
  </si>
  <si>
    <t>6.23</t>
  </si>
  <si>
    <t>Has the applicant developed a workplace skills plan?</t>
  </si>
  <si>
    <t>6.24</t>
  </si>
  <si>
    <t>Does the applicant participate in learnership programmes?</t>
  </si>
  <si>
    <t>6.26</t>
  </si>
  <si>
    <r>
      <t>Has</t>
    </r>
    <r>
      <rPr>
        <sz val="10"/>
        <color rgb="FF000000"/>
        <rFont val="Arial"/>
        <family val="2"/>
      </rPr>
      <t xml:space="preserve"> the applicant embarked upon </t>
    </r>
    <r>
      <rPr>
        <i/>
        <sz val="10"/>
        <color rgb="FF000000"/>
        <rFont val="Arial"/>
        <family val="2"/>
      </rPr>
      <t>enterprise development projects</t>
    </r>
    <r>
      <rPr>
        <sz val="10"/>
        <color rgb="FF000000"/>
        <rFont val="Arial"/>
        <family val="2"/>
      </rPr>
      <t xml:space="preserve"> to address increasing black ownership, management and skills in new business enterprises, which includes investment programmes and access to finance? Full details of these initiatives are requested</t>
    </r>
  </si>
  <si>
    <t>Section 7</t>
  </si>
  <si>
    <t>7.1</t>
  </si>
  <si>
    <r>
      <t xml:space="preserve">Do you provide </t>
    </r>
    <r>
      <rPr>
        <b/>
        <sz val="10"/>
        <color theme="1"/>
        <rFont val="Calibri"/>
        <family val="2"/>
        <scheme val="minor"/>
      </rPr>
      <t>permanent?</t>
    </r>
    <r>
      <rPr>
        <sz val="10"/>
        <color theme="1"/>
        <rFont val="Calibri"/>
        <family val="2"/>
        <scheme val="minor"/>
      </rPr>
      <t xml:space="preserve"> If “Yes” complete the table below in respect of jobs in the fishing industry in the income tax year which ends on 28 February 2021.</t>
    </r>
  </si>
  <si>
    <t>If yes, see worksheet 7_1 (permanent), To re-evaluate after data is captured</t>
  </si>
  <si>
    <t>Total number of permanent employees in the fishing industry</t>
  </si>
  <si>
    <t>% of permanent employees involved in fishing operations (incl addmin staff)</t>
  </si>
  <si>
    <t>% of permanent employees involved in the fishing sector being applied for</t>
  </si>
  <si>
    <t>Total wages paid to permanent employees in the fishing industry</t>
  </si>
  <si>
    <t>% wages paid to permanent employees involved in fishing</t>
  </si>
  <si>
    <t>% wages paid to permanent employees involved in the fishing sector being applied for</t>
  </si>
  <si>
    <t>Number of Land based permanent employees in the fishing industry</t>
  </si>
  <si>
    <t>% of land based permanent employees in the fishing industry</t>
  </si>
  <si>
    <t>Number of Sea/vessel based permanent employees in the fishing industry</t>
  </si>
  <si>
    <t>% of sea/vessel based permanent employees in the fishing industry</t>
  </si>
  <si>
    <t>Number of Land based permanent employees - African</t>
  </si>
  <si>
    <t>Number of Land based permanent employees - Coloured</t>
  </si>
  <si>
    <t>Number of Land based permanent employees - Chinese</t>
  </si>
  <si>
    <t>Number of Land based permanent employees - Indian</t>
  </si>
  <si>
    <t>Number of Land based permanent employees - Female</t>
  </si>
  <si>
    <t>Number of Land based permanent employees - White</t>
  </si>
  <si>
    <t>Number of Land based permanent employees - Youth</t>
  </si>
  <si>
    <t>Number of Land based permanent employees - Disabled</t>
  </si>
  <si>
    <t>Number of Sea/vessel permanent employees -  African</t>
  </si>
  <si>
    <t>Number of Sea/vessel permanent employees - Coloured</t>
  </si>
  <si>
    <t>Number of Sea/vessel permanent employees - Chinese</t>
  </si>
  <si>
    <t>Number of Sea/vessel permanent employees - Indian</t>
  </si>
  <si>
    <t>Number of Sea/vessel permanent employees - Female</t>
  </si>
  <si>
    <t>Number of Sea/vessel permanent employees - White</t>
  </si>
  <si>
    <t>Number of Sea/vessel permanent employees - Youth</t>
  </si>
  <si>
    <t>Number of Sea/vessel permanent employees - Disabled</t>
  </si>
  <si>
    <t>7.2</t>
  </si>
  <si>
    <r>
      <t xml:space="preserve">Do you provide </t>
    </r>
    <r>
      <rPr>
        <b/>
        <sz val="10"/>
        <color theme="1"/>
        <rFont val="Calibri"/>
        <family val="2"/>
        <scheme val="minor"/>
      </rPr>
      <t>part time /contract employment?</t>
    </r>
    <r>
      <rPr>
        <sz val="10"/>
        <color theme="1"/>
        <rFont val="Calibri"/>
        <family val="2"/>
        <scheme val="minor"/>
      </rPr>
      <t xml:space="preserve"> If “Yes” complete the table below in respect of jobs in the fishing industry in the income tax year which ends on 28 February 2021.</t>
    </r>
  </si>
  <si>
    <t>See worksheet 7_2 (seasonal), To re-evaluate after data is captured</t>
  </si>
  <si>
    <t>Total number of part time employees in the fishing industry</t>
  </si>
  <si>
    <t>% of part time employees involved in fishing operations (incl addmin staff)</t>
  </si>
  <si>
    <t>% of part time employees involved in the fishing sector being applied for</t>
  </si>
  <si>
    <t>Number of part time/contract employees per allocation</t>
  </si>
  <si>
    <t>Total wages paid to part time employees in the fishing industry</t>
  </si>
  <si>
    <t>% wages paid to part time employees involved in fishing</t>
  </si>
  <si>
    <t>% wages paid to part time employees involved in the fishing sector being applied for</t>
  </si>
  <si>
    <t>Number of Land based part time employees in the fishing industry</t>
  </si>
  <si>
    <t>% of land based part time employees in the fishing industry</t>
  </si>
  <si>
    <t>Number of Sea/vessel based part time employees in the fishing industry</t>
  </si>
  <si>
    <t>% of sea/vessel based part time employees in the fishing industry</t>
  </si>
  <si>
    <t>Number of Land based part time employees - African</t>
  </si>
  <si>
    <t>Number of Land based part time employees - Coloured</t>
  </si>
  <si>
    <t>Number of Land based part time employees - Chinese</t>
  </si>
  <si>
    <t>Number of Land based part time employees - Indian</t>
  </si>
  <si>
    <t>Number of Land based part time employees - Female</t>
  </si>
  <si>
    <t>Number of Land based part time employees - White</t>
  </si>
  <si>
    <t>Number of Land based part time employees - Youth</t>
  </si>
  <si>
    <t>Number of Land based part time employees - Disabled</t>
  </si>
  <si>
    <t>Number of Sea/vessel part time employees -  African</t>
  </si>
  <si>
    <t>Number of Sea/vessel part time employees - Coloured</t>
  </si>
  <si>
    <t>Number of Sea/vessel part time employees - Chinese</t>
  </si>
  <si>
    <t>Number of Sea/vessel part time employees - Indian</t>
  </si>
  <si>
    <t>Number of Sea/vessel part time employees - Female</t>
  </si>
  <si>
    <t>Number of Sea/vessel part time employees - White</t>
  </si>
  <si>
    <t>Number of Sea/vessel part time employees - Youth</t>
  </si>
  <si>
    <t>Number of Sea/vessel part time employees - Disabled</t>
  </si>
  <si>
    <t>7.3</t>
  </si>
  <si>
    <t>Do you contribute towards medical aid or any kind of medical support arrangement for more than 50% of your employees?</t>
  </si>
  <si>
    <t>yes = 2 and no = 0</t>
  </si>
  <si>
    <t>7.4</t>
  </si>
  <si>
    <t xml:space="preserve">Do you contribute towards pension/provident fund for more than 50% of its employees? </t>
  </si>
  <si>
    <t>7.5</t>
  </si>
  <si>
    <t xml:space="preserve">Do you provide all your employees with safe working conditions? </t>
  </si>
  <si>
    <t>Section 8</t>
  </si>
  <si>
    <t>8.4</t>
  </si>
  <si>
    <t>Complete the table below in relation to the benefits accrued to society, last column must be left empty for unlisted entities.</t>
  </si>
  <si>
    <t>See worksheet 8_4,, To re-evaluate after data is captured</t>
  </si>
  <si>
    <t>Total Income tax paid to Revenue Services (in Rands)</t>
  </si>
  <si>
    <t xml:space="preserve">Profit / Loss after Tax </t>
  </si>
  <si>
    <t>Annual Dividend paid to shareholders (in Rands)</t>
  </si>
  <si>
    <t>Annual Dividend paid to black shareholders (in Rands)</t>
  </si>
  <si>
    <t>Total number of issued shares</t>
  </si>
  <si>
    <t xml:space="preserve">Total black shareholding percentage </t>
  </si>
  <si>
    <t>Annual average share price (in Rands)</t>
  </si>
  <si>
    <t>8.6</t>
  </si>
  <si>
    <t xml:space="preserve">How many years has the entity been operating in its local area? </t>
  </si>
  <si>
    <t>1-5 years=5; 6-10=10; 11-20=15 &amp; 21 and above=20</t>
  </si>
  <si>
    <t>8.7</t>
  </si>
  <si>
    <t>Complete the table below in respect of harbours where catch has been landed and processed.</t>
  </si>
  <si>
    <t>For Landing and Processing for each year: 3 points to PE, Cape St Francis and Mossel bay, 2 points for Rest and score 1 for Cape Town, Hout bay, Kalk bay, Kommetjie, Gordons bay.  If you have more than one harbour per year, the harbour with the highest score needs to be added to the total for the question.  If there are more than one with the highest value, only one value needs to be added.</t>
  </si>
  <si>
    <t>Harbour name</t>
  </si>
  <si>
    <t>Quantity landed (kilograms)</t>
  </si>
  <si>
    <t>Factory name and address</t>
  </si>
  <si>
    <t>Quantity processed (kilograms)</t>
  </si>
  <si>
    <t>8.8</t>
  </si>
  <si>
    <t xml:space="preserve">Complete the table below in respect to harbours where catch is to be landed and processed. </t>
  </si>
  <si>
    <t>For Landing and Processing for each year: 3 points to PE, Cape St Francis and Mossel bay, 2 points for Rest and score 1 for Cape Town, Hout bay, Kalk bay, Kommetjie, Gordons bay.  If you have more than one harbour per frequency,  the harbour with the highest score needs to be added to the total for the question.  If there are more than one with the highest value, only one value needs to be added. Only for values where the Frequency is 1, 2 and 3</t>
  </si>
  <si>
    <t>Section 9</t>
  </si>
  <si>
    <t>9.1</t>
  </si>
  <si>
    <t xml:space="preserve">Complete the following table in relation to investment made </t>
  </si>
  <si>
    <t>See worksheet 9_1, To re-evaluate after data is captured</t>
  </si>
  <si>
    <t>Rand value of total fixed assets (in sector being applied for)</t>
  </si>
  <si>
    <t>Rand Value of Total Land Based Fixed Assets (in sector being applied for)</t>
  </si>
  <si>
    <t>Rand Value of Harbour and Sea Based Fixed Assets (in sector being applied for)</t>
  </si>
  <si>
    <t xml:space="preserve">Total capital expenditure </t>
  </si>
  <si>
    <t>Rand value of total fixed assets (in sectors other than the sectors applied for</t>
  </si>
  <si>
    <t>EXCLUSIONARY CRITERIA</t>
  </si>
  <si>
    <t>Improperly Lodged</t>
  </si>
  <si>
    <t>Was the application submitted on time?</t>
  </si>
  <si>
    <t>Defaulted to No, If No excluded</t>
  </si>
  <si>
    <t xml:space="preserve">Was the application fee paid in full on time? </t>
  </si>
  <si>
    <t>From question 2.5</t>
  </si>
  <si>
    <t>Is the applicant a deregistered juristic person?</t>
  </si>
  <si>
    <t>Is the applicant Tax Compliant?</t>
  </si>
  <si>
    <t>Was the application submitted by the applicant or its authorised representative</t>
  </si>
  <si>
    <t>Materially Defective</t>
  </si>
  <si>
    <t>Was the application signed online by the applicant’s authorised representative?</t>
  </si>
  <si>
    <t>Did the applicant more than one application for a right in the same fishing sector?</t>
  </si>
  <si>
    <t>Did the applicant false and / or misleading information or false documentation?</t>
  </si>
  <si>
    <t>Did the applicant fail to disclose material information for the purposes of evaluating the application?</t>
  </si>
  <si>
    <t>Compliance</t>
  </si>
  <si>
    <t>Did the applicant or its authorised representative attempt to improperly influence the Delegated Authority or Minister with regards to its application?</t>
  </si>
  <si>
    <t>Has the applicant or any of its Directors, Trustees, Senior Management, Shareholders or Members (where such shareholding or members interest exceeds 10%) or Skippers entered into a plea bargain under the Criminal Procedure Act 51 of 1977, for a contravention of the MLRA, or the regulations, or permit conditions between 2005/2006 – 2019/2020 and/or 2013/2014 – 2019/2020 (as per the duration of the applicable sector-specific policy)?</t>
  </si>
  <si>
    <t>From question 3.2</t>
  </si>
  <si>
    <t>Has the applicant or any of its Directors, Trustees, Senior Management, Shareholders or Members  (where such shareholding or members interest exceeds 10%) or Skippers’ fishing vessel, motor vehicle, premises or assets been detained, arrested or seized under the MLRA or restrained, preserved, confiscated or forfeited under the Prevention of Organised Crime Act 121 of 1998 during the long-term right period?</t>
  </si>
  <si>
    <t>From question 3.5</t>
  </si>
  <si>
    <t>Has the applicant or any of its Directors, Trustees, Senior Management, Shareholders or Members (where such shareholding or members interest exceeds 10%) or Skippers had a fishing right or permit, revoked or cancelled, under Section 28 of the MLRA between 2005/2006 – 2019/2020 and/or 2013/2014 – 2019/2020 (as per the duration of the applicable sector-specific policy)?</t>
  </si>
  <si>
    <t>From question 3.6</t>
  </si>
  <si>
    <t>Paper Quota Risks</t>
  </si>
  <si>
    <t>Is the applicant considered to be a paper quota risk because they:</t>
  </si>
  <si>
    <r>
      <t>·</t>
    </r>
    <r>
      <rPr>
        <sz val="7"/>
        <color theme="1"/>
        <rFont val="Times New Roman"/>
        <family val="1"/>
      </rPr>
      <t xml:space="preserve">       </t>
    </r>
    <r>
      <rPr>
        <sz val="10"/>
        <color theme="1"/>
        <rFont val="Calibri"/>
        <family val="2"/>
        <scheme val="minor"/>
      </rPr>
      <t>failed to present listed documentation</t>
    </r>
  </si>
  <si>
    <r>
      <t>·</t>
    </r>
    <r>
      <rPr>
        <sz val="7"/>
        <color theme="1"/>
        <rFont val="Times New Roman"/>
        <family val="1"/>
      </rPr>
      <t xml:space="preserve">       </t>
    </r>
    <r>
      <rPr>
        <sz val="10"/>
        <color theme="1"/>
        <rFont val="Calibri"/>
        <family val="2"/>
        <scheme val="minor"/>
      </rPr>
      <t>have not been directly involved in the catching, processing or marketing of their fish during the period in which they held a right in the sector they are applying for?</t>
    </r>
  </si>
  <si>
    <r>
      <t>·</t>
    </r>
    <r>
      <rPr>
        <sz val="7"/>
        <color theme="1"/>
        <rFont val="Times New Roman"/>
        <family val="1"/>
      </rPr>
      <t xml:space="preserve">       </t>
    </r>
    <r>
      <rPr>
        <sz val="10"/>
        <color theme="1"/>
        <rFont val="Calibri"/>
        <family val="2"/>
        <scheme val="minor"/>
      </rPr>
      <t>did not apply for a catch permit during the period in which they held a right in the sector they are applying for?</t>
    </r>
  </si>
  <si>
    <r>
      <t>·</t>
    </r>
    <r>
      <rPr>
        <sz val="7"/>
        <color theme="1"/>
        <rFont val="Times New Roman"/>
        <family val="1"/>
      </rPr>
      <t xml:space="preserve">       </t>
    </r>
    <r>
      <rPr>
        <sz val="10"/>
        <color theme="1"/>
        <rFont val="Calibri"/>
        <family val="2"/>
        <scheme val="minor"/>
      </rPr>
      <t>did not land any fish during the period in which they held a right in the sector they are applying for?</t>
    </r>
  </si>
  <si>
    <r>
      <t>·</t>
    </r>
    <r>
      <rPr>
        <sz val="7"/>
        <color theme="1"/>
        <rFont val="Times New Roman"/>
        <family val="1"/>
      </rPr>
      <t xml:space="preserve">       </t>
    </r>
    <r>
      <rPr>
        <sz val="10"/>
        <color theme="1"/>
        <rFont val="Calibri"/>
        <family val="2"/>
        <scheme val="minor"/>
      </rPr>
      <t>will not land any fish</t>
    </r>
  </si>
  <si>
    <t xml:space="preserve">Non-Utilisation </t>
  </si>
  <si>
    <t xml:space="preserve">Complete the table below in relation to the applicant’s catch records in the sector applying for - If no performance application is excluded </t>
  </si>
  <si>
    <t>From question 5.3</t>
  </si>
  <si>
    <t>Category : B</t>
  </si>
  <si>
    <t>1.33</t>
  </si>
  <si>
    <t>Category B applicant</t>
  </si>
  <si>
    <t>1.34</t>
  </si>
  <si>
    <t>6.7</t>
  </si>
  <si>
    <t>Category : C</t>
  </si>
  <si>
    <t>1.35</t>
  </si>
  <si>
    <t>How many years (between the period 2006 to 2021) has the applicant’s shareholders, members, trustees or directors operated in the South African fishing industry?</t>
  </si>
  <si>
    <t>1.36</t>
  </si>
  <si>
    <t>How many years (between the period 2006 to 2021) has the applicant been involved in the South African fishing industry value chain (catching, processing, marketing, and managing of finance)?</t>
  </si>
  <si>
    <t>RH 1</t>
  </si>
  <si>
    <t>Total</t>
  </si>
  <si>
    <t>Performance (%)</t>
  </si>
  <si>
    <t>Score</t>
  </si>
  <si>
    <t>Performance</t>
  </si>
  <si>
    <t>Quota</t>
  </si>
  <si>
    <t>&lt; 11</t>
  </si>
  <si>
    <t>Excl</t>
  </si>
  <si>
    <t>Catch</t>
  </si>
  <si>
    <t>11 - 20</t>
  </si>
  <si>
    <t>20 - 40</t>
  </si>
  <si>
    <t>RH 2</t>
  </si>
  <si>
    <t>40 - 60</t>
  </si>
  <si>
    <t>60 - 80</t>
  </si>
  <si>
    <t>80 - 100</t>
  </si>
  <si>
    <t>&gt; 100</t>
  </si>
  <si>
    <t>RH 3</t>
  </si>
  <si>
    <t>RH 4</t>
  </si>
  <si>
    <t>Transformation score - This would be their final % after consideration of all categories (Black,Women, Disabled, Youth) - see M2:M5</t>
  </si>
  <si>
    <t>Black%</t>
  </si>
  <si>
    <t>women%</t>
  </si>
  <si>
    <t>youth%</t>
  </si>
  <si>
    <t>disability%</t>
  </si>
  <si>
    <t>sum%</t>
  </si>
  <si>
    <t>score</t>
  </si>
  <si>
    <t xml:space="preserve">add percentage for table 6b column 2,3,4,5/max of all applications for 2020 * 100 </t>
  </si>
  <si>
    <t>This score is not a reflection of the entity's level of black ownership alone, and is scaled to the maximum of the sector.</t>
  </si>
  <si>
    <t>Transformation level at 2020</t>
  </si>
  <si>
    <t>Points</t>
  </si>
  <si>
    <t xml:space="preserve">&gt;=80 </t>
  </si>
  <si>
    <t>Weighting of increase in transf</t>
  </si>
  <si>
    <t>&gt;=70 and &lt;80</t>
  </si>
  <si>
    <t>&gt;=60 and &lt;70</t>
  </si>
  <si>
    <t>&gt;=50 and &lt;60</t>
  </si>
  <si>
    <t>&gt;=40 and &lt;50</t>
  </si>
  <si>
    <t>&gt;=30 and &lt;40</t>
  </si>
  <si>
    <t>&gt;=20 and &lt;30</t>
  </si>
  <si>
    <t>&lt;20</t>
  </si>
  <si>
    <t>If transformation level in 2020 =&lt; transformation at start of right, they get the points for transformation at the end</t>
  </si>
  <si>
    <t>If transformation level in 2020 &gt;= 80, they get 12 points (% increase over the duration of the right is not considered)</t>
  </si>
  <si>
    <t>Examples</t>
  </si>
  <si>
    <t>Transformation level at start of right</t>
  </si>
  <si>
    <t>increase Transformation %</t>
  </si>
  <si>
    <t>average increase in sector</t>
  </si>
  <si>
    <t>Final score (transformation score in 2020 +weighted increase relative to average increase)</t>
  </si>
  <si>
    <t>The final point awarded is made up of the level of transformation in 2020 as well as the percentage increase in the level of transformation (from the date they were awarded a right until 2020). The final score therefore uses their level of transformation in 2020 and adds an increase, based on the % increase in transformation during the period of the right, relative to the average increase in transformation of the sector over that period. However, the level of transformation in 2020 is used to weight the increase attributed to % increase in transformation. This gives a higher weight to entities that are more transformed in 2020. In this way, higher level of transformation is rewarded and a higher % increase in transformation over the period of the right is also rewarded. However, if the % increase in transformation over the period of the right is less than the sector average, the entity is penalised.</t>
  </si>
  <si>
    <t>&gt;=80 =12 points</t>
  </si>
  <si>
    <t>Percentage range</t>
  </si>
  <si>
    <t>Above to re-evalutate when information is captured</t>
  </si>
  <si>
    <t>RACE</t>
  </si>
  <si>
    <t>Average salary</t>
  </si>
  <si>
    <t>Number of African employees</t>
  </si>
  <si>
    <t>Number of Coloured employees</t>
  </si>
  <si>
    <t>Number of Indian employees</t>
  </si>
  <si>
    <t>Number of Chinese employees</t>
  </si>
  <si>
    <t>Sum of ACI</t>
  </si>
  <si>
    <t>Total wage bill</t>
  </si>
  <si>
    <t>Wage bill for ACI</t>
  </si>
  <si>
    <t>&gt; R75 000</t>
  </si>
  <si>
    <t>No information provided</t>
  </si>
  <si>
    <t>Between R75 000 and R50 000</t>
  </si>
  <si>
    <t>From 0&gt;= %P &lt; 50</t>
  </si>
  <si>
    <t>Between R50 000 and R25 000</t>
  </si>
  <si>
    <t xml:space="preserve">From 50 &gt;= %P &lt;  60 </t>
  </si>
  <si>
    <t>Between R25 000 and R20 000</t>
  </si>
  <si>
    <t>From 60 &gt;= %P &lt; 70</t>
  </si>
  <si>
    <t>Between R20 000 and R15 000</t>
  </si>
  <si>
    <t>From 70 &gt;= %P &lt; 80</t>
  </si>
  <si>
    <t>Between R15 000 and R10 000</t>
  </si>
  <si>
    <t>From 80 &gt;= %P &lt; 90</t>
  </si>
  <si>
    <t>Between R10 000 and 5 000</t>
  </si>
  <si>
    <t>From 90 &gt;= %P &lt; 100</t>
  </si>
  <si>
    <t>Between R5 000 and R2 500</t>
  </si>
  <si>
    <t>Below R2 500</t>
  </si>
  <si>
    <t>TOTAL</t>
  </si>
  <si>
    <t>%Total PDI wage/Total wage bill</t>
  </si>
  <si>
    <t>Score for PDI wage bill</t>
  </si>
  <si>
    <t>WOMEN</t>
  </si>
  <si>
    <t>Number of Women employees</t>
  </si>
  <si>
    <t>Wage bill for Women</t>
  </si>
  <si>
    <t>%Total Women wage/Total wage bill</t>
  </si>
  <si>
    <t>Score for Women wage bill</t>
  </si>
  <si>
    <t>YOUTH</t>
  </si>
  <si>
    <t>Number of Youth employees</t>
  </si>
  <si>
    <t>%Total Youth wage/Total wage bill</t>
  </si>
  <si>
    <t>Score for Youth wage bill</t>
  </si>
  <si>
    <t>DISABLED</t>
  </si>
  <si>
    <t>Number of Disabled employees</t>
  </si>
  <si>
    <t>%Total Disabled wage/Total wage bill</t>
  </si>
  <si>
    <t>Score for Disabled wage bill</t>
  </si>
  <si>
    <t>Sum scores for wage bill for PDI, Women, Youth and Disabled</t>
  </si>
  <si>
    <t>Score each Percentage of entity’s turnover spent on CSI as follows</t>
  </si>
  <si>
    <t>FY2019</t>
  </si>
  <si>
    <t>0% - 0.5%</t>
  </si>
  <si>
    <t>FY2020</t>
  </si>
  <si>
    <t>0.51% - 1%</t>
  </si>
  <si>
    <t>FY 2021</t>
  </si>
  <si>
    <t>&gt; 1%</t>
  </si>
  <si>
    <t>RH</t>
  </si>
  <si>
    <t>Permanent employees</t>
  </si>
  <si>
    <t>Allocation (t) - this should be summed over the 15 year period</t>
  </si>
  <si>
    <t>Job/ton</t>
  </si>
  <si>
    <t>scaled to max</t>
  </si>
  <si>
    <t>score (out of 100)</t>
  </si>
  <si>
    <t>final score</t>
  </si>
  <si>
    <t>j/t range</t>
  </si>
  <si>
    <t xml:space="preserve"> &lt;1</t>
  </si>
  <si>
    <t>1-3</t>
  </si>
  <si>
    <t>4-6</t>
  </si>
  <si>
    <t>7-10</t>
  </si>
  <si>
    <t>11-20</t>
  </si>
  <si>
    <t>21-30</t>
  </si>
  <si>
    <t>31-40</t>
  </si>
  <si>
    <t>41-60</t>
  </si>
  <si>
    <t>61-80</t>
  </si>
  <si>
    <t>81-100</t>
  </si>
  <si>
    <t>Application number in that sector/category</t>
  </si>
  <si>
    <t>Total number of permanent employees in the fishing industry. Under section 7.1</t>
  </si>
  <si>
    <t>Refer to 5.3 section sum of all the TAC Individual TAC (Right holder quantum)</t>
  </si>
  <si>
    <t>The total score per RH is then simply the sum of the score for the permanent and seasonal employees</t>
  </si>
  <si>
    <t>Seasonal employees</t>
  </si>
  <si>
    <t>This give less weight to seasonal workers</t>
  </si>
  <si>
    <t xml:space="preserve"> &lt;5</t>
  </si>
  <si>
    <t>5-20</t>
  </si>
  <si>
    <t>21-50</t>
  </si>
  <si>
    <t>51-80</t>
  </si>
  <si>
    <t>Application number in that sector</t>
  </si>
  <si>
    <t>Taxes</t>
  </si>
  <si>
    <t>Dividends</t>
  </si>
  <si>
    <t>Dividends to blackshare holders</t>
  </si>
  <si>
    <t>Total black shareholding in percentages</t>
  </si>
  <si>
    <t>Average shareprice/Book value</t>
  </si>
  <si>
    <t>Tones allocated</t>
  </si>
  <si>
    <t>Sum/Average</t>
  </si>
  <si>
    <t>Tax weight</t>
  </si>
  <si>
    <t>Constant values</t>
  </si>
  <si>
    <t>Value weight (Outstandingshares*average Shareprice)</t>
  </si>
  <si>
    <t xml:space="preserve">Refer 5.3 section Individual TAC (Right holder quantum) </t>
  </si>
  <si>
    <t>BEE weight (BEE dividends)</t>
  </si>
  <si>
    <t xml:space="preserve">This value is the combination of Cell C20 (Income tax paid) + (average </t>
  </si>
  <si>
    <t>Combining columns (Rands)</t>
  </si>
  <si>
    <t>Value</t>
  </si>
  <si>
    <t>Value/ton</t>
  </si>
  <si>
    <t>This can only be used for category A applicants because they all refer to the sector being applied for.</t>
  </si>
  <si>
    <t>It is probably fine to simply use the value of total fixed assets (as done here)?</t>
  </si>
  <si>
    <t>Total TAC allocation (over the period of the right)-5_3</t>
  </si>
  <si>
    <r>
      <t xml:space="preserve">Total rand value </t>
    </r>
    <r>
      <rPr>
        <sz val="11"/>
        <color rgb="FFFF0000"/>
        <rFont val="Calibri"/>
        <family val="2"/>
        <scheme val="minor"/>
      </rPr>
      <t>(insured value)</t>
    </r>
    <r>
      <rPr>
        <sz val="11"/>
        <color theme="1"/>
        <rFont val="Calibri"/>
        <family val="2"/>
        <scheme val="minor"/>
      </rPr>
      <t xml:space="preserve"> of total fixed assets (in sector being applied for) This includes vessels, land based and other sea based assets (column 2 of table 9_1 for year 2020 for category A)</t>
    </r>
  </si>
  <si>
    <t>Investment per tonne allocated R/t)</t>
  </si>
  <si>
    <t>normalised score</t>
  </si>
  <si>
    <t>Score achieved</t>
  </si>
  <si>
    <t>Investment per tonne allocated range</t>
  </si>
  <si>
    <t>To be finalised once we have captured the data</t>
  </si>
  <si>
    <t>For TAE related sectors we will replace the allocated TAC with the allocated effort.</t>
  </si>
  <si>
    <t>possibly also increase the max to 20 depending on the importance of investment</t>
  </si>
  <si>
    <t>All changed scores are the result of using the official Rights Register (MAST) and not submitted data.</t>
  </si>
  <si>
    <t>5-3b performance</t>
  </si>
  <si>
    <t>Scores</t>
  </si>
  <si>
    <t>Category</t>
  </si>
  <si>
    <t>APPLICATION_NO</t>
  </si>
  <si>
    <t>performance</t>
  </si>
  <si>
    <t>MAST_kg</t>
  </si>
  <si>
    <t>MAST_performance</t>
  </si>
  <si>
    <t>MAST_score</t>
  </si>
  <si>
    <t>diff</t>
  </si>
  <si>
    <t>min</t>
  </si>
  <si>
    <t>max</t>
  </si>
  <si>
    <t>A</t>
  </si>
  <si>
    <t>no</t>
  </si>
  <si>
    <t>data</t>
  </si>
  <si>
    <t>data_5_3_v20220215</t>
  </si>
  <si>
    <t>Mass to be caught</t>
  </si>
  <si>
    <t>IndividualTAC</t>
  </si>
  <si>
    <t>ActualCatchLanded</t>
  </si>
  <si>
    <t>7-1c scaled b</t>
  </si>
  <si>
    <t>permanent_employees</t>
  </si>
  <si>
    <t>scaled jobs per ton</t>
  </si>
  <si>
    <t>MAST_scaled jobs per ton</t>
  </si>
  <si>
    <t>7-2c scaled b</t>
  </si>
  <si>
    <t>Part_Time_employees</t>
  </si>
  <si>
    <t>scaled season job per ton</t>
  </si>
  <si>
    <t>MAST_scaled season job per ton</t>
  </si>
  <si>
    <t>scaled jobs</t>
  </si>
  <si>
    <t>B</t>
  </si>
  <si>
    <t>8-4e scaled d</t>
  </si>
  <si>
    <t>scaled value per ton</t>
  </si>
  <si>
    <t>MAST_scaled value per ton</t>
  </si>
  <si>
    <t>no difference btn submitted TAC and MAST TAC</t>
  </si>
  <si>
    <t>difference is greater than 20%</t>
  </si>
  <si>
    <t>9-1d scaled c</t>
  </si>
  <si>
    <t>SumOfTOTAL_FIXED_ASSETS</t>
  </si>
  <si>
    <t>Total_Allocation</t>
  </si>
  <si>
    <t>invest_norm</t>
  </si>
  <si>
    <t>MAST_invest_norm</t>
  </si>
  <si>
    <t>combining</t>
  </si>
  <si>
    <t>scaled_value</t>
  </si>
  <si>
    <t>C</t>
  </si>
  <si>
    <t>00e compare applicant TAC with MAST</t>
  </si>
  <si>
    <t>FINAL SCORE</t>
  </si>
  <si>
    <t>Min</t>
  </si>
  <si>
    <t>Max</t>
  </si>
  <si>
    <t>Final Score</t>
  </si>
  <si>
    <t>Application</t>
  </si>
  <si>
    <t>Sum of Total wage bill</t>
  </si>
  <si>
    <t>Sum of Wage bill for ACI</t>
  </si>
  <si>
    <t>Race</t>
  </si>
  <si>
    <t>Women</t>
  </si>
  <si>
    <t>Youth</t>
  </si>
  <si>
    <t>Disability</t>
  </si>
  <si>
    <t>Row Labels</t>
  </si>
  <si>
    <t>Race score</t>
  </si>
  <si>
    <t>Women score</t>
  </si>
  <si>
    <t>Youth score</t>
  </si>
  <si>
    <t>Disability score</t>
  </si>
  <si>
    <t>FY2021</t>
  </si>
  <si>
    <t>N/A</t>
  </si>
  <si>
    <t>NA</t>
  </si>
  <si>
    <t>HarbourName</t>
  </si>
  <si>
    <t>2007</t>
  </si>
  <si>
    <t>Port St Francis, Port Elizabeth, Mossel Bay</t>
  </si>
  <si>
    <t>2008</t>
  </si>
  <si>
    <t>Port St Francis, Mossel Bay, Gansbaai</t>
  </si>
  <si>
    <t>2009</t>
  </si>
  <si>
    <t>2010</t>
  </si>
  <si>
    <t>Port St Francis, Port Elizabeth</t>
  </si>
  <si>
    <t xml:space="preserve"> MOSSELBAY</t>
  </si>
  <si>
    <t>2011</t>
  </si>
  <si>
    <t>0</t>
  </si>
  <si>
    <t>2012</t>
  </si>
  <si>
    <t>00</t>
  </si>
  <si>
    <t>2013</t>
  </si>
  <si>
    <t>Port St Francis, Hout Bay</t>
  </si>
  <si>
    <t>2014</t>
  </si>
  <si>
    <t>2015</t>
  </si>
  <si>
    <t>Port St Francis, Cape Town</t>
  </si>
  <si>
    <t>2016</t>
  </si>
  <si>
    <t>Port St Francis, Gansbaai</t>
  </si>
  <si>
    <t>2017</t>
  </si>
  <si>
    <t>Port St Francis, Port Elizabeth, St Helena Bay, Cape Town</t>
  </si>
  <si>
    <t>2018</t>
  </si>
  <si>
    <t>Port St Francis, Hout bay, Cape Town</t>
  </si>
  <si>
    <t>2019</t>
  </si>
  <si>
    <t>Port St Francis, Port Elizabeth, Cape Town</t>
  </si>
  <si>
    <t>CAPE TOWN</t>
  </si>
  <si>
    <t>2020</t>
  </si>
  <si>
    <t xml:space="preserve">Cape Town </t>
  </si>
  <si>
    <t>2006</t>
  </si>
  <si>
    <t>Port St Francis</t>
  </si>
  <si>
    <t>Port Elizabeth, Mossel Bay, Gansbaai</t>
  </si>
  <si>
    <t>Port St Francis, Port Elizabeth, Mossel Bay, Saldanha Bay</t>
  </si>
  <si>
    <t>Cape Town Harbour</t>
  </si>
  <si>
    <t>Port St Francis, Port Elizabeth, Gansbaai, Hout Bay</t>
  </si>
  <si>
    <t xml:space="preserve">Cape Town Harbour </t>
  </si>
  <si>
    <t>Port St Francis, Gansbaai, Table Bay</t>
  </si>
  <si>
    <t>Cape Town, Port Elizabeth, Hout Bay</t>
  </si>
  <si>
    <t>Port St Francis, Port Elizabeth, Mossel Bay, Cape Town</t>
  </si>
  <si>
    <t>Cape Town, Table Bay</t>
  </si>
  <si>
    <t>Port St Francis, Gansbaai, Hout Bay</t>
  </si>
  <si>
    <t>Port St Francis, Mossel Bay, St Helena Bay, Cape Town</t>
  </si>
  <si>
    <t xml:space="preserve">Port St Francis, Port Elizabeth, Gansbaai </t>
  </si>
  <si>
    <t>CapeTown</t>
  </si>
  <si>
    <t>DURBAN</t>
  </si>
  <si>
    <t>EAST LONDON</t>
  </si>
  <si>
    <t>Gaansbaai</t>
  </si>
  <si>
    <t>Gansbaai</t>
  </si>
  <si>
    <t xml:space="preserve">Gansbaai Harbour </t>
  </si>
  <si>
    <t>Gansbaai, Hout Bay</t>
  </si>
  <si>
    <t>GANSBAY</t>
  </si>
  <si>
    <t>Gordons Bay</t>
  </si>
  <si>
    <t>Gqeberha</t>
  </si>
  <si>
    <t>Gqeberha Harbour</t>
  </si>
  <si>
    <t>GQERBERHA</t>
  </si>
  <si>
    <t>Hout Baai</t>
  </si>
  <si>
    <t>HOUT BAY</t>
  </si>
  <si>
    <t xml:space="preserve">Hout Bay </t>
  </si>
  <si>
    <t>Hout Bay &amp; Cape Town</t>
  </si>
  <si>
    <t>Hout Bay &amp; Cape Town Harbour</t>
  </si>
  <si>
    <t>NOT APPLICABLE</t>
  </si>
  <si>
    <t>Hout Bay Harbour</t>
  </si>
  <si>
    <t xml:space="preserve">Hout Bay Harbour </t>
  </si>
  <si>
    <t>Hout Bay, Cape Town</t>
  </si>
  <si>
    <t>Hout Bay, Saldanha Bay, Cape Town</t>
  </si>
  <si>
    <t>Hout Bay/Mosselbay</t>
  </si>
  <si>
    <t>PORT ST FRANCIS</t>
  </si>
  <si>
    <t>Kalk Bay</t>
  </si>
  <si>
    <t>KLEINMOND</t>
  </si>
  <si>
    <t>MILLERSPOINT/WITSAND</t>
  </si>
  <si>
    <t>Mossel Bay</t>
  </si>
  <si>
    <t>Mossel Bay Harbour</t>
  </si>
  <si>
    <t>Mossel Bay, Cape Town</t>
  </si>
  <si>
    <t>Mossel Bay, Port Elizabeth, Gansbaai</t>
  </si>
  <si>
    <t>MOSSELBAY</t>
  </si>
  <si>
    <t xml:space="preserve">N/A </t>
  </si>
  <si>
    <t>Paternoster</t>
  </si>
  <si>
    <t>PE HARBOUR</t>
  </si>
  <si>
    <t>Port Elizabeth</t>
  </si>
  <si>
    <t xml:space="preserve">Port Elizabeth </t>
  </si>
  <si>
    <t>Port Elizabeth (Gqeberha)</t>
  </si>
  <si>
    <t>Port Elizabeth Harbour</t>
  </si>
  <si>
    <t>Port Elizabeth Harbour; South Arm Cape Town Harbour; Hout Bay Harbour</t>
  </si>
  <si>
    <t>Port Elizabeth, Cape Town</t>
  </si>
  <si>
    <t>Port Elizabeth, Hout Bay, Cape Town</t>
  </si>
  <si>
    <t>Port Elizabeth, Mossel Bay, Gansbaai, Cape Town</t>
  </si>
  <si>
    <t>Port Elizabeth, St Helena Bay, Cape Town</t>
  </si>
  <si>
    <t>Port St Francis, Mossel Bay, Hout Bay, Cape Town</t>
  </si>
  <si>
    <t>Saldanha</t>
  </si>
  <si>
    <t>Saldanha Bay</t>
  </si>
  <si>
    <t xml:space="preserve">Saldanha Bay </t>
  </si>
  <si>
    <t>Saldanha Bay/Hout Bay</t>
  </si>
  <si>
    <t>Saldanha Bay/Mossel Bay</t>
  </si>
  <si>
    <t>Saldanha/Kalkbay</t>
  </si>
  <si>
    <t>Saldanha/Kalkbay/Lambertsbay</t>
  </si>
  <si>
    <t>Sandy Point</t>
  </si>
  <si>
    <t>South Arm Cape Town Harbour</t>
  </si>
  <si>
    <t>St Helena Bay</t>
  </si>
  <si>
    <t>Stompneus</t>
  </si>
  <si>
    <t>Table Bay Harbour</t>
  </si>
  <si>
    <t>Table Bay harbour, Cape Town</t>
  </si>
  <si>
    <t>WITSANDS</t>
  </si>
  <si>
    <t>Cape Town</t>
  </si>
  <si>
    <t>Hout Bay</t>
  </si>
  <si>
    <t>2021</t>
  </si>
  <si>
    <t>n/a</t>
  </si>
  <si>
    <t>Not Applicable</t>
  </si>
  <si>
    <t>ST HELENA BAY</t>
  </si>
  <si>
    <t>CAPE TOWN HARBOUR</t>
  </si>
  <si>
    <t>HOUT BAY HARBOUR</t>
  </si>
  <si>
    <t>MOSSEL BAY</t>
  </si>
  <si>
    <t>GANSBAAI</t>
  </si>
  <si>
    <t>Houtbay</t>
  </si>
  <si>
    <t>SALDANHA</t>
  </si>
  <si>
    <t>cape town</t>
  </si>
  <si>
    <t xml:space="preserve">CAPE TOWN </t>
  </si>
  <si>
    <t xml:space="preserve">PORT ST FRANCIS </t>
  </si>
  <si>
    <t>PORT ELIZABETH</t>
  </si>
  <si>
    <t xml:space="preserve">HOUT BAY </t>
  </si>
  <si>
    <t>TABLE BAY HARBOUR</t>
  </si>
  <si>
    <t xml:space="preserve">MOSSEL BAY </t>
  </si>
  <si>
    <t>GAANSBAAI</t>
  </si>
  <si>
    <t>Column Labels</t>
  </si>
  <si>
    <t>(blank)</t>
  </si>
  <si>
    <t>Grand Total</t>
  </si>
  <si>
    <t>KALK BAY</t>
  </si>
  <si>
    <t xml:space="preserve">Saldanha </t>
  </si>
  <si>
    <t>St Helena Harbour</t>
  </si>
  <si>
    <t>Lamberts Bay</t>
  </si>
  <si>
    <t>St.Helenabay</t>
  </si>
  <si>
    <t>Elands Bay</t>
  </si>
  <si>
    <t>Table Bay</t>
  </si>
  <si>
    <t xml:space="preserve">ST HELENA BAY </t>
  </si>
  <si>
    <t>PORT ELIZABETH HARBOUR</t>
  </si>
  <si>
    <t xml:space="preserve">LAAIPLEK </t>
  </si>
  <si>
    <t>Cape town</t>
  </si>
  <si>
    <t>HOUTBAAI HARBOUR</t>
  </si>
  <si>
    <t>Gqeberha Habour</t>
  </si>
  <si>
    <t>GQEBERHA</t>
  </si>
  <si>
    <t xml:space="preserve">Mossel Bay Harbour </t>
  </si>
  <si>
    <t xml:space="preserve">Port Elizabeth Harbour </t>
  </si>
  <si>
    <t xml:space="preserve">MOSSEL BAY HARBOUR </t>
  </si>
  <si>
    <t>Saldanha Bay Harbour</t>
  </si>
  <si>
    <t>SALDANHA HARBOUR</t>
  </si>
  <si>
    <t xml:space="preserve">Hout Bay Habour </t>
  </si>
  <si>
    <t>St Helena Bay Harbour</t>
  </si>
  <si>
    <t>ST. HELENA BAY</t>
  </si>
  <si>
    <t>MOSSELBAY HARBOUR</t>
  </si>
  <si>
    <t>Years</t>
  </si>
  <si>
    <t xml:space="preserve">HarbourFrequency </t>
  </si>
  <si>
    <t>SequenceNumber</t>
  </si>
  <si>
    <t>applicant submitted data for 2011-2020 and ommitted 2006-2010</t>
  </si>
  <si>
    <t>HDSM00095</t>
  </si>
  <si>
    <t>HDSM00076</t>
  </si>
  <si>
    <t>applicant submitted data for 2012-2020 and ommitted 2006-2011</t>
  </si>
  <si>
    <t>HDSM00075</t>
  </si>
  <si>
    <t>applicant allocation for some transfers and not others - standardised on all rights for full period</t>
  </si>
  <si>
    <t>HDSM00071</t>
  </si>
  <si>
    <t>applicant only submitted years of operation since obtaining the right and not the full right - MAST data ltd accordingly</t>
  </si>
  <si>
    <t>HDSM00069</t>
  </si>
  <si>
    <t>HDSM00064</t>
  </si>
  <si>
    <t>HDSM00052</t>
  </si>
  <si>
    <t>HDSM00050</t>
  </si>
  <si>
    <t>HDSM00047</t>
  </si>
  <si>
    <t>applicant provided data as tons instead of kg</t>
  </si>
  <si>
    <t>HDSM00046</t>
  </si>
  <si>
    <t>applicant ommitted 3 years of data</t>
  </si>
  <si>
    <t>HDSM00045</t>
  </si>
  <si>
    <t>HDSM00044</t>
  </si>
  <si>
    <t>HDSM00043</t>
  </si>
  <si>
    <t>HDSM00042</t>
  </si>
  <si>
    <t>applicant submitted data for 3 years which was 10x smaller</t>
  </si>
  <si>
    <t>HDSM00040</t>
  </si>
  <si>
    <t>applicant provided data that is different and without years specified</t>
  </si>
  <si>
    <t>HDSM00039</t>
  </si>
  <si>
    <t>HDSM00038</t>
  </si>
  <si>
    <t>HDSM00037</t>
  </si>
  <si>
    <t>HDSM00034</t>
  </si>
  <si>
    <t>HDSM00033</t>
  </si>
  <si>
    <t>applicant duplicated years</t>
  </si>
  <si>
    <t>HDSM00029</t>
  </si>
  <si>
    <t>HDSM00028</t>
  </si>
  <si>
    <t>HDSM00024</t>
  </si>
  <si>
    <t>HDSM00021</t>
  </si>
  <si>
    <t>HDSM00016</t>
  </si>
  <si>
    <t>HDSM00013</t>
  </si>
  <si>
    <t>applicant ommitted years</t>
  </si>
  <si>
    <t>HDSM00012</t>
  </si>
  <si>
    <t>HDSM00007</t>
  </si>
  <si>
    <t>HDSM00006</t>
  </si>
  <si>
    <t>HDSM00005</t>
  </si>
  <si>
    <t>SumOfAvgOfIndividualTAC</t>
  </si>
  <si>
    <t>CountOfYear</t>
  </si>
  <si>
    <t>Rights application number</t>
  </si>
  <si>
    <t>Made irrecoverable errors in the catch data</t>
  </si>
  <si>
    <t>MAST_Prev_Allocations_HDST</t>
  </si>
  <si>
    <t>Applicant submitted allocations which do not match variations of rights transferred over time. Solution was to use full right for entire period as per the official Rights Register.</t>
  </si>
  <si>
    <t>Applicant submitted the full annual allocation for each vessel which resulted in an inflated number. This was resolved by using the average submitted TAC for each year.</t>
  </si>
  <si>
    <t>AvgOfIndividualTAC</t>
  </si>
  <si>
    <t>Query1</t>
  </si>
  <si>
    <t>Although data submitted has mistakes, the time series is relatively consistent with MAST. Data prior to 2016 was requested but 5 year limit and as such the MAST score was not used if punitive.</t>
  </si>
  <si>
    <t>SumOfSumOfActualCatchLanded</t>
  </si>
  <si>
    <t>Raw data shows full TAC repeated and so formula adapted to account for this - noted for following questions which all use allocation data.</t>
  </si>
  <si>
    <t>Rationale: use submitted allocation (system) data &amp; where the score was different - the MAST was compared before decision taken.</t>
  </si>
  <si>
    <t>SCROLL DOWN TO SEE raw data which informed decisions taken</t>
  </si>
  <si>
    <t>Section 21 in October 2018. Either they don't know how prev RH performed OR they don't want to be judged on their performance. It is a reasonable argument that they shouldn't claim the performance. I'm inclined to use the applicant's data as it matches MAST - they have simply excluded pre-2019.</t>
  </si>
  <si>
    <t>Section 21 in December 2017. Either they don't know how prev RH performed OR they don't want to be judged on their performance. It is a reasonable argument that they shouldn't claim the performance. I'm inclined to use the applicant's data as it matches MAST - they have simply excluded pre-2018.</t>
  </si>
  <si>
    <t>Section 21 in February 2015. Either they don't know how prev RH performed OR they don't want to be judged on their performance. It is a reasonable argument that they shouldn't claim the performance. I'm inclined to use the applicant's data as it matches MAST - they have simply excluded pre-2015.</t>
  </si>
  <si>
    <t>Section 21 in March 2019. Either they don't know how prev RH performed OR they don't want to be judged on their performance. It is a reasonable argument that they shouldn't claim the performance. I'm inclined to use the applicant's data as it matches MAST - they have simply excluded pre-2019.</t>
  </si>
  <si>
    <t>2005/06(if applicable)</t>
  </si>
  <si>
    <t>Increase Transformation %</t>
  </si>
  <si>
    <t>%Sum</t>
  </si>
  <si>
    <t>BLACK_PEOPLE</t>
  </si>
  <si>
    <t>YEAR</t>
  </si>
  <si>
    <t>No</t>
  </si>
  <si>
    <t>Yes</t>
  </si>
  <si>
    <t>6.5 yes or no</t>
  </si>
  <si>
    <t>Value_6_6</t>
  </si>
  <si>
    <t>SCORE</t>
  </si>
  <si>
    <t>Count of CAPITAL_PAYMENTS</t>
  </si>
  <si>
    <t>Copy of pivot - first includes all non zero. Second all (including zero)</t>
  </si>
  <si>
    <t>All captial payments including zero</t>
  </si>
  <si>
    <t>(Multiple Items)</t>
  </si>
  <si>
    <t>CAPITAL_PAYMENTS</t>
  </si>
  <si>
    <t xml:space="preserve">Score </t>
  </si>
  <si>
    <t>PERCENTAGEOFENTITY</t>
  </si>
  <si>
    <t>FINANCIALYEAR</t>
  </si>
  <si>
    <t xml:space="preserve">Sum of Score </t>
  </si>
  <si>
    <t>scaled_seasonal</t>
  </si>
  <si>
    <t>8-4d scaled c SIMPLE</t>
  </si>
  <si>
    <t>8-4e scaled d SIMPLE</t>
  </si>
  <si>
    <t>TAC_diff</t>
  </si>
  <si>
    <r>
      <t>difference btwn submitted TAC and MAST TAC is &lt;</t>
    </r>
    <r>
      <rPr>
        <sz val="11"/>
        <color theme="1"/>
        <rFont val="Calibri"/>
        <family val="2"/>
      </rPr>
      <t>20%</t>
    </r>
  </si>
  <si>
    <t>category</t>
  </si>
  <si>
    <t>Applicant Number</t>
  </si>
  <si>
    <t>argento trading 69cc</t>
  </si>
  <si>
    <t>elandsbay</t>
  </si>
  <si>
    <t>argento trading, lot 3,elandbay</t>
  </si>
  <si>
    <t>argento trading,lot3 elandsbay</t>
  </si>
  <si>
    <t>VRT &amp; ARGENTO TRADING 69</t>
  </si>
  <si>
    <t>VRT &amp; ARGENTO TRADING 69CC</t>
  </si>
  <si>
    <t>VRT</t>
  </si>
  <si>
    <t>GAANSBAAI/KLEINMOND</t>
  </si>
  <si>
    <t>Kaytrad Cold Store, Atlnatic Skipper Road, Hout Bay</t>
  </si>
  <si>
    <t>ATLANTIS SEAFOOD PRODUCTS ATLANTIS</t>
  </si>
  <si>
    <t>BMC FISHERIES MOSSEL BAY</t>
  </si>
  <si>
    <t>UMOYA FISH PROCESSORS ST HELENA BAY</t>
  </si>
  <si>
    <t>Kaytrad Cold Store, Atlantic Skipper Way, Hout Bay</t>
  </si>
  <si>
    <t>SH Viking Division,  Quay 3,  Mossel Bay Harbour,  Mossel Bay</t>
  </si>
  <si>
    <t>The company has not been operational at the Harbour yet. Such documents are not available yet.</t>
  </si>
  <si>
    <t>Lusitania Sea Products (Pty) Ltd, Pepperbay Harbour</t>
  </si>
  <si>
    <t>NONE</t>
  </si>
  <si>
    <t>Oceana Lobster St Helena Bay</t>
  </si>
  <si>
    <t>Houit Bay</t>
  </si>
  <si>
    <t>Oceana Lobster St Helene Bay</t>
  </si>
  <si>
    <t>Cape Reef Pepper Bay</t>
  </si>
  <si>
    <t>Dyer Eland</t>
  </si>
  <si>
    <t>Boetie Bert</t>
  </si>
  <si>
    <t>BCP</t>
  </si>
  <si>
    <t>Realeka</t>
  </si>
  <si>
    <t>WEST POINT PROCESSORS, MAIN ROAD, ST HELENA BAY</t>
  </si>
  <si>
    <t>PATERNOSTER VISSERYE, Kreefgang, Paternoster; 7381</t>
  </si>
  <si>
    <t>SALDANHA BAY, HOUT BAY</t>
  </si>
  <si>
    <t>OCEANA LOBSTER, Main Road, Stompneusbay, 7390</t>
  </si>
  <si>
    <t>SENTINEL SEAFOODS, 3 Harbour Road, Cape Town, 7806</t>
  </si>
  <si>
    <t>WEST POINT PROCESSORS</t>
  </si>
  <si>
    <t>WEST POINT PROCESSORS, MAINR ROAD, ST HELENA BAY</t>
  </si>
  <si>
    <t>Komicx Products (Pty) Ltd - 25 Fish Eagle Place, Kommetjie/ F4Africa Woodstock - 230 Victoria Rd, Woodstock</t>
  </si>
  <si>
    <t xml:space="preserve">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t>
  </si>
  <si>
    <t xml:space="preserve">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t>
  </si>
  <si>
    <t>Komicx Products (Pty) Ltd - 25 Fish Eagle Place, Kommetjie/Atlantis Seafood Products (Pty) Ltd - 169 Neil Hare Rd, Atlantis Industrial Area/Sentinal Sea Foods (Pty) Ltd - Jetty 3, Harbour Rd, Hout Bay</t>
  </si>
  <si>
    <t>Komicx Products (Pty) Ltd - 25 Fish Eagle Place, Kommetjie/F4Africa Woodstock - 230 Victoria Rd, Woodstock/Sentinal Sea Foods (Pty) Ltd - Jetty 3, Harbour Rd, Hout Bay Harbour</t>
  </si>
  <si>
    <t>Komicx Products (Pty) Ltd - 25 Fish Eagle Place, Kommetjie/Atlantis Seafood Products (Pty) Ltd - 169 Neil Hare Rd, Atlantis Industrial Area/Sentinal Sea Foods (Pty) Ltd - Jetty 3, Harbour Rd, Hout Bay/F4Africa Woodstock - 230 Victoria Rd, Woodstock</t>
  </si>
  <si>
    <t>LIVE FISH TANKS WEST COAST, SALDANHA</t>
  </si>
  <si>
    <t>Afro Fishing Pty Ltd</t>
  </si>
  <si>
    <t>amawandle hake (pty)ltd</t>
  </si>
  <si>
    <t xml:space="preserve">cape town </t>
  </si>
  <si>
    <t>amawandle hake(pty)ltd</t>
  </si>
  <si>
    <t>Atlantis Fish Processors</t>
  </si>
  <si>
    <t>Marealta Fishing/Atlantis Fish Processors</t>
  </si>
  <si>
    <t>Marealta Fishing</t>
  </si>
  <si>
    <t>Bongolethu Fish Processors/Marealta Fishing</t>
  </si>
  <si>
    <t>Bongolethu Fish Enterprises</t>
  </si>
  <si>
    <t>Bongolethu Fish Enterprise/ Greys Marine</t>
  </si>
  <si>
    <t>Bongolethu Fish Enterprises/Plett Fish Processors</t>
  </si>
  <si>
    <t>Kaytrad Cold Store Hout Bay Harbour</t>
  </si>
  <si>
    <t xml:space="preserve">Kaytrad Cold Store Hout Bay Harbour </t>
  </si>
  <si>
    <t>Pescaluna East Coast (Pty) Ltd, ERF 83A, Hout Bay Harbour, Hout Bay,7806</t>
  </si>
  <si>
    <t>Eyethu Fishing, Tug Wharf, Port Elizabeth, 6000</t>
  </si>
  <si>
    <t>Quay Marine (Pty) Ltd, 3 Manhattan Road, Airport Industria 2, Cape Town, 8001</t>
  </si>
  <si>
    <t>Trade Motto 106 (Pty) Ltd, Port Elizabeth Harbour, Port Elizabeth, 6000</t>
  </si>
  <si>
    <t>Atlantis Seafood Products (Pty) Ltd, 145 Neil Hare Road, Atlantis Industrial, Atlantis</t>
  </si>
  <si>
    <t>Kwik Cool (Pty) Ltd, 6 Boswell Street, Gqeberha</t>
  </si>
  <si>
    <t>Gansbaai Marine, Harbour Area, Gansbaai</t>
  </si>
  <si>
    <t>Oceana Brands, Stompneus Village, St Helena Bay</t>
  </si>
  <si>
    <t>Oceana Brands, Harbour Road, Hout Bay, 7806</t>
  </si>
  <si>
    <t>Oranjevis JV, Main Road , St Helena Bay</t>
  </si>
  <si>
    <t>Oranjevis JV, Main Road , St Helena Bay &amp; West Point Processors, Main Road , St Helena Bay</t>
  </si>
  <si>
    <t>EL SHADDAI DURBAN</t>
  </si>
  <si>
    <t>EL SHADDAI EAST LONDON</t>
  </si>
  <si>
    <t>Komicx Products (Pty) Ltd; 25 Eagle Place, Eagel Park Kommetjie; Beadica 344 230 Victoria Road Woodstock; Quay Maring (Pty) Ltd 3 Manhattan Road, Airport Industria</t>
  </si>
  <si>
    <t xml:space="preserve">Quay Marine (Pty) Ltd 3 Manhattan Road, Airport Industria; Beadica 344 (Pty) LTD 230 Victoria road Woodstock; </t>
  </si>
  <si>
    <t>Irvin &amp; Johnson: 1 South Arm, Table Bay Harbour</t>
  </si>
  <si>
    <t>Sentinel Sea Food (Pty) Ltd, Jetty 3 Harbour Road Hout Bay                                                                        Atlantis Seafood Products; 169 Neil Hare Road Atlantis Industrial  Pesculana East Coast (Pty) Ltd; Lot83A Hout Bay Harbour  Irvin &amp; Johnson LTD; 1 South Arm Road Table Bay Harbour                          Komix  Products (Pty) LTD; 25 Fish Eagle Place Fish Eagel Park, Kommetjie                                                       Beadica 344; 230 Victoria Road, Woodstock Quay Marine; 3 Manhattan Road, Airport Industria</t>
  </si>
  <si>
    <t>Komix  Products (Pty) LTD; 25 Fish Eagle Place Fish Eagel Park, Kommetjie                                                      Beadica 344 230 Victoria Road, Woodstock;   Quay Marine 3 Manhattan Road, Airport Industria</t>
  </si>
  <si>
    <t>Komix Products (Pty) LTD; 25 Fish Eagle Place Fish Eagle Park  Kommetjie.                                                             Beadica 344; 230 Victoria Road, Woodstock;  Glory Bay Trade CC; Greys Marine Building Hout Bay Harbour</t>
  </si>
  <si>
    <t>Komicx Products (Pty) LTD; 25 Fish Eagle Place, Fish Eagle Park, Kommetjie.                                                        Beadica 344 ;230 Victoria Road, Woodstock</t>
  </si>
  <si>
    <t>Komicx Products (Pty) LTD 25 Fish Eagle Place, Fish Eagle Park  Kommetjie  Imperial Crown Trading 398 (Pty) LTD; 16 Bridekirk Street Edgemead.   Fish 4 Africa Woodstock; 230 Victoria Road Woodstock</t>
  </si>
  <si>
    <t>Imperial Crown Trading 398 (Pty) LTD; 16 Bridkirk Street Edgemead.   Komicx Products (Pty) LTD; 25 Fish Eagle Place, Fish Eagle Park Kommetjie.  Sentinel Sea Food (Pty) Lt; Jetty 3 Harbour Road Hout Bay  Viking Inshore Fishin;g  Quay 3 Mossel Bay Harbour Mossel Bay                   Viking Fishing Co ;South Arm No 4 Table Bay Harbour</t>
  </si>
  <si>
    <t>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t>
  </si>
  <si>
    <t>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t>
  </si>
  <si>
    <t>Viking Ct &amp; Mossel Bay</t>
  </si>
  <si>
    <t>Cape Town &amp; Mossel Bay</t>
  </si>
  <si>
    <t xml:space="preserve">Viking Ct &amp; Mossel Bay </t>
  </si>
  <si>
    <t>Cape Town &amp; Mossel BayCape Town &amp; Mossel Bay</t>
  </si>
  <si>
    <t xml:space="preserve">Viking Ct &amp; Mossel BayY </t>
  </si>
  <si>
    <t>V&amp;A</t>
  </si>
  <si>
    <t>DRIED OCEAN PRODUCTS,1049 DOM PEDRO QUAY,GQEBERHA HARBOUR,GQEBERHA,6000</t>
  </si>
  <si>
    <t>DRIED OCEAN PRODUCTS,1049 DOM PEDRO QUAY, GQEBERHA HARBOUR,GQEBERHA ,6000</t>
  </si>
  <si>
    <t>LOLIGO FISHING ENTERPRISES, NO 3 6TH AVENUE, WALMER,GQEBERHA,6065</t>
  </si>
  <si>
    <t>LOLIGO FISHING ENTERPRISES, NO 3 6TH AVENUE ,WALMER ,GQEBERHA,6065</t>
  </si>
  <si>
    <t>DRIED OCEAN PRODUCTS ,1049 DOM PEDRO QUAY, GQEBERHA HARBOUR,GQEBERHA,1049 DOM PEDRO QUAY ,GQEBERHA HARBOUR, GQEBERHA, 6000</t>
  </si>
  <si>
    <t>MFV Echalar FPE and landed at Crossberth Cold Stores, Monument Road, Cape Town</t>
  </si>
  <si>
    <t>MFV Umzabalazo FPE and landed at Crossberth Cold Stores, Monument Road, Cape Town</t>
  </si>
  <si>
    <t>Mayibuye Fishing Plettenberg Bay Fish Processors</t>
  </si>
  <si>
    <t>Port Elizabeth, Plettenberg Bay</t>
  </si>
  <si>
    <t>DRIED OCEAN PRODUCTS, 1049 DOM PEDRO QUAY, GQEBERHA HARBOUR, GQEBERHA,6000</t>
  </si>
  <si>
    <t>LOLIGO FISHING ENTERPRISES, NO 3 6TH AVENUE ,WALMER,GQEBERHA,6000</t>
  </si>
  <si>
    <t>LOLIGO FISHING ENTERPRISES, NO 3 6TH AVENUE, WALMER,GQEBERHA, 6000</t>
  </si>
  <si>
    <t>LOLIGO FISHING ENTERPRISES, NO 3 , 6TH AVENUE , WALMER GQEBERHA,6000</t>
  </si>
  <si>
    <t>SA Fishmeal &amp; Protein Company, 2 Neil Hare Road, Atlantis Industrial Area</t>
  </si>
  <si>
    <t>Saldanha / St Helena Bay / Cape Town / Mossel Bay</t>
  </si>
  <si>
    <t>Commercial Cold Storage – Vrystaat Road, Paarden Eiland</t>
  </si>
  <si>
    <t>Dried Ocean Products (Pty) Ltd, Port Elizabet</t>
  </si>
  <si>
    <t>Dried Ocean Products (Pty) Ltd, Port Elizabeth</t>
  </si>
  <si>
    <t>AMAWANDLE HAKE, ELBOW QUAY, CAPE TOWN HARBOUR</t>
  </si>
  <si>
    <t>BCP, CAPE TOWN HARBOUR/PREMIER FISHING</t>
  </si>
  <si>
    <t xml:space="preserve">Atlantis Seafood Products </t>
  </si>
  <si>
    <t xml:space="preserve">Y&amp;L Fishing Enterprises </t>
  </si>
  <si>
    <t xml:space="preserve">Umoya Fish Processors </t>
  </si>
  <si>
    <t xml:space="preserve">Pescaluna / Sentinel </t>
  </si>
  <si>
    <t>Kwik Cool (Pty) Ltd: 6 Boswell Street, North End, Port Elizabeth, 6015</t>
  </si>
  <si>
    <t>Trade Motto, Port Elizabeth Harbour</t>
  </si>
  <si>
    <t>Komicx Products, Kommetjie</t>
  </si>
  <si>
    <t>Mantos Fish,  Blackheath</t>
  </si>
  <si>
    <t>Y&amp;L Cape Town Harbour, Fish 4 Africa, Woodstock, Pescalona Hout Bay</t>
  </si>
  <si>
    <t>Crossberth, Cape Town Harbour</t>
  </si>
  <si>
    <t>SEA HARVEST CORPORATION FISHING HARBOUR SALDANHA BAY 7395</t>
  </si>
  <si>
    <t>DYER EILAND VISSERYE FACTORY; SEA HARVEST CORPORATION FISHING HARBOUR SALDANHA BAY 7395</t>
  </si>
  <si>
    <t>GANSBAAI CROSSBERTH; SALDANHA HARBOUR</t>
  </si>
  <si>
    <t>DYER EILAND VISSERYE FACTORY</t>
  </si>
  <si>
    <t>GANSBAAI CROSSBERTH</t>
  </si>
  <si>
    <t>MARINE PRODUCTS MARPRO SOUTH ARM ROAD  ELBOW KEY</t>
  </si>
  <si>
    <t>MARINE PRODUCTSM MARPRO SOUTH ARM ROAD ELBOW KEY</t>
  </si>
  <si>
    <t>MARINE PRODUCTS, MALPRO AOUTH ARM ROAD ELBOW KEY PRODUCTS, MALPRO AOUTH ARM ROAD ELBOW KEYINE PRODUCTS, MARPRO AOUTH ARM ROAD ELBOW KEY</t>
  </si>
  <si>
    <t>I&amp;J LTD NO.1 SOUTH ARM ROAD TABLE BAY HARBOUR 8002</t>
  </si>
  <si>
    <t>I&amp;J LTD  NO 1 SOUTH ARM ROAD TABLE BAY HARBOUR 8002</t>
  </si>
  <si>
    <t>I&amp;J LTD NO 1 SOUTH ARM ROAD TABLE B AY HARBOUR 8002</t>
  </si>
  <si>
    <t>SEAVUNA FISHING CO. (PTY) LTD</t>
  </si>
  <si>
    <t>QUAY MARINE (PTY) LTD; 3 MANHATTAN ROAD, AIRPORT INDUSTRIA 2, Cape Town, 8001</t>
  </si>
  <si>
    <t>ATLANTIS SEAFOOD PRODUCTS (PTY) LYD, 169 NEIL HARE ROAD, ATLANTIS INDUSTRIAL 2,  ATLANTIS, 7350</t>
  </si>
  <si>
    <t>Commercial Cold Storage, Cape Town Harbour / Blue Continent Products, Cape Town Harbour</t>
  </si>
  <si>
    <t xml:space="preserve">Commercial Cold Storage, Cape Town Harbour </t>
  </si>
  <si>
    <t xml:space="preserve">V&amp;A Coldstores – Cape Town Harbour </t>
  </si>
  <si>
    <t>Fishermans Fresh</t>
  </si>
  <si>
    <t>Eyethu Fishing/Fishermans Fresh</t>
  </si>
  <si>
    <t>Eyethu Fishing</t>
  </si>
  <si>
    <t>MFV Umzabalazo Crossberth, Cold Stores, 1091 Monument Road, Table Bay Harbour, Cape Town, 8001</t>
  </si>
  <si>
    <t>MFV Echalar Crossberth, Cold Stores, 1091 Monument Road, Table Bay Harbour, Cape Town, 8001</t>
  </si>
  <si>
    <t>MFV Ukhozi Crossberth, Cold Stores, 1091 Monument Road, Table Bay Harbour, Cape Town, 8001</t>
  </si>
  <si>
    <t>UKUQALA TRADING CC, ST FRANCIS BAY</t>
  </si>
  <si>
    <t xml:space="preserve">UKUQALA TRADING CC, ST FRANCIS BAY </t>
  </si>
  <si>
    <t>Atlantis Seafood/Seavuna</t>
  </si>
  <si>
    <t>Saldannah Bay/Mosselbay</t>
  </si>
  <si>
    <t>Pescaluna/Seavuna</t>
  </si>
  <si>
    <t>Atlantis Seafood/Viking</t>
  </si>
  <si>
    <t>Balobi Processors/Viking</t>
  </si>
  <si>
    <t>St Francis/Mosselbay</t>
  </si>
  <si>
    <t>Quay Marine/Viking</t>
  </si>
  <si>
    <t>Sentinel/Viking</t>
  </si>
  <si>
    <t>D. Christy &amp; Sons/Viking</t>
  </si>
  <si>
    <t>PE Harbour/Mosselbay/Hout Bay</t>
  </si>
  <si>
    <t>D. Christy /Viking</t>
  </si>
  <si>
    <t>PE Harbor/Mosselbay/Hout Bay</t>
  </si>
  <si>
    <t>PESCALUNA EAST COAST</t>
  </si>
  <si>
    <t xml:space="preserve">HOUT BAY HARBOUR </t>
  </si>
  <si>
    <t>SENTINEL SEAFOODS</t>
  </si>
  <si>
    <t>PLETTENBERG BAY FISHING</t>
  </si>
  <si>
    <t xml:space="preserve">PLETTENBERG BAY FISHING </t>
  </si>
  <si>
    <t>GREYS MARINE CC</t>
  </si>
  <si>
    <t>BLUEFIN PROCESSING</t>
  </si>
  <si>
    <t>Eyethu Fishing (Pty) Ltd, Old Tug Wharf, Port Elizabeth Harbour, Port Elizabeth, 6001</t>
  </si>
  <si>
    <t>Oceana-LambertsBay/Saldanha</t>
  </si>
  <si>
    <t>Oceana-Lamberts Bay/Saldanha</t>
  </si>
  <si>
    <t>Ichtus Fishing-Gansbaai</t>
  </si>
  <si>
    <t>Inchtus Fishing -Gansbaai</t>
  </si>
  <si>
    <t>Paternoster Visserye</t>
  </si>
  <si>
    <t>Inkosi Keta / Sentinel</t>
  </si>
  <si>
    <t>Live Fish Tanks</t>
  </si>
  <si>
    <t>Inkosi Keta/entinel</t>
  </si>
  <si>
    <t>Inkosi Keta/Sentinel</t>
  </si>
  <si>
    <t>Inkosi Keta /Sentinel</t>
  </si>
  <si>
    <t>Eyethu Fishing (Pty) Ltd, Old Tug Wharf, Port Elizabeth Harbour, Port Elizabeth, 6001; Viking Fishing (Pty) Ltd / Sea Harvest (Pty) Ltd, South Arm No. 4, Table Bay Harbour, Cape Town, 8012 ; Sentinel Seafoods (Pty) Ltd, Jetty No. 3, Harbour Road, Hout Bay, 7806</t>
  </si>
  <si>
    <t>Viking Fishing (Pty) Ltd / Sea Harvest (Pty) Ltd, South Arm No. 4, Table Bay Harbour, Cape Town, 8012</t>
  </si>
  <si>
    <t>Cross berth cold store  ;Tanker  Basin; Monument Road, Cape  Town Harbor;8000</t>
  </si>
  <si>
    <t>Cross berth cold store  ;Tanker  Basin; Monument Road, Cape  Town Harbor;8000ross berth cold store</t>
  </si>
  <si>
    <t>Duncan Dock cold storage, Dock Road ;Cape Town Harbor ; 8000</t>
  </si>
  <si>
    <t>cape twon</t>
  </si>
  <si>
    <t>Duncan Dock cold storage, Dock Road ;Cape Town Harbor ; 8000 dock cold stoage</t>
  </si>
  <si>
    <t>Durban Selected Seafoods, 128 Longcroft Drive, Longcroft, Phoenix, 4068</t>
  </si>
  <si>
    <t>DURBAN HARBOUR</t>
  </si>
  <si>
    <t>Futurama, Hibiscus industrial Park, Lot 3415 National Road, Margate, 4275</t>
  </si>
  <si>
    <t>Various Local Factories</t>
  </si>
  <si>
    <t>Durban Harbour</t>
  </si>
  <si>
    <t>Various local Factories</t>
  </si>
  <si>
    <t>Sentinel Seafoods, Hout Bay Harbour</t>
  </si>
  <si>
    <t>Sentinel Seafoods, Hout Harbour</t>
  </si>
  <si>
    <t>Eyethu Fishing, Old Tug Wharf, Gqeberha Harbour/Khulisa-Eyethu onboard factory – offloaded in CT</t>
  </si>
  <si>
    <t>Gqeberha Harbour/Cape Town Harbour</t>
  </si>
  <si>
    <t>Nomzamo 1 – onboard factory – offloads at Crossberth in Cape Town Harbour</t>
  </si>
  <si>
    <t>Eyethu Fishing, Old Tug Wharf, Gqeberha Harbour/Umzabalazo &amp; Nomzamo 1 onboard factories – offloaded in CT</t>
  </si>
  <si>
    <t>Eyethu Fishing, Old Tug Wharf, Gqeberha Harbour/Khulisa-Eyethu &amp; Echalar onboard factories – offloaded in CT</t>
  </si>
  <si>
    <t>DYER EILAND VISSERYE</t>
  </si>
  <si>
    <t>Atlantis Seafoods, 169 Neil Hare Road, Atlantis Industrial</t>
  </si>
  <si>
    <t>I&amp;J 1 South Arm Road, T</t>
  </si>
  <si>
    <t>I&amp;J 1 South Arm Road, Table Bay harbour</t>
  </si>
  <si>
    <t>Crossberth Cold Store, Monument Road, Table Bay harbour</t>
  </si>
  <si>
    <t>V&amp;A Cold Store, 3 South Arm Road, Table Bay Harbour, Cape Town</t>
  </si>
  <si>
    <t>Emile Adrien, 3 South Arm  Road, Table Bay Harbour</t>
  </si>
  <si>
    <t xml:space="preserve">Table Bay harbour, Cape Town </t>
  </si>
  <si>
    <t>Crossberth Coldstore, Cape Town Harbour</t>
  </si>
  <si>
    <t>Crossberth Coldstore, Cape Town HARBOUR</t>
  </si>
  <si>
    <t>SeaVuna Mossel Bay Harbour</t>
  </si>
  <si>
    <t>MFV Umzabalazo / MFV Nomzamo1</t>
  </si>
  <si>
    <t>MFV Umzabalazo</t>
  </si>
  <si>
    <t>MFV Echalar</t>
  </si>
  <si>
    <t>MFV Basani</t>
  </si>
  <si>
    <t>MFV Ukhozi</t>
  </si>
  <si>
    <t>Crossberth Cold Stores, CT Harbour</t>
  </si>
  <si>
    <t>Dyer Eiland Visserye, Gansbaai</t>
  </si>
  <si>
    <t>Dyer Eiland Visserye – Gansbaai Harbour</t>
  </si>
  <si>
    <t>St. Helena Bay / Saldanha</t>
  </si>
  <si>
    <t>St. Helena Bay / Saldanha / Cape Town</t>
  </si>
  <si>
    <t>BP MARINE FISH PRODUCTS -SANDY POINT HARBOUR , ST HELENA BAY</t>
  </si>
  <si>
    <t>MFV Codesa I</t>
  </si>
  <si>
    <t>MFV Codesa I / Atlantis</t>
  </si>
  <si>
    <t>MFV Codesa I / Atlantis Seafood</t>
  </si>
  <si>
    <t>Komicx Products:Fish Eagle Park, 25 Fish Eagle Pl, Kommetjie,</t>
  </si>
  <si>
    <t>PESCALUNA:Lot 83a, Hout Bay Harbour Cape Town ·</t>
  </si>
  <si>
    <t>MFV CODESA I</t>
  </si>
  <si>
    <t>Wild Caught, 25 Fish Eagle Place, Fish Eagle Park, Kommetjie</t>
  </si>
  <si>
    <t>Plettenberg Bay Fishing, West Quay Road, V&amp;A Waterfront</t>
  </si>
  <si>
    <t xml:space="preserve"> Wild Caught, 25 Fish Eagle Place, Fish Eagle Park, Kommetjie</t>
  </si>
  <si>
    <t>GSA Traders, 4 Daytona Close, Killarney Gardens</t>
  </si>
  <si>
    <t>Mantos Fish, 13 Anfield Road, Blackheath</t>
  </si>
  <si>
    <t>Atlantis Seafood Distributors, 145 Neil Hare Road, Atlantis Industria</t>
  </si>
  <si>
    <t>BP Marine, Sandy Point Harbour, St Helena Bay</t>
  </si>
  <si>
    <t>Amawandle Hake, Elbow Quay, Cape Town Harbour</t>
  </si>
  <si>
    <t>BCP, Cape Town Harbour / Premier Fishing</t>
  </si>
  <si>
    <t>.</t>
  </si>
  <si>
    <t>Plettenberg Bay Fishing,  West Quay Road, V&amp;A Waterfront</t>
  </si>
  <si>
    <t>Marpro, Elbow Quay, Cape Town Harbour</t>
  </si>
  <si>
    <t>West Point Processors (Pty) Ltd: Main Road, St Helena Bay, 7390</t>
  </si>
  <si>
    <t>PESCALUNA, HOUTBAAI HARBOUR</t>
  </si>
  <si>
    <t>CCS, Cape Town Harbour</t>
  </si>
  <si>
    <t>Sea Harvest Processing Facility, Saldanha Road, Saldanha Harbour, Saldanha Bay</t>
  </si>
  <si>
    <t>Kwik Cool, 6 Boswell Street, Gqeberha</t>
  </si>
  <si>
    <t>Amawandle Hake, Elbow Quay, Cape town Harbour</t>
  </si>
  <si>
    <t xml:space="preserve">Table Bay Harbour </t>
  </si>
  <si>
    <t>Amawandle hake Elbow Quay, Cape Town Harbour</t>
  </si>
  <si>
    <t>BCP, Cape Town Harbour/Premier Fishing</t>
  </si>
  <si>
    <t>BCP, Cape Town Harbour</t>
  </si>
  <si>
    <t>BCP, Cape Town Harbour/ Premier Fishing</t>
  </si>
  <si>
    <t>BCP,Cape Town Harbour/Premier Fishing</t>
  </si>
  <si>
    <t>Amawandle Hake, Table Bay Harbour, V&amp;A Waterfront</t>
  </si>
  <si>
    <t>SEA HARVEST CORPORATION: GOVERNMENT JETTY FACTORY, SALDANHA ROAD, SALDANHA BAY</t>
  </si>
  <si>
    <t>SALDANHA BAY</t>
  </si>
  <si>
    <t>DYER EILAND VISSERY FACTORY: NEW HARBOUR AREA, GAANSBAAI</t>
  </si>
  <si>
    <t>MARINE PRODUCTS: SOUTH ARM ROAD, ELBOW QUAY, TABLE BAY HARBOUR, CAPE TOWN</t>
  </si>
  <si>
    <t>ANTARES PRIMA FACTORY VESSEL</t>
  </si>
  <si>
    <t>MILLENIUM FACTORY VESSEL</t>
  </si>
  <si>
    <t>WEST POINT PROCESSORS, MAIN ROAD, ST HELENA BAY, 7390</t>
  </si>
  <si>
    <t>BALOBI PROCESSORS; Port St Francis; St Francis Bay; 6312</t>
  </si>
  <si>
    <t>MVUBU FISHING; Smallman Road; Walmar; PE; 6070</t>
  </si>
  <si>
    <t>MOSSELBAY CANNING; Quay 1; Port of Mosselbay; Mosselbay; 6500</t>
  </si>
  <si>
    <t>WEST POINT PROCESSORS, Main Road, St Helenbay, 7390</t>
  </si>
  <si>
    <t>GANSBAY MARINE; Harbour Area; Gansbaai; 7220</t>
  </si>
  <si>
    <t xml:space="preserve">PIONEER FISHING; Sandy Point Harbour; St Helena Bay; 7390; </t>
  </si>
  <si>
    <t>Benguela Fishing</t>
  </si>
  <si>
    <t>LOLIGO FISHING ENTERPRISES, 3 6TH AVENUE,WALMER,GQEBERHA ,6000</t>
  </si>
  <si>
    <t>Selecta, Lanzerac Road, Phillipi</t>
  </si>
  <si>
    <t>I&amp;J Auckland Cold Storage, Auckland Road, Paarden Eiland</t>
  </si>
  <si>
    <t>Table Bay Harbour, Cape Town</t>
  </si>
  <si>
    <t>I&amp;J Woodstock Processing Facility, 1 Davidson Road, Woodstock</t>
  </si>
  <si>
    <t>CCS (Paarden Eiland)</t>
  </si>
  <si>
    <t>Table Bay Habour</t>
  </si>
  <si>
    <t>Fisherman Fresh cc</t>
  </si>
  <si>
    <t>Port Elizabert Habour</t>
  </si>
  <si>
    <t>Marine products</t>
  </si>
  <si>
    <t>Irvin &amp; johnsons</t>
  </si>
  <si>
    <t>Table Bay Docks</t>
  </si>
  <si>
    <t xml:space="preserve">I &amp; J Woodstock </t>
  </si>
  <si>
    <t>Table Bay habour</t>
  </si>
  <si>
    <t>Marine Products</t>
  </si>
  <si>
    <t>Port St. Francis, Port Elizabeth, Mossel Bay, St. Helena May,  Cape Town</t>
  </si>
  <si>
    <t>Balobi Processors     Porthole Building -  Triton Avenue -  Port St. Francis -  St. Francis Bay -  6312</t>
  </si>
  <si>
    <t>Balobi Processors      Porthole Building -  Triton Avenue -  Port St. Francis -  St. Francis Bay -  6312</t>
  </si>
  <si>
    <t>Port St Francis, Mossel Bay, Gansbaai, Hout Bay</t>
  </si>
  <si>
    <t>Balobi Processors      Porthole Building -  Triton Avenue -  Port St. Francis -  St. Francis Bay -  6312  , Eyethu Fishing   Old Tug Wharf -  Port Elizabeth Harbour -  Port Elizabeth</t>
  </si>
  <si>
    <t>Port St Francis Bay, Port Elizabeth, Mossel Bay, Hout Bay, Saldanha Bay</t>
  </si>
  <si>
    <t>Port St Francis Bay, Port Elizabeth, Mossel Bay, Hout Bay</t>
  </si>
  <si>
    <t>Port St Francis Bay, Port Elizabeth, Mossel Bay, Gansbaai</t>
  </si>
  <si>
    <t>Port St Francis Bay, Port Elizabeth, Mossel Bay</t>
  </si>
  <si>
    <t>Port St Francis Bay, Port Elizabeth, Hout Bay, Cape Town</t>
  </si>
  <si>
    <t>Balobi Processors, Porthole Building, Triton Avenue, Port St. Francis, St. Francis Bay, 6312, Beadice 344, 230 Victoria Road, Woodstock, 7925, Atlantis Seafood Product, 169 Neil Hare Road, Atlantis Industrial Area, 7350</t>
  </si>
  <si>
    <t>Port St Francis Bay, Mossel Bay, Cape Town</t>
  </si>
  <si>
    <t>Balobi Processors, Porthole Building, Triton Avenue, Port St. Francis, St. Francis Bay, 6312</t>
  </si>
  <si>
    <t>Balobi Processors, Porthole Building, Triton Avenue, Port St. Francis, St. Francis Bay, 6312, Pescaluna East Coast, Lot Erf 83A, Hout Bay Harbour, Hout Bay, 7435</t>
  </si>
  <si>
    <t>Balobi Processors, Porthole Building, Triton Avenue, Port St. Francis, St. Francis Bay, 6312, Pescaluna East Coast, Lot Erf 83A, Hout Bay Harbour, Hout Bay, 7435, Kaytrade Commodities, Chambers , 38 Wale Street, Cape Town City Centre, Cape Town, Sea Freeze, Jetty No 3, Harbour Rd, Hout Bay</t>
  </si>
  <si>
    <t>Balobi Processors, Porthole Building, Triton Avenue Port St. Francis St. Francis Bay, 6312, Y&amp;L Fishing Enterprises, 3 Seafarer Circle, Ben Schoeman, Docks, Table Bay Harbour, 8001, African Tuna Traders, 5 Manhattan Street, Boquinar Industrial Area, Matroosfontein, Cape Town, 8001</t>
  </si>
  <si>
    <t>Balobi Processors, Porthole Building, Triton Avenue Port St. Francis St. Francis Bay, 6312, African Tuna Traders, 5 Manhattan Street, Boquinar Industrial Area, Matroosfontein, Cape Town, 8001</t>
  </si>
  <si>
    <t>Balobi Processors, Porthole Building, Triton Avenue, Port St. Francis, St. Francis Bay, 6312, Atlantis Seafood Products, 169 Neil Hare Road, Atlantis Industrial, Atlantis, 7350,African Tuna Traders, 5 Manhattan Street, Boquinar Industrial Area, Matroosfontein, Cape Town, 8001</t>
  </si>
  <si>
    <t xml:space="preserve"> Balobi Processors, Porthole Building, Triton Avenue, Port St. Francis, St. Francis Bay, 6312, Viking Inshore Fishing, Quay No 3, Mossel Bay Harbour, Mossel Bay, 6500, African Tuna Traders, 5 Manhattan Street, Boquinar Industrial Area, Matroosfontein, Cape Town, 8001</t>
  </si>
  <si>
    <t>Port Elizabeth, Gansbaai</t>
  </si>
  <si>
    <t>Balobi Processors, Porthole Building, Triton Avenue, Port St. Francis, St. Francis Bay, 6312, Pescaluna East Coast, Lot Erf 83A, Hout Bay Harbour, Hout Bay, 7435, African Tuna Traders, 5 Manhattan Street, Boquinar Industrial Area, Matroosfontein, Cape Town, 8001</t>
  </si>
  <si>
    <t>Balobi Processors, Porthole Building, Triton Avenue Port St. Francis St. Francis Bay, 6312, Quay Marine                                                3 Manhattan Road, Airport Industria 2, Cape Town, 8001, African Tuna Traders, 5 Manhattan Street, Boquinar Industrial Area, Matroosfontein, Cape Town, 8001</t>
  </si>
  <si>
    <t>Mossel Bay, Gansbaai, Hout Bay, Cape Town</t>
  </si>
  <si>
    <t>Mossel Bay, Gansbaai, Cape Town</t>
  </si>
  <si>
    <t>Balobi Processors                                                            Porthole Building Triton Avenue Port St. Francis St. Francis Bay 6312                                                           ,Dyer Eiland                                                                      Harbour Area Gansbaai 7220</t>
  </si>
  <si>
    <t>Balobi Processors                                                            Porthole Building Triton Avenue Port St. Francis St. Francis Bay 6312                                                    Atlantic Seafood Distributors                   24 Amandelboom Street                       Plattekloof                                             Cape Town, Superpackers</t>
  </si>
  <si>
    <t>Balobi Processors                                                            Porthole Building Triton Avenue Port St. Francis St. Francis Bay 6312                , Fish 4 Africa                                     230 Victoria Road Woodstock Cape Town, Komics Products                         Fish Eagle Park Fish Eagle Place Kommetjie Cape Town</t>
  </si>
  <si>
    <t>Balobi Processors                                                            Porthole Building Triton Avenue Port St. Francis St. Francis Bay 6312,                                                                                                             Y&amp;L Fishing Enterprises                           ,Seafarer Circle Ben Schoeman Docks Table Bay Harbour,                                      Pescaluna East Coast                               Lot Erf 83A Hout Bay Harbour Hout Bay 7435</t>
  </si>
  <si>
    <t>Balobi Processors                                                            Porthole Building Triton Avenue Port St. Francis St. Francis Bay 6312,                                                                                                                                                    Pescaluna East Coast                               Lot Erf 83A Hout Bay Harbour Hout Bay 7435,                                                                                                    Atlantic Seafood Distributors                   24 Amandelboom Street                       Plattekloof                                             Cape Town</t>
  </si>
  <si>
    <t>Balobi Processors                                                            Porthole Building Triton Avenue Port St. Francis St. Francis Bay 6312                                                    ,Atlantic Seafood Distributors                   24 Amandelboom Street                       Plattekloof                                             Cape Town</t>
  </si>
  <si>
    <t>Balobi Processors                                                            Porthole Building Triton Avenue Port St. Francis St. Francis Bay 6312</t>
  </si>
  <si>
    <t>Balobi Processors                                                            Porthole Building, Triton Avenue, Port St. Francis, St. Francis Bay, 6312</t>
  </si>
  <si>
    <t>BBalobi Processors                                                            Porthole Building Triton Avenue Port St. Francis St. Francis Bay 6312</t>
  </si>
  <si>
    <t xml:space="preserve">Balobi Processors                                                            Porthole Building Triton Avenue Port St. Francis St. Francis Bay 6312,                                                                Quay Marine,                                              Manhattan Road Airport Industria 2 Cape Town 8001             </t>
  </si>
  <si>
    <t>Balobi Processor, Porthole Building, Triton Avenue, Port St. Francis, St. Francis Bay, 6312</t>
  </si>
  <si>
    <t>Balobi Processors, Porthole Building, Triton Avenue, Port St. Francis, St. Francis Bay, 6312; Y&amp;L Fishing Enterprises, 3 Seafarer Circle, Ben Shoeman Docks, Table Bay Harbour</t>
  </si>
  <si>
    <t>Balobi Processors, Porthole Building, Triton Avenue, Port St. Francis, St. Francis Bay, 6312, Trade Motto 106, Port Elizabeth Harbour Port Elizabeth, 6001</t>
  </si>
  <si>
    <t>Balobi Processors, Porthole Building, Triton Avenue, Port St. Francis, St. Francis Bay, 6312; Quay Marine, 3 Manhattan Road, Airport Industria 2, Cape Town, 8001</t>
  </si>
  <si>
    <t xml:space="preserve">Balobi Processors, Porthole Building, Triton Avenue, Port St. Francis, St. Francis Bay, 6312,    West Point Processors,  1 Westpoint, 52 Main Street, St Helena Bay,  Afro Fishing,    2 Kloof Street, Mossel Bay, Mvubu Fishing,   E1762 North Union Street, Port Elizabeth </t>
  </si>
  <si>
    <t xml:space="preserve">Balobi Processors, Porthole Building, Triton Avenue, Port St. Francis, St. Francis Bay, 6312,  West Point Processors,  1 Westpoint, 52 Main Street, St Helena Bay,  Mvubu Fishing,  E1762 North Union Street, Port Elizabeth </t>
  </si>
  <si>
    <t>Balobi Processors, Porthole Building, Triton Avenue, Port St. Francis, St. Francis Bay, 6312, West Point Processors, 1 Westpoint, 52 Main Street, St Helena Bay,  Gansbaai Marine,  3  Harbour Way, Gansbaai Harbour,   Komicx Products, Fish Eagle Park, Fish Eagle Place, Kommetjie, Cape Town</t>
  </si>
  <si>
    <t>Balobi Processors,  Porthole Building, Triton Avenue, Port St. Francis, St. Francis Bay, 6312, West Point Processors,  1 Westpoint, 52 Main Street, St Helena Bay</t>
  </si>
  <si>
    <t>Balobi Processors,  Porthole Building, Triton Avenue, Port St. Francis, St. Francis Bay, 6312,  Y&amp;L Fishing Enterprises,  3 Seafarer Circle, Ben Schoeman Docks, Table Bay Harbour,  West Point Processors, 1 Westpoint, 52 Main Street, St Helena Bay</t>
  </si>
  <si>
    <t>Balobi Processors,  Porthole Building, Triton Avenue, Port St. Francis, St. Francis Bay, 6312,  Atlantic Seafood Distributors, 24  Amandelboom Street, Plattekloof, Cape Town</t>
  </si>
  <si>
    <t>Balobi Processors, Porthole Building, Triton Avenue, Port St. Francis, St. Francis Bay, 6312,  Quay Marine, 3 Manhattan Road, Airport Industria 2, Cape Town, 8001,  Irvin &amp; Johnson House,  1 Davidson Street, Woodstock, Cape Town,  Fish 4 Africa,  230 Victoria Road, Woodstock, Cape Town</t>
  </si>
  <si>
    <t>Balobi Processors, Porthole Building, Triton Avenue, Port St. Francis, St. Francis Bay, 6312,  Afro Fishing,  2 Kloof Street, Mossel Bay</t>
  </si>
  <si>
    <t>Balobi Processors, Porthole Building, Triton Avenue, Port St. Francis, St. Francis Bay,  6312,  Quay Marine, 3 Manhattan Road, Airport Industria 2, Cape Town, 8001</t>
  </si>
  <si>
    <t>Balobi, Processors Porthole Building, Triton Avenue, Port St. Francis, St. Francis Bay, 6312</t>
  </si>
  <si>
    <t>FACTORYNAME</t>
  </si>
  <si>
    <t>Counter</t>
  </si>
  <si>
    <t>Harbour_Score</t>
  </si>
  <si>
    <t>REFERENCE TABLE</t>
  </si>
  <si>
    <t>Sum of Harbour_Score</t>
  </si>
  <si>
    <t>cape town/SALDANHA</t>
  </si>
  <si>
    <t>ELBOW QUAY</t>
  </si>
  <si>
    <t>Mossle Bay</t>
  </si>
  <si>
    <t>Gqeberha, PE</t>
  </si>
  <si>
    <t>St. Helena Bay</t>
  </si>
  <si>
    <t xml:space="preserve">St Helena Bay </t>
  </si>
  <si>
    <t>MOSSELBAY HABROUR</t>
  </si>
  <si>
    <t>East London</t>
  </si>
  <si>
    <t>Durban</t>
  </si>
  <si>
    <t xml:space="preserve">Hout Bay     </t>
  </si>
  <si>
    <t>Cape Town (Hake trawl &amp; Long line )</t>
  </si>
  <si>
    <t>GQEBERHA HARBOUR</t>
  </si>
  <si>
    <t>Gqeberha HARBOUR</t>
  </si>
  <si>
    <t xml:space="preserve">Mossel bay harbour  </t>
  </si>
  <si>
    <t xml:space="preserve">Cape Town  </t>
  </si>
  <si>
    <t xml:space="preserve">Gqeberha </t>
  </si>
  <si>
    <t>Cape Town Habour</t>
  </si>
  <si>
    <t xml:space="preserve">Gqeberha Habour </t>
  </si>
  <si>
    <t>Cape Town  Habour</t>
  </si>
  <si>
    <t>Hout Bay Habour</t>
  </si>
  <si>
    <t>Saldahna Bay</t>
  </si>
  <si>
    <t>PE Harbor</t>
  </si>
  <si>
    <t>SALDANHA BAY HARBOUR</t>
  </si>
  <si>
    <t>Gqeberha (Marretje)</t>
  </si>
  <si>
    <t>Cape Town (Nomzamo 1)</t>
  </si>
  <si>
    <t>Gqeberha (Nomzamo 1)</t>
  </si>
  <si>
    <t>Saldanha Bay harbour</t>
  </si>
  <si>
    <t xml:space="preserve">SALDHANA HARBOUR </t>
  </si>
  <si>
    <t>Table Bay Harbour, V&amp;A Waterfront</t>
  </si>
  <si>
    <t>Table Bay harbour</t>
  </si>
  <si>
    <t xml:space="preserve">Saldanha Harbour, Saldanha Bay </t>
  </si>
  <si>
    <t xml:space="preserve">Gqeberha Harbour, Gqeberha  </t>
  </si>
  <si>
    <t>Saldanha Harbour</t>
  </si>
  <si>
    <t>CAPE TOWN / SALDANHA</t>
  </si>
  <si>
    <t>Table bay harbour</t>
  </si>
  <si>
    <t>GANSBAI HARBOUR</t>
  </si>
  <si>
    <t>Harbour_Year_Score</t>
  </si>
  <si>
    <t>Sum of Harbour_Year_Score</t>
  </si>
  <si>
    <t>Application 1</t>
  </si>
  <si>
    <t>Application 2</t>
  </si>
  <si>
    <t>Application 3</t>
  </si>
  <si>
    <t>Application 4</t>
  </si>
  <si>
    <t>Application 5</t>
  </si>
  <si>
    <t>Application 6</t>
  </si>
  <si>
    <t>Application 7</t>
  </si>
  <si>
    <t>Application 8</t>
  </si>
  <si>
    <t>Application 9</t>
  </si>
  <si>
    <t>Application 10</t>
  </si>
  <si>
    <t>Application 11</t>
  </si>
  <si>
    <t>Application 12</t>
  </si>
  <si>
    <t>Application 13</t>
  </si>
  <si>
    <t>Application 14</t>
  </si>
  <si>
    <t>Application 15</t>
  </si>
  <si>
    <t>Application 16</t>
  </si>
  <si>
    <t>Application 17</t>
  </si>
  <si>
    <t>Application 18</t>
  </si>
  <si>
    <t>Application 19</t>
  </si>
  <si>
    <t>Application 20</t>
  </si>
  <si>
    <t>Application 21</t>
  </si>
  <si>
    <t>Application 22</t>
  </si>
  <si>
    <t>Application 23</t>
  </si>
  <si>
    <t>Application 24</t>
  </si>
  <si>
    <t>Application 25</t>
  </si>
  <si>
    <t>Application 26</t>
  </si>
  <si>
    <t>Application 27</t>
  </si>
  <si>
    <t>Application 28</t>
  </si>
  <si>
    <t>Application 29</t>
  </si>
  <si>
    <t>Application 30</t>
  </si>
  <si>
    <t>Application 31</t>
  </si>
  <si>
    <t>Application 32</t>
  </si>
  <si>
    <t>Application 33</t>
  </si>
  <si>
    <t>Application 34</t>
  </si>
  <si>
    <t>Application 35</t>
  </si>
  <si>
    <t>Application 36</t>
  </si>
  <si>
    <t>Application 37</t>
  </si>
  <si>
    <t>Application 38</t>
  </si>
  <si>
    <t>Application 39</t>
  </si>
  <si>
    <t>Application 40</t>
  </si>
  <si>
    <t>Application 41</t>
  </si>
  <si>
    <t>Application 42</t>
  </si>
  <si>
    <t>Application 43</t>
  </si>
  <si>
    <t>Application 44</t>
  </si>
  <si>
    <t>Application 45</t>
  </si>
  <si>
    <t>Application 46</t>
  </si>
  <si>
    <t>Application 47</t>
  </si>
  <si>
    <t>Application 48</t>
  </si>
  <si>
    <t>Application 49</t>
  </si>
  <si>
    <t>Application 50</t>
  </si>
  <si>
    <t>Application 51</t>
  </si>
  <si>
    <t>Application 52</t>
  </si>
  <si>
    <t>Application 53</t>
  </si>
  <si>
    <t>Application 54</t>
  </si>
  <si>
    <t>Application 55</t>
  </si>
  <si>
    <t>Application 56</t>
  </si>
  <si>
    <t>Application 57</t>
  </si>
  <si>
    <t>Application 58</t>
  </si>
  <si>
    <t>Application 59</t>
  </si>
  <si>
    <t>Application 60</t>
  </si>
  <si>
    <t>Application 61</t>
  </si>
  <si>
    <t>Application 62</t>
  </si>
  <si>
    <t>Application 63</t>
  </si>
  <si>
    <t>Application 64</t>
  </si>
  <si>
    <t>Application 65</t>
  </si>
  <si>
    <t>Application 66</t>
  </si>
  <si>
    <t>Application 67</t>
  </si>
  <si>
    <t>Application 68</t>
  </si>
  <si>
    <t>Application 69</t>
  </si>
  <si>
    <t>Application 70</t>
  </si>
  <si>
    <t>Application 71</t>
  </si>
  <si>
    <t>Application 72</t>
  </si>
  <si>
    <t>Application 73</t>
  </si>
  <si>
    <t>Application 74</t>
  </si>
  <si>
    <t>Application 75</t>
  </si>
  <si>
    <t>Application 76</t>
  </si>
  <si>
    <t>Application 77</t>
  </si>
  <si>
    <t>Application 78</t>
  </si>
  <si>
    <t>Application 79</t>
  </si>
  <si>
    <t>Application 80</t>
  </si>
  <si>
    <t>Application 81</t>
  </si>
  <si>
    <t>Application 82</t>
  </si>
  <si>
    <t>Application 83</t>
  </si>
  <si>
    <t>Application 84</t>
  </si>
  <si>
    <t>Application 85</t>
  </si>
  <si>
    <t>Application 86</t>
  </si>
  <si>
    <t>Application 87</t>
  </si>
  <si>
    <t>Application 88</t>
  </si>
  <si>
    <t>Application 89</t>
  </si>
  <si>
    <t>Application 90</t>
  </si>
  <si>
    <t>Application 91</t>
  </si>
  <si>
    <t>Application 92</t>
  </si>
  <si>
    <t>Application 93</t>
  </si>
  <si>
    <t>Application 94</t>
  </si>
  <si>
    <t>Application 95</t>
  </si>
  <si>
    <t>Application 96</t>
  </si>
  <si>
    <t>Application 97</t>
  </si>
  <si>
    <t>Application 98</t>
  </si>
  <si>
    <t>Application 99</t>
  </si>
  <si>
    <t>Application 100</t>
  </si>
  <si>
    <t>Application 101</t>
  </si>
  <si>
    <t>Application 102</t>
  </si>
  <si>
    <t>Application 103</t>
  </si>
  <si>
    <t>Application 104</t>
  </si>
  <si>
    <t>Application 105</t>
  </si>
  <si>
    <t>Application 106</t>
  </si>
  <si>
    <t>Application 107</t>
  </si>
  <si>
    <t>Application 108</t>
  </si>
  <si>
    <t>Application 109</t>
  </si>
  <si>
    <t>Application 110</t>
  </si>
  <si>
    <t>Application 111</t>
  </si>
  <si>
    <t>Application 112</t>
  </si>
  <si>
    <t>Application 113</t>
  </si>
  <si>
    <t>Application 114</t>
  </si>
  <si>
    <t>Application 115</t>
  </si>
  <si>
    <t>Application 116</t>
  </si>
  <si>
    <t>Application 117</t>
  </si>
  <si>
    <t>Application 118</t>
  </si>
  <si>
    <t>Application 119</t>
  </si>
  <si>
    <t>Application 120</t>
  </si>
  <si>
    <t>Application 121</t>
  </si>
  <si>
    <t>Application 122</t>
  </si>
  <si>
    <t>Application 123</t>
  </si>
  <si>
    <t>Application 124</t>
  </si>
  <si>
    <t>Application 125</t>
  </si>
  <si>
    <t>Application 126</t>
  </si>
  <si>
    <t>Application 127</t>
  </si>
  <si>
    <t>Application 128</t>
  </si>
  <si>
    <t>Application 129</t>
  </si>
  <si>
    <t>Application 130</t>
  </si>
  <si>
    <t>Application 131</t>
  </si>
  <si>
    <t>Application 132</t>
  </si>
  <si>
    <t>Application 133</t>
  </si>
  <si>
    <t>Application 134</t>
  </si>
  <si>
    <t>Application 135</t>
  </si>
  <si>
    <t>Application 136</t>
  </si>
  <si>
    <t>Application 137</t>
  </si>
  <si>
    <t>Application 138</t>
  </si>
  <si>
    <t>Application 139</t>
  </si>
  <si>
    <t>Application 140</t>
  </si>
  <si>
    <t>Application 141</t>
  </si>
  <si>
    <t>Application 142</t>
  </si>
  <si>
    <t>Application 143</t>
  </si>
  <si>
    <t>Application 144</t>
  </si>
  <si>
    <t>Application 145</t>
  </si>
  <si>
    <t>Application 146</t>
  </si>
  <si>
    <t>Application 147</t>
  </si>
  <si>
    <t>Application 148</t>
  </si>
  <si>
    <t>Application 149</t>
  </si>
  <si>
    <t>Application 150</t>
  </si>
  <si>
    <t>Application 151</t>
  </si>
  <si>
    <t>Application 152</t>
  </si>
  <si>
    <t>Application 153</t>
  </si>
  <si>
    <t>Application 154</t>
  </si>
  <si>
    <t>Application 155</t>
  </si>
  <si>
    <t>Application 156</t>
  </si>
  <si>
    <t>Application 157</t>
  </si>
  <si>
    <t>Application 158</t>
  </si>
  <si>
    <t>Application 159</t>
  </si>
  <si>
    <t>Application 160</t>
  </si>
  <si>
    <t>Application 161</t>
  </si>
  <si>
    <t>Application 162</t>
  </si>
  <si>
    <t>Application 163</t>
  </si>
  <si>
    <t>Application 164</t>
  </si>
  <si>
    <t>Application 165</t>
  </si>
  <si>
    <t>Application 166</t>
  </si>
  <si>
    <t>Application 167</t>
  </si>
  <si>
    <t>Application 168</t>
  </si>
  <si>
    <t>Application 169</t>
  </si>
  <si>
    <t>Application 170</t>
  </si>
  <si>
    <t>Application 171</t>
  </si>
  <si>
    <t>Application 172</t>
  </si>
  <si>
    <t>Application 173</t>
  </si>
  <si>
    <t>Application 174</t>
  </si>
  <si>
    <t>Application 175</t>
  </si>
  <si>
    <t>According to MAST this right always held by Application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</si>
</sst>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quot;R&quot;#,##0"/>
    <numFmt numFmtId="166" formatCode="#,##0.000"/>
    <numFmt numFmtId="167" formatCode="0.000"/>
    <numFmt numFmtId="168" formatCode="0.000000"/>
    <numFmt numFmtId="169" formatCode="0.00000"/>
    <numFmt numFmtId="170" formatCode="#,##0.0000"/>
    <numFmt numFmtId="171" formatCode="#,##0.00000"/>
  </numFmts>
  <fonts count="35"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sz val="10"/>
      <color rgb="FF000000"/>
      <name val="Arial"/>
      <family val="2"/>
    </font>
    <font>
      <i/>
      <sz val="10"/>
      <color rgb="FF000000"/>
      <name val="Arial"/>
      <family val="2"/>
    </font>
    <font>
      <b/>
      <sz val="10"/>
      <color theme="1"/>
      <name val="Calibri"/>
      <family val="2"/>
      <scheme val="minor"/>
    </font>
    <font>
      <b/>
      <sz val="11"/>
      <color rgb="FF000000"/>
      <name val="Calibri"/>
      <family val="2"/>
      <scheme val="minor"/>
    </font>
    <font>
      <sz val="10"/>
      <color theme="1"/>
      <name val="Symbol"/>
      <family val="1"/>
      <charset val="2"/>
    </font>
    <font>
      <sz val="7"/>
      <color theme="1"/>
      <name val="Times New Roman"/>
      <family val="1"/>
    </font>
    <font>
      <sz val="9"/>
      <color indexed="81"/>
      <name val="Tahoma"/>
      <family val="2"/>
    </font>
    <font>
      <b/>
      <sz val="9"/>
      <color indexed="81"/>
      <name val="Tahoma"/>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sz val="11"/>
      <color theme="1"/>
      <name val="Calibri"/>
      <family val="2"/>
    </font>
    <font>
      <sz val="10"/>
      <name val="Arial"/>
      <family val="2"/>
    </font>
    <font>
      <sz val="11"/>
      <color rgb="FF000000"/>
      <name val="Calibri"/>
      <family val="2"/>
      <scheme val="minor"/>
    </font>
    <font>
      <b/>
      <sz val="10"/>
      <name val="Tahoma"/>
      <family val="2"/>
    </font>
    <font>
      <b/>
      <sz val="10"/>
      <name val="Tahoma"/>
      <family val="2"/>
    </font>
    <font>
      <sz val="11"/>
      <color theme="0"/>
      <name val="Calibri"/>
      <family val="2"/>
      <scheme val="minor"/>
    </font>
    <font>
      <sz val="10"/>
      <color indexed="8"/>
      <name val="Arial"/>
      <family val="2"/>
    </font>
    <font>
      <sz val="11"/>
      <color indexed="8"/>
      <name val="Calibri"/>
      <family val="2"/>
    </font>
  </fonts>
  <fills count="2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2F2F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5"/>
      </patternFill>
    </fill>
    <fill>
      <patternFill patternType="solid">
        <fgColor theme="8" tint="0.79998168889431442"/>
        <bgColor indexed="64"/>
      </patternFill>
    </fill>
    <fill>
      <patternFill patternType="solid">
        <fgColor rgb="FFEAF1DD"/>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70C0"/>
        <bgColor indexed="64"/>
      </patternFill>
    </fill>
    <fill>
      <patternFill patternType="solid">
        <fgColor rgb="FF92D050"/>
        <bgColor indexed="64"/>
      </patternFill>
    </fill>
    <fill>
      <patternFill patternType="solid">
        <fgColor rgb="FFFFCCCC"/>
        <bgColor indexed="64"/>
      </patternFill>
    </fill>
    <fill>
      <patternFill patternType="solid">
        <fgColor rgb="FFFF7C80"/>
        <bgColor indexed="64"/>
      </patternFill>
    </fill>
    <fill>
      <patternFill patternType="solid">
        <fgColor rgb="FFD3D3D3"/>
        <bgColor rgb="FF000000"/>
      </patternFill>
    </fill>
    <fill>
      <patternFill patternType="solid">
        <fgColor theme="4" tint="0.79998168889431442"/>
        <bgColor theme="4" tint="0.79998168889431442"/>
      </patternFill>
    </fill>
    <fill>
      <patternFill patternType="solid">
        <fgColor rgb="FFD3D3D3"/>
        <bgColor indexed="64"/>
      </patternFill>
    </fill>
    <fill>
      <patternFill patternType="solid">
        <fgColor theme="5"/>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theme="4" tint="0.39997558519241921"/>
      </bottom>
      <diagonal/>
    </border>
  </borders>
  <cellStyleXfs count="11">
    <xf numFmtId="0" fontId="0" fillId="0" borderId="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16" fillId="11" borderId="0" applyNumberFormat="0" applyBorder="0" applyAlignment="0" applyProtection="0"/>
    <xf numFmtId="0" fontId="28" fillId="0" borderId="0"/>
    <xf numFmtId="0" fontId="30" fillId="23" borderId="0"/>
    <xf numFmtId="0" fontId="32" fillId="24" borderId="0" applyNumberFormat="0" applyBorder="0" applyAlignment="0" applyProtection="0"/>
    <xf numFmtId="0" fontId="31" fillId="23" borderId="0"/>
    <xf numFmtId="0" fontId="33" fillId="0" borderId="0"/>
    <xf numFmtId="0" fontId="33" fillId="0" borderId="0"/>
  </cellStyleXfs>
  <cellXfs count="207">
    <xf numFmtId="0" fontId="0" fillId="0" borderId="0" xfId="0"/>
    <xf numFmtId="0" fontId="1" fillId="2" borderId="1" xfId="0" applyFont="1" applyFill="1" applyBorder="1"/>
    <xf numFmtId="0" fontId="1" fillId="2" borderId="1" xfId="0" applyFont="1" applyFill="1" applyBorder="1" applyAlignment="1">
      <alignment vertical="center" wrapText="1"/>
    </xf>
    <xf numFmtId="0" fontId="3" fillId="0" borderId="0" xfId="0" applyFont="1"/>
    <xf numFmtId="0" fontId="4" fillId="0" borderId="1" xfId="0" applyFont="1" applyBorder="1" applyAlignment="1">
      <alignment vertical="center" wrapText="1"/>
    </xf>
    <xf numFmtId="0" fontId="4" fillId="0" borderId="0" xfId="0" applyFont="1"/>
    <xf numFmtId="0" fontId="7" fillId="0" borderId="1" xfId="0" applyFont="1" applyBorder="1" applyAlignment="1">
      <alignment horizontal="left" vertical="center" wrapText="1"/>
    </xf>
    <xf numFmtId="0" fontId="4" fillId="0" borderId="1" xfId="0" applyFont="1" applyBorder="1" applyAlignment="1">
      <alignment vertical="center"/>
    </xf>
    <xf numFmtId="0" fontId="4" fillId="0" borderId="0" xfId="0" applyFont="1" applyAlignment="1">
      <alignment vertical="top"/>
    </xf>
    <xf numFmtId="0" fontId="4" fillId="0" borderId="1" xfId="0" applyFont="1" applyBorder="1" applyAlignment="1">
      <alignmen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2" fontId="4" fillId="0" borderId="1" xfId="0" applyNumberFormat="1" applyFont="1" applyBorder="1" applyAlignment="1">
      <alignment horizontal="center" vertical="center"/>
    </xf>
    <xf numFmtId="0" fontId="4" fillId="0" borderId="1" xfId="0" applyFont="1" applyBorder="1"/>
    <xf numFmtId="0" fontId="1" fillId="2" borderId="1" xfId="0" applyFont="1" applyFill="1" applyBorder="1" applyAlignment="1">
      <alignment vertical="center"/>
    </xf>
    <xf numFmtId="0" fontId="4" fillId="0" borderId="1" xfId="0" applyFont="1" applyBorder="1" applyAlignment="1">
      <alignment horizontal="right" vertical="center" wrapText="1"/>
    </xf>
    <xf numFmtId="0" fontId="6"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4" fillId="0" borderId="1" xfId="0" applyFont="1" applyBorder="1" applyAlignment="1">
      <alignment horizontal="center" vertical="center"/>
    </xf>
    <xf numFmtId="0" fontId="0" fillId="0" borderId="1" xfId="0" applyBorder="1"/>
    <xf numFmtId="0" fontId="4" fillId="5" borderId="1" xfId="0" applyFont="1" applyFill="1" applyBorder="1" applyAlignment="1">
      <alignment vertical="center" wrapText="1"/>
    </xf>
    <xf numFmtId="0" fontId="12" fillId="0" borderId="1" xfId="0" applyFont="1" applyBorder="1" applyAlignment="1">
      <alignment horizontal="left" vertical="center" wrapText="1" indent="2"/>
    </xf>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xf>
    <xf numFmtId="0" fontId="21" fillId="0" borderId="0" xfId="0" applyFont="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quotePrefix="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1" fillId="0" borderId="0" xfId="0" applyFont="1"/>
    <xf numFmtId="0" fontId="0" fillId="0" borderId="6" xfId="0" quotePrefix="1" applyBorder="1" applyAlignment="1">
      <alignment horizontal="center"/>
    </xf>
    <xf numFmtId="0" fontId="0" fillId="0" borderId="6" xfId="0" applyBorder="1" applyAlignment="1">
      <alignment horizontal="center"/>
    </xf>
    <xf numFmtId="0" fontId="17" fillId="8" borderId="1" xfId="1" applyBorder="1"/>
    <xf numFmtId="0" fontId="17" fillId="8" borderId="1" xfId="1" applyBorder="1" applyAlignment="1">
      <alignment horizontal="right"/>
    </xf>
    <xf numFmtId="0" fontId="19" fillId="10" borderId="1" xfId="3" applyBorder="1"/>
    <xf numFmtId="0" fontId="19" fillId="10" borderId="1" xfId="3" applyBorder="1" applyAlignment="1">
      <alignment horizontal="right"/>
    </xf>
    <xf numFmtId="164" fontId="19" fillId="10" borderId="1" xfId="3" applyNumberFormat="1" applyBorder="1"/>
    <xf numFmtId="164" fontId="19" fillId="10" borderId="5" xfId="3" applyNumberFormat="1" applyBorder="1"/>
    <xf numFmtId="0" fontId="22" fillId="0" borderId="1" xfId="1" applyFont="1" applyFill="1" applyBorder="1" applyAlignment="1">
      <alignment wrapText="1"/>
    </xf>
    <xf numFmtId="0" fontId="22" fillId="0" borderId="1" xfId="2" applyFont="1" applyFill="1" applyBorder="1" applyAlignment="1">
      <alignment horizontal="right" wrapText="1"/>
    </xf>
    <xf numFmtId="0" fontId="22" fillId="0" borderId="1" xfId="2" applyFont="1" applyFill="1" applyBorder="1" applyAlignment="1">
      <alignment wrapText="1"/>
    </xf>
    <xf numFmtId="0" fontId="16" fillId="11" borderId="0" xfId="4"/>
    <xf numFmtId="0" fontId="19" fillId="10" borderId="0" xfId="3"/>
    <xf numFmtId="1" fontId="0" fillId="0" borderId="0" xfId="0" applyNumberFormat="1"/>
    <xf numFmtId="164" fontId="0" fillId="0" borderId="0" xfId="0" applyNumberFormat="1"/>
    <xf numFmtId="164" fontId="0" fillId="12" borderId="0" xfId="0" applyNumberFormat="1" applyFill="1"/>
    <xf numFmtId="16" fontId="20" fillId="0" borderId="0" xfId="0" applyNumberFormat="1" applyFont="1"/>
    <xf numFmtId="0" fontId="23" fillId="0" borderId="0" xfId="0" applyFont="1"/>
    <xf numFmtId="0" fontId="21" fillId="0" borderId="1" xfId="0" applyFont="1" applyBorder="1"/>
    <xf numFmtId="0" fontId="21" fillId="0" borderId="1" xfId="0" applyFont="1" applyBorder="1" applyAlignment="1">
      <alignment wrapText="1"/>
    </xf>
    <xf numFmtId="0" fontId="21" fillId="0" borderId="1" xfId="0" applyFont="1" applyBorder="1" applyAlignment="1">
      <alignment vertical="center" wrapText="1"/>
    </xf>
    <xf numFmtId="2" fontId="0" fillId="0" borderId="1" xfId="0" applyNumberFormat="1" applyBorder="1"/>
    <xf numFmtId="0" fontId="21" fillId="0" borderId="1" xfId="0" applyFont="1" applyBorder="1" applyAlignment="1">
      <alignment vertical="center"/>
    </xf>
    <xf numFmtId="0" fontId="0" fillId="0" borderId="0" xfId="0" applyAlignment="1">
      <alignment wrapText="1"/>
    </xf>
    <xf numFmtId="2" fontId="21" fillId="0" borderId="0" xfId="0" applyNumberFormat="1" applyFont="1"/>
    <xf numFmtId="0" fontId="23" fillId="0" borderId="9" xfId="0" applyFont="1" applyBorder="1"/>
    <xf numFmtId="0" fontId="0" fillId="3" borderId="8" xfId="0" applyFill="1" applyBorder="1"/>
    <xf numFmtId="0" fontId="0" fillId="2" borderId="7" xfId="0" applyFill="1" applyBorder="1"/>
    <xf numFmtId="2" fontId="0" fillId="0" borderId="0" xfId="0" applyNumberFormat="1"/>
    <xf numFmtId="0" fontId="0" fillId="3" borderId="10" xfId="0" applyFill="1" applyBorder="1"/>
    <xf numFmtId="0" fontId="0" fillId="2" borderId="2" xfId="0" applyFill="1" applyBorder="1"/>
    <xf numFmtId="16" fontId="0" fillId="3" borderId="10" xfId="0" quotePrefix="1" applyNumberFormat="1" applyFill="1" applyBorder="1"/>
    <xf numFmtId="17" fontId="0" fillId="3" borderId="10" xfId="0" quotePrefix="1" applyNumberFormat="1" applyFill="1" applyBorder="1"/>
    <xf numFmtId="0" fontId="0" fillId="3" borderId="10" xfId="0" quotePrefix="1" applyFill="1" applyBorder="1"/>
    <xf numFmtId="0" fontId="0" fillId="3" borderId="11" xfId="0" quotePrefix="1" applyFill="1" applyBorder="1"/>
    <xf numFmtId="0" fontId="0" fillId="2" borderId="3" xfId="0" applyFill="1" applyBorder="1"/>
    <xf numFmtId="0" fontId="8" fillId="13" borderId="0" xfId="0" applyFont="1" applyFill="1" applyAlignment="1">
      <alignment horizontal="center" vertical="center" wrapText="1"/>
    </xf>
    <xf numFmtId="17" fontId="0" fillId="3" borderId="11" xfId="0" quotePrefix="1" applyNumberFormat="1" applyFill="1" applyBorder="1"/>
    <xf numFmtId="0" fontId="0" fillId="0" borderId="0" xfId="0" applyAlignment="1">
      <alignment vertical="center" wrapText="1"/>
    </xf>
    <xf numFmtId="0" fontId="0" fillId="2" borderId="0" xfId="0" applyFill="1" applyAlignment="1">
      <alignment horizontal="center" wrapText="1"/>
    </xf>
    <xf numFmtId="2" fontId="0" fillId="0" borderId="0" xfId="0" applyNumberFormat="1" applyAlignment="1">
      <alignment horizontal="center" wrapText="1"/>
    </xf>
    <xf numFmtId="1" fontId="0" fillId="0" borderId="0" xfId="0" applyNumberFormat="1" applyAlignment="1">
      <alignment horizontal="center" wrapText="1"/>
    </xf>
    <xf numFmtId="0" fontId="0" fillId="7" borderId="0" xfId="0" applyFill="1" applyAlignment="1">
      <alignment horizontal="left" wrapText="1"/>
    </xf>
    <xf numFmtId="0" fontId="0" fillId="7" borderId="0" xfId="0" applyFill="1" applyAlignment="1">
      <alignment horizontal="center" wrapText="1"/>
    </xf>
    <xf numFmtId="0" fontId="0" fillId="3" borderId="8" xfId="0" applyFill="1" applyBorder="1" applyAlignment="1">
      <alignment wrapText="1"/>
    </xf>
    <xf numFmtId="0" fontId="0" fillId="3" borderId="10" xfId="0" applyFill="1" applyBorder="1" applyAlignment="1">
      <alignment wrapText="1"/>
    </xf>
    <xf numFmtId="16" fontId="0" fillId="3" borderId="10" xfId="0" quotePrefix="1" applyNumberFormat="1" applyFill="1" applyBorder="1" applyAlignment="1">
      <alignment wrapText="1"/>
    </xf>
    <xf numFmtId="17" fontId="0" fillId="3" borderId="10" xfId="0" quotePrefix="1" applyNumberFormat="1" applyFill="1" applyBorder="1" applyAlignment="1">
      <alignment wrapText="1"/>
    </xf>
    <xf numFmtId="0" fontId="0" fillId="3" borderId="10" xfId="0" quotePrefix="1" applyFill="1" applyBorder="1" applyAlignment="1">
      <alignment wrapText="1"/>
    </xf>
    <xf numFmtId="0" fontId="0" fillId="3" borderId="11" xfId="0" quotePrefix="1" applyFill="1" applyBorder="1" applyAlignment="1">
      <alignment wrapText="1"/>
    </xf>
    <xf numFmtId="0" fontId="0" fillId="0" borderId="1" xfId="0" applyBorder="1" applyAlignment="1">
      <alignment vertical="top" wrapText="1"/>
    </xf>
    <xf numFmtId="0" fontId="0" fillId="12" borderId="1" xfId="0" applyFill="1" applyBorder="1" applyAlignment="1">
      <alignment horizontal="left" vertical="top" wrapText="1"/>
    </xf>
    <xf numFmtId="0" fontId="0" fillId="0" borderId="1" xfId="0" applyBorder="1" applyAlignment="1">
      <alignment horizontal="left" vertical="top" wrapText="1"/>
    </xf>
    <xf numFmtId="0" fontId="0" fillId="2" borderId="7" xfId="0" applyFill="1" applyBorder="1" applyAlignment="1">
      <alignment wrapText="1"/>
    </xf>
    <xf numFmtId="165" fontId="0" fillId="0" borderId="0" xfId="0" applyNumberFormat="1"/>
    <xf numFmtId="3" fontId="0" fillId="0" borderId="0" xfId="0" applyNumberFormat="1"/>
    <xf numFmtId="0" fontId="20" fillId="14" borderId="10" xfId="0" applyFont="1" applyFill="1" applyBorder="1"/>
    <xf numFmtId="0" fontId="0" fillId="14" borderId="0" xfId="0" applyFill="1"/>
    <xf numFmtId="0" fontId="0" fillId="14" borderId="10" xfId="0" applyFill="1" applyBorder="1"/>
    <xf numFmtId="0" fontId="0" fillId="0" borderId="1" xfId="0" applyBorder="1" applyAlignment="1">
      <alignment wrapText="1"/>
    </xf>
    <xf numFmtId="0" fontId="0" fillId="0" borderId="1" xfId="0" applyBorder="1" applyAlignment="1">
      <alignment horizontal="center" wrapText="1"/>
    </xf>
    <xf numFmtId="0" fontId="0" fillId="2" borderId="1" xfId="0" applyFill="1" applyBorder="1" applyAlignment="1">
      <alignment wrapText="1"/>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7" fillId="12" borderId="0" xfId="1" applyFill="1" applyBorder="1" applyAlignment="1">
      <alignment horizontal="left" vertical="top" wrapText="1"/>
    </xf>
    <xf numFmtId="0" fontId="0" fillId="0" borderId="0" xfId="0" applyAlignment="1">
      <alignment horizontal="left" wrapText="1"/>
    </xf>
    <xf numFmtId="0" fontId="0" fillId="0" borderId="0" xfId="0" applyAlignment="1">
      <alignment horizontal="center" wrapText="1"/>
    </xf>
    <xf numFmtId="0" fontId="0" fillId="15" borderId="0" xfId="0" applyFill="1"/>
    <xf numFmtId="0" fontId="0" fillId="7" borderId="0" xfId="0" applyFill="1"/>
    <xf numFmtId="166" fontId="0" fillId="0" borderId="0" xfId="0" applyNumberFormat="1"/>
    <xf numFmtId="0" fontId="0" fillId="16" borderId="0" xfId="0" applyFill="1"/>
    <xf numFmtId="0" fontId="24" fillId="17" borderId="0" xfId="0" applyFont="1" applyFill="1"/>
    <xf numFmtId="3" fontId="21" fillId="0" borderId="0" xfId="0" applyNumberFormat="1" applyFont="1"/>
    <xf numFmtId="0" fontId="0" fillId="18" borderId="0" xfId="0" applyFill="1"/>
    <xf numFmtId="0" fontId="0" fillId="2" borderId="0" xfId="0" applyFill="1"/>
    <xf numFmtId="0" fontId="20" fillId="0" borderId="0" xfId="0" applyFont="1"/>
    <xf numFmtId="167" fontId="0" fillId="0" borderId="0" xfId="0" applyNumberFormat="1"/>
    <xf numFmtId="3" fontId="0" fillId="15" borderId="0" xfId="0" applyNumberFormat="1" applyFill="1"/>
    <xf numFmtId="166" fontId="21" fillId="0" borderId="0" xfId="0" applyNumberFormat="1" applyFont="1"/>
    <xf numFmtId="0" fontId="22" fillId="0" borderId="0" xfId="0" applyFont="1"/>
    <xf numFmtId="168" fontId="0" fillId="0" borderId="0" xfId="0" applyNumberFormat="1"/>
    <xf numFmtId="1" fontId="21" fillId="0" borderId="0" xfId="0" applyNumberFormat="1" applyFont="1"/>
    <xf numFmtId="168" fontId="21" fillId="0" borderId="0" xfId="0" applyNumberFormat="1" applyFont="1"/>
    <xf numFmtId="11" fontId="0" fillId="0" borderId="0" xfId="0" applyNumberFormat="1"/>
    <xf numFmtId="2" fontId="0" fillId="0" borderId="0" xfId="0" applyNumberFormat="1" applyAlignment="1">
      <alignment vertical="center" wrapText="1"/>
    </xf>
    <xf numFmtId="0" fontId="25" fillId="0" borderId="0" xfId="0" applyFont="1" applyAlignment="1">
      <alignment wrapText="1"/>
    </xf>
    <xf numFmtId="169" fontId="21" fillId="0" borderId="0" xfId="0" applyNumberFormat="1" applyFont="1"/>
    <xf numFmtId="169" fontId="0" fillId="0" borderId="0" xfId="0" applyNumberFormat="1"/>
    <xf numFmtId="0" fontId="0" fillId="18" borderId="0" xfId="0" applyFill="1" applyAlignment="1">
      <alignment horizontal="center"/>
    </xf>
    <xf numFmtId="0" fontId="0" fillId="2" borderId="0" xfId="0" applyFill="1" applyAlignment="1">
      <alignment horizontal="center"/>
    </xf>
    <xf numFmtId="169" fontId="20" fillId="0" borderId="0" xfId="0" applyNumberFormat="1" applyFont="1"/>
    <xf numFmtId="170" fontId="0" fillId="0" borderId="0" xfId="0" applyNumberFormat="1"/>
    <xf numFmtId="170" fontId="21" fillId="0" borderId="0" xfId="0" applyNumberFormat="1" applyFont="1"/>
    <xf numFmtId="3" fontId="0" fillId="19" borderId="0" xfId="0" applyNumberFormat="1" applyFill="1"/>
    <xf numFmtId="3" fontId="0" fillId="20" borderId="0" xfId="0" applyNumberFormat="1" applyFill="1"/>
    <xf numFmtId="0" fontId="29" fillId="0" borderId="0" xfId="0" applyFont="1"/>
    <xf numFmtId="0" fontId="21" fillId="0" borderId="0" xfId="0" applyFont="1" applyAlignment="1">
      <alignment wrapText="1"/>
    </xf>
    <xf numFmtId="0" fontId="21" fillId="22" borderId="12" xfId="0" applyFont="1" applyFill="1" applyBorder="1" applyAlignment="1">
      <alignment wrapText="1"/>
    </xf>
    <xf numFmtId="0" fontId="21" fillId="22" borderId="0" xfId="0" applyFont="1" applyFill="1" applyAlignment="1">
      <alignment wrapText="1"/>
    </xf>
    <xf numFmtId="0" fontId="0" fillId="0" borderId="0" xfId="0" applyAlignment="1">
      <alignment horizontal="left"/>
    </xf>
    <xf numFmtId="0" fontId="0" fillId="5" borderId="0" xfId="0" applyFill="1"/>
    <xf numFmtId="0" fontId="11" fillId="0" borderId="1" xfId="0" applyFont="1" applyBorder="1" applyAlignment="1">
      <alignment vertical="center" wrapText="1"/>
    </xf>
    <xf numFmtId="0" fontId="11" fillId="0" borderId="1" xfId="0" applyFont="1" applyBorder="1" applyAlignment="1">
      <alignment vertical="center"/>
    </xf>
    <xf numFmtId="0" fontId="31" fillId="21" borderId="0" xfId="0" applyFont="1" applyFill="1"/>
    <xf numFmtId="0" fontId="30" fillId="23" borderId="0" xfId="6"/>
    <xf numFmtId="0" fontId="0" fillId="0" borderId="0" xfId="0" pivotButton="1"/>
    <xf numFmtId="2" fontId="0" fillId="7" borderId="0" xfId="0" applyNumberFormat="1" applyFill="1" applyAlignment="1">
      <alignment horizontal="center" vertical="center" wrapText="1"/>
    </xf>
    <xf numFmtId="0" fontId="20" fillId="0" borderId="1" xfId="0" applyFont="1" applyBorder="1" applyAlignment="1">
      <alignment wrapText="1"/>
    </xf>
    <xf numFmtId="0" fontId="25" fillId="2" borderId="1" xfId="0" applyFont="1" applyFill="1" applyBorder="1" applyAlignment="1">
      <alignment wrapText="1"/>
    </xf>
    <xf numFmtId="3" fontId="22" fillId="0" borderId="0" xfId="0" applyNumberFormat="1" applyFont="1"/>
    <xf numFmtId="3" fontId="20" fillId="0" borderId="0" xfId="0" applyNumberFormat="1" applyFont="1"/>
    <xf numFmtId="3" fontId="0" fillId="16" borderId="0" xfId="0" applyNumberFormat="1" applyFill="1"/>
    <xf numFmtId="166" fontId="0" fillId="7" borderId="0" xfId="0" applyNumberFormat="1" applyFill="1"/>
    <xf numFmtId="3" fontId="0" fillId="16" borderId="0" xfId="0" applyNumberFormat="1" applyFill="1" applyAlignment="1">
      <alignment vertical="center" wrapText="1"/>
    </xf>
    <xf numFmtId="2" fontId="0" fillId="2" borderId="0" xfId="0" applyNumberFormat="1" applyFill="1"/>
    <xf numFmtId="3" fontId="0" fillId="2" borderId="0" xfId="0" applyNumberFormat="1" applyFill="1"/>
    <xf numFmtId="2" fontId="0" fillId="2" borderId="0" xfId="0" applyNumberFormat="1" applyFill="1" applyAlignment="1">
      <alignment vertical="center" wrapText="1"/>
    </xf>
    <xf numFmtId="3" fontId="21" fillId="2" borderId="0" xfId="0" applyNumberFormat="1" applyFont="1" applyFill="1"/>
    <xf numFmtId="164" fontId="19" fillId="0" borderId="1" xfId="3" applyNumberFormat="1" applyFill="1" applyBorder="1"/>
    <xf numFmtId="0" fontId="19" fillId="0" borderId="1" xfId="3" applyFill="1" applyBorder="1"/>
    <xf numFmtId="0" fontId="17" fillId="0" borderId="1" xfId="1" applyFill="1" applyBorder="1"/>
    <xf numFmtId="0" fontId="17" fillId="0" borderId="1" xfId="1" applyFill="1" applyBorder="1" applyAlignment="1">
      <alignment horizontal="right"/>
    </xf>
    <xf numFmtId="164" fontId="19" fillId="0" borderId="5" xfId="3" applyNumberFormat="1" applyFill="1" applyBorder="1"/>
    <xf numFmtId="0" fontId="19" fillId="0" borderId="1" xfId="3" applyFill="1" applyBorder="1" applyAlignment="1">
      <alignment horizontal="right"/>
    </xf>
    <xf numFmtId="0" fontId="26" fillId="0" borderId="0" xfId="2" applyFont="1" applyFill="1" applyBorder="1" applyAlignment="1">
      <alignment horizontal="center" vertical="top" wrapText="1"/>
    </xf>
    <xf numFmtId="0" fontId="22" fillId="0" borderId="1" xfId="2" applyFont="1" applyFill="1" applyBorder="1" applyAlignment="1">
      <alignment horizontal="center" vertical="top" wrapText="1"/>
    </xf>
    <xf numFmtId="0" fontId="22" fillId="0" borderId="1" xfId="1" applyFont="1" applyFill="1" applyBorder="1" applyAlignment="1">
      <alignment horizontal="center" vertical="top" wrapText="1"/>
    </xf>
    <xf numFmtId="0" fontId="30" fillId="0" borderId="0" xfId="6" applyFill="1"/>
    <xf numFmtId="0" fontId="22" fillId="0" borderId="2" xfId="2" applyFont="1" applyFill="1" applyBorder="1" applyAlignment="1">
      <alignment horizontal="center" vertical="top" wrapText="1"/>
    </xf>
    <xf numFmtId="0" fontId="31" fillId="0" borderId="0" xfId="8" applyFill="1"/>
    <xf numFmtId="0" fontId="31" fillId="0" borderId="0" xfId="0" applyFont="1"/>
    <xf numFmtId="0" fontId="30" fillId="0" borderId="0" xfId="0" applyFont="1"/>
    <xf numFmtId="0" fontId="34" fillId="0" borderId="0" xfId="10" applyFont="1" applyAlignment="1">
      <alignment horizontal="center" vertical="center"/>
    </xf>
    <xf numFmtId="0" fontId="34" fillId="0" borderId="0" xfId="10" applyFont="1" applyAlignment="1">
      <alignment horizontal="center" vertical="center" wrapText="1"/>
    </xf>
    <xf numFmtId="0" fontId="32" fillId="0" borderId="0" xfId="7" applyFill="1" applyBorder="1"/>
    <xf numFmtId="0" fontId="34" fillId="0" borderId="0" xfId="9" applyFont="1" applyAlignment="1">
      <alignment wrapText="1"/>
    </xf>
    <xf numFmtId="0" fontId="21" fillId="5" borderId="0" xfId="0" applyFont="1" applyFill="1" applyAlignment="1">
      <alignment wrapText="1"/>
    </xf>
    <xf numFmtId="0" fontId="21" fillId="5" borderId="0" xfId="0" applyFont="1" applyFill="1"/>
    <xf numFmtId="0" fontId="21" fillId="0" borderId="12" xfId="0" applyFont="1" applyBorder="1"/>
    <xf numFmtId="0" fontId="21" fillId="25" borderId="0" xfId="0" applyFont="1" applyFill="1" applyAlignment="1">
      <alignment wrapText="1"/>
    </xf>
    <xf numFmtId="0" fontId="21" fillId="25" borderId="0" xfId="0" applyFont="1" applyFill="1"/>
    <xf numFmtId="10" fontId="29" fillId="0" borderId="0" xfId="0" applyNumberFormat="1" applyFont="1"/>
    <xf numFmtId="0" fontId="0" fillId="0" borderId="0" xfId="0" applyAlignment="1">
      <alignment horizontal="left" indent="1"/>
    </xf>
    <xf numFmtId="171" fontId="0" fillId="0" borderId="0" xfId="0" applyNumberFormat="1"/>
    <xf numFmtId="171" fontId="21" fillId="0" borderId="0" xfId="0" applyNumberFormat="1" applyFont="1"/>
    <xf numFmtId="0" fontId="25"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2" fillId="3" borderId="1" xfId="0" applyFont="1" applyFill="1" applyBorder="1" applyAlignment="1">
      <alignment horizontal="center"/>
    </xf>
    <xf numFmtId="2" fontId="4" fillId="0" borderId="1" xfId="0" applyNumberFormat="1" applyFont="1" applyBorder="1" applyAlignment="1">
      <alignment horizontal="center" vertical="center" wrapText="1"/>
    </xf>
    <xf numFmtId="0" fontId="11" fillId="6" borderId="1" xfId="0" applyFont="1" applyFill="1" applyBorder="1" applyAlignment="1">
      <alignment vertical="center" wrapText="1"/>
    </xf>
    <xf numFmtId="0" fontId="21" fillId="0" borderId="0" xfId="0" applyFont="1" applyAlignment="1">
      <alignment horizontal="center" vertical="center"/>
    </xf>
    <xf numFmtId="1" fontId="21" fillId="0" borderId="0" xfId="0" applyNumberFormat="1" applyFont="1" applyAlignment="1">
      <alignment horizontal="center" vertical="center"/>
    </xf>
    <xf numFmtId="2" fontId="0" fillId="16" borderId="0" xfId="0" applyNumberFormat="1" applyFill="1" applyAlignment="1">
      <alignment horizontal="center" vertical="center" wrapText="1"/>
    </xf>
    <xf numFmtId="0" fontId="26" fillId="16" borderId="0" xfId="0" applyFont="1" applyFill="1" applyAlignment="1">
      <alignment horizontal="center"/>
    </xf>
    <xf numFmtId="0" fontId="21" fillId="2" borderId="0" xfId="0" applyFont="1" applyFill="1" applyAlignment="1">
      <alignment horizontal="center"/>
    </xf>
    <xf numFmtId="0" fontId="21" fillId="16" borderId="0" xfId="0" applyFont="1" applyFill="1" applyAlignment="1">
      <alignment horizontal="center"/>
    </xf>
    <xf numFmtId="2" fontId="0" fillId="7" borderId="0" xfId="0" applyNumberFormat="1" applyFill="1" applyAlignment="1">
      <alignment horizontal="center" vertical="center" wrapText="1"/>
    </xf>
    <xf numFmtId="0" fontId="21" fillId="15" borderId="0" xfId="0" applyFont="1" applyFill="1" applyAlignment="1">
      <alignment horizontal="center"/>
    </xf>
    <xf numFmtId="0" fontId="26" fillId="15" borderId="0" xfId="0" applyFont="1" applyFill="1" applyAlignment="1">
      <alignment horizontal="center"/>
    </xf>
    <xf numFmtId="0" fontId="21" fillId="7" borderId="0" xfId="0" applyFont="1" applyFill="1" applyAlignment="1">
      <alignment horizontal="center"/>
    </xf>
    <xf numFmtId="3" fontId="0" fillId="7" borderId="0" xfId="0" applyNumberFormat="1" applyFill="1" applyAlignment="1">
      <alignment horizontal="center" vertical="center" wrapText="1"/>
    </xf>
    <xf numFmtId="3" fontId="0" fillId="16" borderId="0" xfId="0" applyNumberFormat="1" applyFill="1" applyAlignment="1">
      <alignment horizontal="center" vertical="center" wrapText="1"/>
    </xf>
    <xf numFmtId="0" fontId="17" fillId="12" borderId="0" xfId="1" applyFill="1" applyBorder="1" applyAlignment="1">
      <alignment horizontal="left" vertical="top" wrapText="1"/>
    </xf>
    <xf numFmtId="0" fontId="0" fillId="0" borderId="0" xfId="0" applyAlignment="1">
      <alignment horizontal="left" wrapText="1"/>
    </xf>
    <xf numFmtId="0" fontId="21" fillId="0" borderId="8" xfId="0" applyFont="1" applyBorder="1" applyAlignment="1">
      <alignment horizontal="left"/>
    </xf>
    <xf numFmtId="0" fontId="21" fillId="0" borderId="7" xfId="0" applyFont="1" applyBorder="1" applyAlignment="1">
      <alignment horizontal="left"/>
    </xf>
    <xf numFmtId="0" fontId="0" fillId="7" borderId="0" xfId="0" applyFill="1" applyAlignment="1">
      <alignment horizontal="center" vertical="center" wrapText="1"/>
    </xf>
    <xf numFmtId="0" fontId="21" fillId="0" borderId="0" xfId="0" applyFont="1" applyAlignment="1">
      <alignment horizontal="center"/>
    </xf>
    <xf numFmtId="3" fontId="0" fillId="15" borderId="0" xfId="0" applyNumberFormat="1" applyFill="1" applyAlignment="1">
      <alignment horizontal="center"/>
    </xf>
    <xf numFmtId="3" fontId="0" fillId="19" borderId="0" xfId="0" applyNumberFormat="1" applyFill="1" applyAlignment="1">
      <alignment horizontal="center"/>
    </xf>
    <xf numFmtId="3" fontId="0" fillId="20" borderId="0" xfId="0" applyNumberFormat="1" applyFill="1" applyAlignment="1">
      <alignment horizontal="center"/>
    </xf>
    <xf numFmtId="0" fontId="20" fillId="0" borderId="0" xfId="0" applyFont="1" applyAlignment="1">
      <alignment horizontal="center" wrapText="1"/>
    </xf>
  </cellXfs>
  <cellStyles count="11">
    <cellStyle name="20% - Accent6" xfId="4" builtinId="50"/>
    <cellStyle name="Accent2" xfId="7" builtinId="33"/>
    <cellStyle name="Bad" xfId="2" builtinId="27"/>
    <cellStyle name="Good" xfId="1" builtinId="26"/>
    <cellStyle name="headerStyle" xfId="6" xr:uid="{C8741F88-A4BC-4081-BAE6-A2D5F49822CE}"/>
    <cellStyle name="headerStyle 2" xfId="8" xr:uid="{6853CD54-8AFF-45A0-AC96-42BDA2855345}"/>
    <cellStyle name="Neutral" xfId="3" builtinId="28"/>
    <cellStyle name="Normal" xfId="0" builtinId="0"/>
    <cellStyle name="Normal 2" xfId="5" xr:uid="{ABF9411F-03EC-4392-BA5B-44DAAA806047}"/>
    <cellStyle name="Normal_Sheet1" xfId="10" xr:uid="{ACED7940-C2EE-4D3D-BA74-4724DD483A96}"/>
    <cellStyle name="Normal_Sheet2 2" xfId="9" xr:uid="{272F6AC0-3192-4361-A31D-90092121EC0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3.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pivotCacheDefinition" Target="pivotCache/pivotCacheDefinition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fairweather/Documents/FISHERIES/Resource%20Management/FRAP%202021%20Allocations/Hake%20DST/locked%20and%20uploaded%20data/10.%20FRAP2020-DataHakeDeepSeaTrawl20220215_T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sheetName val="Others"/>
      <sheetName val="1_31"/>
      <sheetName val="1_33"/>
      <sheetName val="2_2"/>
      <sheetName val="2_4"/>
      <sheetName val="2_6"/>
      <sheetName val="4_3"/>
      <sheetName val="5_3"/>
      <sheetName val="6_3"/>
      <sheetName val="6_4"/>
      <sheetName val="6_7"/>
      <sheetName val="6_9"/>
      <sheetName val="6_10"/>
      <sheetName val="6_15"/>
      <sheetName val="6_16"/>
      <sheetName val="6_25"/>
      <sheetName val="6_26"/>
      <sheetName val="7_1"/>
      <sheetName val="7_2"/>
      <sheetName val="7_rest"/>
      <sheetName val="8_4"/>
      <sheetName val="8_5"/>
      <sheetName val="8_7"/>
      <sheetName val="8_8"/>
      <sheetName val="9_1"/>
      <sheetName val="9_4"/>
    </sheetNames>
    <sheetDataSet>
      <sheetData sheetId="0">
        <row r="2">
          <cell r="B2" t="str">
            <v>HDT21001</v>
          </cell>
          <cell r="C2" t="str">
            <v>Submitted</v>
          </cell>
          <cell r="D2" t="str">
            <v>B</v>
          </cell>
        </row>
        <row r="3">
          <cell r="B3" t="str">
            <v>HDT21002</v>
          </cell>
          <cell r="C3" t="str">
            <v>Submitted</v>
          </cell>
          <cell r="D3" t="str">
            <v>B</v>
          </cell>
        </row>
        <row r="4">
          <cell r="B4" t="str">
            <v>HDT21003</v>
          </cell>
          <cell r="C4" t="str">
            <v>Submitted</v>
          </cell>
          <cell r="D4" t="str">
            <v>B</v>
          </cell>
        </row>
        <row r="5">
          <cell r="B5" t="str">
            <v>HDT21005</v>
          </cell>
          <cell r="C5" t="str">
            <v>Submitted</v>
          </cell>
          <cell r="D5" t="str">
            <v>B</v>
          </cell>
        </row>
        <row r="6">
          <cell r="B6" t="str">
            <v>HDT21006</v>
          </cell>
          <cell r="C6" t="str">
            <v>Submitted</v>
          </cell>
          <cell r="D6" t="str">
            <v>B</v>
          </cell>
        </row>
        <row r="7">
          <cell r="B7" t="str">
            <v>HDT21007</v>
          </cell>
          <cell r="C7" t="str">
            <v>Submitted</v>
          </cell>
          <cell r="D7" t="str">
            <v>B</v>
          </cell>
        </row>
        <row r="8">
          <cell r="B8" t="str">
            <v>HDT21008</v>
          </cell>
          <cell r="C8" t="str">
            <v>Submitted</v>
          </cell>
          <cell r="D8" t="str">
            <v>C</v>
          </cell>
        </row>
        <row r="9">
          <cell r="B9" t="str">
            <v>HDT21009</v>
          </cell>
          <cell r="C9" t="str">
            <v>Submitted</v>
          </cell>
          <cell r="D9" t="str">
            <v>C</v>
          </cell>
        </row>
        <row r="10">
          <cell r="B10" t="str">
            <v>HDT21011</v>
          </cell>
          <cell r="C10" t="str">
            <v>Submitted</v>
          </cell>
          <cell r="D10" t="str">
            <v>A</v>
          </cell>
        </row>
        <row r="11">
          <cell r="B11" t="str">
            <v>HDT21013</v>
          </cell>
          <cell r="C11" t="str">
            <v>Submitted</v>
          </cell>
          <cell r="D11" t="str">
            <v>A</v>
          </cell>
        </row>
        <row r="12">
          <cell r="B12" t="str">
            <v>HDT21014</v>
          </cell>
          <cell r="C12" t="str">
            <v>Submitted</v>
          </cell>
          <cell r="D12" t="str">
            <v>A</v>
          </cell>
        </row>
        <row r="13">
          <cell r="B13" t="str">
            <v>HDT21015</v>
          </cell>
          <cell r="C13" t="str">
            <v>Submitted</v>
          </cell>
          <cell r="D13" t="str">
            <v>C</v>
          </cell>
        </row>
        <row r="14">
          <cell r="B14" t="str">
            <v>HDT21016</v>
          </cell>
          <cell r="C14" t="str">
            <v>Submitted</v>
          </cell>
          <cell r="D14" t="str">
            <v>C</v>
          </cell>
        </row>
        <row r="15">
          <cell r="B15" t="str">
            <v>HDT21018</v>
          </cell>
          <cell r="C15" t="str">
            <v>Submitted</v>
          </cell>
          <cell r="D15" t="str">
            <v>B</v>
          </cell>
        </row>
        <row r="16">
          <cell r="B16" t="str">
            <v>HDT21019</v>
          </cell>
          <cell r="C16" t="str">
            <v>Submitted</v>
          </cell>
          <cell r="D16" t="str">
            <v>C</v>
          </cell>
        </row>
        <row r="17">
          <cell r="B17" t="str">
            <v>HDT21020</v>
          </cell>
          <cell r="C17" t="str">
            <v>Submitted</v>
          </cell>
          <cell r="D17" t="str">
            <v>C</v>
          </cell>
        </row>
        <row r="18">
          <cell r="B18" t="str">
            <v>HDT21021</v>
          </cell>
          <cell r="C18" t="str">
            <v>Submitted</v>
          </cell>
          <cell r="D18" t="str">
            <v>B</v>
          </cell>
        </row>
        <row r="19">
          <cell r="B19" t="str">
            <v>HDT21023</v>
          </cell>
          <cell r="C19" t="str">
            <v>Submitted</v>
          </cell>
          <cell r="D19" t="str">
            <v>A</v>
          </cell>
        </row>
        <row r="20">
          <cell r="B20" t="str">
            <v>HDT21025</v>
          </cell>
          <cell r="C20" t="str">
            <v>Submitted</v>
          </cell>
          <cell r="D20" t="str">
            <v>A</v>
          </cell>
        </row>
        <row r="21">
          <cell r="B21" t="str">
            <v>HDT21026</v>
          </cell>
          <cell r="C21" t="str">
            <v>Submitted</v>
          </cell>
          <cell r="D21" t="str">
            <v>A</v>
          </cell>
        </row>
        <row r="22">
          <cell r="B22" t="str">
            <v>HDT21027</v>
          </cell>
          <cell r="C22" t="str">
            <v>Submitted</v>
          </cell>
          <cell r="D22" t="str">
            <v>C</v>
          </cell>
        </row>
        <row r="23">
          <cell r="B23" t="str">
            <v>HDT21030</v>
          </cell>
          <cell r="C23" t="str">
            <v>Submitted</v>
          </cell>
          <cell r="D23" t="str">
            <v>A</v>
          </cell>
        </row>
        <row r="24">
          <cell r="B24" t="str">
            <v>HDT21031</v>
          </cell>
          <cell r="C24" t="str">
            <v>Submitted</v>
          </cell>
          <cell r="D24" t="str">
            <v>A</v>
          </cell>
        </row>
        <row r="25">
          <cell r="B25" t="str">
            <v>HDT21032</v>
          </cell>
          <cell r="C25" t="str">
            <v>Submitted</v>
          </cell>
          <cell r="D25" t="str">
            <v>B</v>
          </cell>
        </row>
        <row r="26">
          <cell r="B26" t="str">
            <v>HDT21033</v>
          </cell>
          <cell r="C26" t="str">
            <v>Submitted</v>
          </cell>
          <cell r="D26" t="str">
            <v>B</v>
          </cell>
        </row>
        <row r="27">
          <cell r="B27" t="str">
            <v>HDT21034</v>
          </cell>
          <cell r="C27" t="str">
            <v>Submitted</v>
          </cell>
          <cell r="D27" t="str">
            <v>C</v>
          </cell>
        </row>
        <row r="28">
          <cell r="B28" t="str">
            <v>HDT21035</v>
          </cell>
          <cell r="C28" t="str">
            <v>Submitted</v>
          </cell>
          <cell r="D28" t="str">
            <v>C</v>
          </cell>
        </row>
        <row r="29">
          <cell r="B29" t="str">
            <v>HDT21037</v>
          </cell>
          <cell r="C29" t="str">
            <v>Submitted</v>
          </cell>
          <cell r="D29" t="str">
            <v>B</v>
          </cell>
        </row>
        <row r="30">
          <cell r="B30" t="str">
            <v>HDT21038</v>
          </cell>
          <cell r="C30" t="str">
            <v>Submitted</v>
          </cell>
          <cell r="D30" t="str">
            <v>B</v>
          </cell>
        </row>
        <row r="31">
          <cell r="B31" t="str">
            <v>HDT21039</v>
          </cell>
          <cell r="C31" t="str">
            <v>Submitted</v>
          </cell>
          <cell r="D31" t="str">
            <v>B</v>
          </cell>
        </row>
        <row r="32">
          <cell r="B32" t="str">
            <v>HDT21040</v>
          </cell>
          <cell r="C32" t="str">
            <v>Submitted</v>
          </cell>
          <cell r="D32" t="str">
            <v>A</v>
          </cell>
        </row>
        <row r="33">
          <cell r="B33" t="str">
            <v>HDT21041</v>
          </cell>
          <cell r="C33" t="str">
            <v>Submitted</v>
          </cell>
          <cell r="D33" t="str">
            <v>A</v>
          </cell>
        </row>
        <row r="34">
          <cell r="B34" t="str">
            <v>HDT21042</v>
          </cell>
          <cell r="C34" t="str">
            <v>Submitted</v>
          </cell>
          <cell r="D34" t="str">
            <v>A</v>
          </cell>
        </row>
        <row r="35">
          <cell r="B35" t="str">
            <v>HDT21043</v>
          </cell>
          <cell r="C35" t="str">
            <v>Submitted</v>
          </cell>
          <cell r="D35" t="str">
            <v>C</v>
          </cell>
        </row>
        <row r="36">
          <cell r="B36" t="str">
            <v>HDT21044</v>
          </cell>
          <cell r="C36" t="str">
            <v>Submitted</v>
          </cell>
          <cell r="D36" t="str">
            <v>A</v>
          </cell>
        </row>
        <row r="37">
          <cell r="B37" t="str">
            <v>HDT21045</v>
          </cell>
          <cell r="C37" t="str">
            <v>Submitted</v>
          </cell>
          <cell r="D37" t="str">
            <v>B</v>
          </cell>
        </row>
        <row r="38">
          <cell r="B38" t="str">
            <v>HDT21046</v>
          </cell>
          <cell r="C38" t="str">
            <v>Submitted</v>
          </cell>
          <cell r="D38" t="str">
            <v>A</v>
          </cell>
        </row>
        <row r="39">
          <cell r="B39" t="str">
            <v>HDT21047</v>
          </cell>
          <cell r="C39" t="str">
            <v>Submitted</v>
          </cell>
          <cell r="D39" t="str">
            <v>B</v>
          </cell>
        </row>
        <row r="40">
          <cell r="B40" t="str">
            <v>HDT21049</v>
          </cell>
          <cell r="C40" t="str">
            <v>Submitted</v>
          </cell>
          <cell r="D40" t="str">
            <v>A</v>
          </cell>
        </row>
        <row r="41">
          <cell r="B41" t="str">
            <v>HDT21050</v>
          </cell>
          <cell r="C41" t="str">
            <v>Submitted</v>
          </cell>
          <cell r="D41" t="str">
            <v>B</v>
          </cell>
        </row>
        <row r="42">
          <cell r="B42" t="str">
            <v>HDT21051</v>
          </cell>
          <cell r="C42" t="str">
            <v>Submitted</v>
          </cell>
          <cell r="D42" t="str">
            <v>A</v>
          </cell>
        </row>
        <row r="43">
          <cell r="B43" t="str">
            <v>HDT21052</v>
          </cell>
          <cell r="C43" t="str">
            <v>Submitted</v>
          </cell>
          <cell r="D43" t="str">
            <v>A</v>
          </cell>
        </row>
        <row r="44">
          <cell r="B44" t="str">
            <v>HDT21053</v>
          </cell>
          <cell r="C44" t="str">
            <v>Submitted</v>
          </cell>
          <cell r="D44" t="str">
            <v>C</v>
          </cell>
        </row>
        <row r="45">
          <cell r="B45" t="str">
            <v>HDT21054</v>
          </cell>
          <cell r="C45" t="str">
            <v>Submitted</v>
          </cell>
          <cell r="D45" t="str">
            <v>B</v>
          </cell>
        </row>
        <row r="46">
          <cell r="B46" t="str">
            <v>HDT21055</v>
          </cell>
          <cell r="C46" t="str">
            <v>Submitted</v>
          </cell>
          <cell r="D46" t="str">
            <v>C</v>
          </cell>
        </row>
        <row r="47">
          <cell r="B47" t="str">
            <v>HDT21056</v>
          </cell>
          <cell r="C47" t="str">
            <v>Submitted</v>
          </cell>
          <cell r="D47" t="str">
            <v>C</v>
          </cell>
        </row>
        <row r="48">
          <cell r="B48" t="str">
            <v>HDT21057</v>
          </cell>
          <cell r="C48" t="str">
            <v>Submitted</v>
          </cell>
          <cell r="D48" t="str">
            <v>C</v>
          </cell>
        </row>
        <row r="49">
          <cell r="B49" t="str">
            <v>HDT21060</v>
          </cell>
          <cell r="C49" t="str">
            <v>Submitted</v>
          </cell>
          <cell r="D49" t="str">
            <v>A</v>
          </cell>
        </row>
        <row r="50">
          <cell r="B50" t="str">
            <v>HDT21061</v>
          </cell>
          <cell r="C50" t="str">
            <v>Submitted</v>
          </cell>
          <cell r="D50" t="str">
            <v>A</v>
          </cell>
        </row>
        <row r="51">
          <cell r="B51" t="str">
            <v>HDT21062</v>
          </cell>
          <cell r="C51" t="str">
            <v>Submitted</v>
          </cell>
          <cell r="D51" t="str">
            <v>C</v>
          </cell>
        </row>
        <row r="52">
          <cell r="B52" t="str">
            <v>HDT21063</v>
          </cell>
          <cell r="C52" t="str">
            <v>Submitted</v>
          </cell>
          <cell r="D52" t="str">
            <v>B</v>
          </cell>
        </row>
        <row r="53">
          <cell r="B53" t="str">
            <v>HDT21065</v>
          </cell>
          <cell r="C53" t="str">
            <v>Submitted</v>
          </cell>
          <cell r="D53" t="str">
            <v>C</v>
          </cell>
        </row>
        <row r="54">
          <cell r="B54" t="str">
            <v>HDT21067</v>
          </cell>
          <cell r="C54" t="str">
            <v>Submitted</v>
          </cell>
          <cell r="D54" t="str">
            <v>C</v>
          </cell>
        </row>
        <row r="55">
          <cell r="B55" t="str">
            <v>HDT21068</v>
          </cell>
          <cell r="C55" t="str">
            <v>Submitted</v>
          </cell>
          <cell r="D55" t="str">
            <v>A</v>
          </cell>
        </row>
        <row r="56">
          <cell r="B56" t="str">
            <v>HDT21070</v>
          </cell>
          <cell r="C56" t="str">
            <v>Submitted</v>
          </cell>
          <cell r="D56" t="str">
            <v>C</v>
          </cell>
        </row>
        <row r="57">
          <cell r="B57" t="str">
            <v>HDT21072</v>
          </cell>
          <cell r="C57" t="str">
            <v>Submitted</v>
          </cell>
          <cell r="D57" t="str">
            <v>C</v>
          </cell>
        </row>
        <row r="58">
          <cell r="B58" t="str">
            <v>HDT21073</v>
          </cell>
          <cell r="C58" t="str">
            <v>Submitted</v>
          </cell>
          <cell r="D58" t="str">
            <v>C</v>
          </cell>
        </row>
        <row r="59">
          <cell r="B59" t="str">
            <v>HDT21074</v>
          </cell>
          <cell r="C59" t="str">
            <v>Submitted</v>
          </cell>
          <cell r="D59" t="str">
            <v>C</v>
          </cell>
        </row>
        <row r="60">
          <cell r="B60" t="str">
            <v>HDT21075</v>
          </cell>
          <cell r="C60" t="str">
            <v>Submitted</v>
          </cell>
          <cell r="D60" t="str">
            <v>B</v>
          </cell>
        </row>
        <row r="61">
          <cell r="B61" t="str">
            <v>HDT21079</v>
          </cell>
          <cell r="C61" t="str">
            <v>Submitted</v>
          </cell>
          <cell r="D61" t="str">
            <v>A</v>
          </cell>
        </row>
        <row r="62">
          <cell r="B62" t="str">
            <v>HDT21081</v>
          </cell>
          <cell r="C62" t="str">
            <v>Submitted</v>
          </cell>
          <cell r="D62" t="str">
            <v>A</v>
          </cell>
        </row>
        <row r="63">
          <cell r="B63" t="str">
            <v>HDT21082</v>
          </cell>
          <cell r="C63" t="str">
            <v>Submitted</v>
          </cell>
          <cell r="D63" t="str">
            <v>A</v>
          </cell>
        </row>
        <row r="64">
          <cell r="B64" t="str">
            <v>HDT21083</v>
          </cell>
          <cell r="C64" t="str">
            <v>Submitted</v>
          </cell>
          <cell r="D64" t="str">
            <v>B</v>
          </cell>
        </row>
        <row r="65">
          <cell r="B65" t="str">
            <v>HDT21084</v>
          </cell>
          <cell r="C65" t="str">
            <v>Submitted</v>
          </cell>
          <cell r="D65" t="str">
            <v>C</v>
          </cell>
        </row>
        <row r="66">
          <cell r="B66" t="str">
            <v>HDT21085</v>
          </cell>
          <cell r="C66" t="str">
            <v>Submitted</v>
          </cell>
          <cell r="D66" t="str">
            <v>B</v>
          </cell>
        </row>
        <row r="67">
          <cell r="B67" t="str">
            <v>HDT21086</v>
          </cell>
          <cell r="C67" t="str">
            <v>Submitted</v>
          </cell>
          <cell r="D67" t="str">
            <v>B</v>
          </cell>
        </row>
        <row r="68">
          <cell r="B68" t="str">
            <v>HDT21087</v>
          </cell>
          <cell r="C68" t="str">
            <v>Submitted</v>
          </cell>
          <cell r="D68" t="str">
            <v>C</v>
          </cell>
        </row>
        <row r="69">
          <cell r="B69" t="str">
            <v>HDT21088</v>
          </cell>
          <cell r="C69" t="str">
            <v>Submitted</v>
          </cell>
          <cell r="D69" t="str">
            <v>B</v>
          </cell>
        </row>
        <row r="70">
          <cell r="B70" t="str">
            <v>HDT21090</v>
          </cell>
          <cell r="C70" t="str">
            <v>Submitted</v>
          </cell>
          <cell r="D70" t="str">
            <v>C</v>
          </cell>
        </row>
        <row r="71">
          <cell r="B71" t="str">
            <v>HDT21092</v>
          </cell>
          <cell r="C71" t="str">
            <v>Submitted</v>
          </cell>
          <cell r="D71" t="str">
            <v>A</v>
          </cell>
        </row>
        <row r="72">
          <cell r="B72" t="str">
            <v>HDT21093</v>
          </cell>
          <cell r="C72" t="str">
            <v>Submitted</v>
          </cell>
          <cell r="D72" t="str">
            <v>C</v>
          </cell>
        </row>
        <row r="73">
          <cell r="B73" t="str">
            <v>HDT21094</v>
          </cell>
          <cell r="C73" t="str">
            <v>Submitted</v>
          </cell>
          <cell r="D73" t="str">
            <v>B</v>
          </cell>
        </row>
        <row r="74">
          <cell r="B74" t="str">
            <v>HDT21095</v>
          </cell>
          <cell r="C74" t="str">
            <v>Submitted</v>
          </cell>
          <cell r="D74" t="str">
            <v>B</v>
          </cell>
        </row>
        <row r="75">
          <cell r="B75" t="str">
            <v>HDT21099</v>
          </cell>
          <cell r="C75" t="str">
            <v>Submitted</v>
          </cell>
          <cell r="D75" t="str">
            <v>C</v>
          </cell>
        </row>
        <row r="76">
          <cell r="B76" t="str">
            <v>HDT21100</v>
          </cell>
          <cell r="C76" t="str">
            <v>Submitted</v>
          </cell>
          <cell r="D76" t="str">
            <v>B</v>
          </cell>
        </row>
        <row r="77">
          <cell r="B77" t="str">
            <v>HDT21101</v>
          </cell>
          <cell r="C77" t="str">
            <v>Submitted</v>
          </cell>
          <cell r="D77" t="str">
            <v>B</v>
          </cell>
        </row>
        <row r="78">
          <cell r="B78" t="str">
            <v>HDT21103</v>
          </cell>
          <cell r="C78" t="str">
            <v>Submitted</v>
          </cell>
          <cell r="D78" t="str">
            <v>B</v>
          </cell>
        </row>
        <row r="79">
          <cell r="B79" t="str">
            <v>HDT21104</v>
          </cell>
          <cell r="C79" t="str">
            <v>Submitted</v>
          </cell>
          <cell r="D79" t="str">
            <v>C</v>
          </cell>
        </row>
        <row r="80">
          <cell r="B80" t="str">
            <v>HDT21105</v>
          </cell>
          <cell r="C80" t="str">
            <v>Submitted</v>
          </cell>
          <cell r="D80" t="str">
            <v>C</v>
          </cell>
        </row>
        <row r="81">
          <cell r="B81" t="str">
            <v>HDT21107</v>
          </cell>
          <cell r="C81" t="str">
            <v>Submitted</v>
          </cell>
          <cell r="D81" t="str">
            <v>A</v>
          </cell>
        </row>
        <row r="82">
          <cell r="B82" t="str">
            <v>HDT21108</v>
          </cell>
          <cell r="C82" t="str">
            <v>Submitted</v>
          </cell>
          <cell r="D82" t="str">
            <v>C</v>
          </cell>
        </row>
        <row r="83">
          <cell r="B83" t="str">
            <v>HDT21109</v>
          </cell>
          <cell r="C83" t="str">
            <v>Submitted</v>
          </cell>
          <cell r="D83" t="str">
            <v>B</v>
          </cell>
        </row>
        <row r="84">
          <cell r="B84" t="str">
            <v>HDT21110</v>
          </cell>
          <cell r="C84" t="str">
            <v>Submitted</v>
          </cell>
          <cell r="D84" t="str">
            <v>A</v>
          </cell>
        </row>
        <row r="85">
          <cell r="B85" t="str">
            <v>HDT21111</v>
          </cell>
          <cell r="C85" t="str">
            <v>Submitted</v>
          </cell>
          <cell r="D85" t="str">
            <v>C</v>
          </cell>
        </row>
        <row r="86">
          <cell r="B86" t="str">
            <v>HDT21113</v>
          </cell>
          <cell r="C86" t="str">
            <v>Submitted</v>
          </cell>
          <cell r="D86" t="str">
            <v>C</v>
          </cell>
        </row>
        <row r="87">
          <cell r="B87" t="str">
            <v>HDT21114</v>
          </cell>
          <cell r="C87" t="str">
            <v>Submitted</v>
          </cell>
          <cell r="D87" t="str">
            <v>C</v>
          </cell>
        </row>
        <row r="88">
          <cell r="B88" t="str">
            <v>HDT21115</v>
          </cell>
          <cell r="C88" t="str">
            <v>Submitted</v>
          </cell>
          <cell r="D88" t="str">
            <v>C</v>
          </cell>
        </row>
        <row r="89">
          <cell r="B89" t="str">
            <v>HDT21118</v>
          </cell>
          <cell r="C89" t="str">
            <v>Submitted</v>
          </cell>
          <cell r="D89" t="str">
            <v>B</v>
          </cell>
        </row>
        <row r="90">
          <cell r="B90" t="str">
            <v>HDT21119</v>
          </cell>
          <cell r="C90" t="str">
            <v>Submitted</v>
          </cell>
          <cell r="D90" t="str">
            <v>C</v>
          </cell>
        </row>
        <row r="91">
          <cell r="B91" t="str">
            <v>HDT21121</v>
          </cell>
          <cell r="C91" t="str">
            <v>Submitted</v>
          </cell>
          <cell r="D91" t="str">
            <v>A</v>
          </cell>
        </row>
        <row r="92">
          <cell r="B92" t="str">
            <v>HDT21122</v>
          </cell>
          <cell r="C92" t="str">
            <v>Submitted</v>
          </cell>
          <cell r="D92" t="str">
            <v>A</v>
          </cell>
        </row>
        <row r="93">
          <cell r="B93" t="str">
            <v>HDT21123</v>
          </cell>
          <cell r="C93" t="str">
            <v>Submitted</v>
          </cell>
          <cell r="D93" t="str">
            <v>B</v>
          </cell>
        </row>
        <row r="94">
          <cell r="B94" t="str">
            <v>HDT21124</v>
          </cell>
          <cell r="C94" t="str">
            <v>Submitted</v>
          </cell>
          <cell r="D94" t="str">
            <v>B</v>
          </cell>
        </row>
        <row r="95">
          <cell r="B95" t="str">
            <v>HDT21125</v>
          </cell>
          <cell r="C95" t="str">
            <v>Submitted</v>
          </cell>
          <cell r="D95" t="str">
            <v>B</v>
          </cell>
        </row>
        <row r="96">
          <cell r="B96" t="str">
            <v>HDT21126</v>
          </cell>
          <cell r="C96" t="str">
            <v>Submitted</v>
          </cell>
          <cell r="D96" t="str">
            <v>B</v>
          </cell>
        </row>
        <row r="97">
          <cell r="B97" t="str">
            <v>HDT21127</v>
          </cell>
          <cell r="C97" t="str">
            <v>Submitted</v>
          </cell>
          <cell r="D97" t="str">
            <v>B</v>
          </cell>
        </row>
        <row r="98">
          <cell r="B98" t="str">
            <v>HDT21129</v>
          </cell>
          <cell r="C98" t="str">
            <v>Submitted</v>
          </cell>
          <cell r="D98" t="str">
            <v>C</v>
          </cell>
        </row>
        <row r="99">
          <cell r="B99" t="str">
            <v>HDT21130</v>
          </cell>
          <cell r="C99" t="str">
            <v>Submitted</v>
          </cell>
          <cell r="D99" t="str">
            <v>A</v>
          </cell>
        </row>
        <row r="100">
          <cell r="B100" t="str">
            <v>HDT21131</v>
          </cell>
          <cell r="C100" t="str">
            <v>Submitted</v>
          </cell>
          <cell r="D100" t="str">
            <v>C</v>
          </cell>
        </row>
        <row r="101">
          <cell r="B101" t="str">
            <v>HDT21132</v>
          </cell>
          <cell r="C101" t="str">
            <v>Submitted</v>
          </cell>
          <cell r="D101" t="str">
            <v>C</v>
          </cell>
        </row>
        <row r="102">
          <cell r="B102" t="str">
            <v>HDT21133</v>
          </cell>
          <cell r="C102" t="str">
            <v>Submitted</v>
          </cell>
          <cell r="D102" t="str">
            <v>B</v>
          </cell>
        </row>
        <row r="103">
          <cell r="B103" t="str">
            <v>HDT21134</v>
          </cell>
          <cell r="C103" t="str">
            <v>Submitted</v>
          </cell>
          <cell r="D103" t="str">
            <v>C</v>
          </cell>
        </row>
        <row r="104">
          <cell r="B104" t="str">
            <v>HDT21135</v>
          </cell>
          <cell r="C104" t="str">
            <v>Submitted</v>
          </cell>
          <cell r="D104" t="str">
            <v>C</v>
          </cell>
        </row>
        <row r="105">
          <cell r="B105" t="str">
            <v>HDT21136</v>
          </cell>
          <cell r="C105" t="str">
            <v>Submitted</v>
          </cell>
          <cell r="D105" t="str">
            <v>B</v>
          </cell>
        </row>
        <row r="106">
          <cell r="B106" t="str">
            <v>HDT21137</v>
          </cell>
          <cell r="C106" t="str">
            <v>Submitted</v>
          </cell>
          <cell r="D106" t="str">
            <v>B</v>
          </cell>
        </row>
        <row r="107">
          <cell r="B107" t="str">
            <v>HDT21138</v>
          </cell>
          <cell r="C107" t="str">
            <v>Submitted</v>
          </cell>
          <cell r="D107" t="str">
            <v>A</v>
          </cell>
        </row>
        <row r="108">
          <cell r="B108" t="str">
            <v>HDT21139</v>
          </cell>
          <cell r="C108" t="str">
            <v>Submitted</v>
          </cell>
          <cell r="D108" t="str">
            <v>B</v>
          </cell>
        </row>
        <row r="109">
          <cell r="B109" t="str">
            <v>HDT21140</v>
          </cell>
          <cell r="C109" t="str">
            <v>Submitted</v>
          </cell>
          <cell r="D109" t="str">
            <v>C</v>
          </cell>
        </row>
        <row r="110">
          <cell r="B110" t="str">
            <v>HDT21141</v>
          </cell>
          <cell r="C110" t="str">
            <v>Submitted</v>
          </cell>
          <cell r="D110" t="str">
            <v>B</v>
          </cell>
        </row>
        <row r="111">
          <cell r="B111" t="str">
            <v>HDT21142</v>
          </cell>
          <cell r="C111" t="str">
            <v>Submitted</v>
          </cell>
          <cell r="D111" t="str">
            <v>A</v>
          </cell>
        </row>
        <row r="112">
          <cell r="B112" t="str">
            <v>HDT21143</v>
          </cell>
          <cell r="C112" t="str">
            <v>Submitted</v>
          </cell>
          <cell r="D112" t="str">
            <v>B</v>
          </cell>
        </row>
        <row r="113">
          <cell r="B113" t="str">
            <v>HDT21144</v>
          </cell>
          <cell r="C113" t="str">
            <v>Submitted</v>
          </cell>
          <cell r="D113" t="str">
            <v>C</v>
          </cell>
        </row>
        <row r="114">
          <cell r="B114" t="str">
            <v>HDT21145</v>
          </cell>
          <cell r="C114" t="str">
            <v>Submitted</v>
          </cell>
          <cell r="D114" t="str">
            <v>B</v>
          </cell>
        </row>
        <row r="115">
          <cell r="B115" t="str">
            <v>HDT21146</v>
          </cell>
          <cell r="C115" t="str">
            <v>Submitted</v>
          </cell>
          <cell r="D115" t="str">
            <v>C</v>
          </cell>
        </row>
        <row r="116">
          <cell r="B116" t="str">
            <v>HDT21147</v>
          </cell>
          <cell r="C116" t="str">
            <v>Submitted</v>
          </cell>
          <cell r="D116" t="str">
            <v>B</v>
          </cell>
        </row>
        <row r="117">
          <cell r="B117" t="str">
            <v>HDT21148</v>
          </cell>
          <cell r="C117" t="str">
            <v>Submitted</v>
          </cell>
          <cell r="D117" t="str">
            <v>B</v>
          </cell>
        </row>
        <row r="118">
          <cell r="B118" t="str">
            <v>HDT21150</v>
          </cell>
          <cell r="C118" t="str">
            <v>Submitted</v>
          </cell>
          <cell r="D118" t="str">
            <v>C</v>
          </cell>
        </row>
        <row r="119">
          <cell r="B119" t="str">
            <v>HDT21151</v>
          </cell>
          <cell r="C119" t="str">
            <v>Submitted</v>
          </cell>
          <cell r="D119" t="str">
            <v>B</v>
          </cell>
        </row>
        <row r="120">
          <cell r="B120" t="str">
            <v>HDT21154</v>
          </cell>
          <cell r="C120" t="str">
            <v>Submitted</v>
          </cell>
          <cell r="D120" t="str">
            <v>C</v>
          </cell>
        </row>
        <row r="121">
          <cell r="B121" t="str">
            <v>HDT21155</v>
          </cell>
          <cell r="C121" t="str">
            <v>Submitted</v>
          </cell>
          <cell r="D121" t="str">
            <v>B</v>
          </cell>
        </row>
        <row r="122">
          <cell r="B122" t="str">
            <v>HDT21156</v>
          </cell>
          <cell r="C122" t="str">
            <v>Submitted</v>
          </cell>
          <cell r="D122" t="str">
            <v>B</v>
          </cell>
        </row>
        <row r="123">
          <cell r="B123" t="str">
            <v>HDT21158</v>
          </cell>
          <cell r="C123" t="str">
            <v>Submitted</v>
          </cell>
          <cell r="D123" t="str">
            <v>B</v>
          </cell>
        </row>
        <row r="124">
          <cell r="B124" t="str">
            <v>HDT21159</v>
          </cell>
          <cell r="C124" t="str">
            <v>Submitted</v>
          </cell>
          <cell r="D124" t="str">
            <v>C</v>
          </cell>
        </row>
        <row r="125">
          <cell r="B125" t="str">
            <v>HDT21161</v>
          </cell>
          <cell r="C125" t="str">
            <v>Submitted</v>
          </cell>
          <cell r="D125" t="str">
            <v>B</v>
          </cell>
        </row>
        <row r="126">
          <cell r="B126" t="str">
            <v>HDT21162</v>
          </cell>
          <cell r="C126" t="str">
            <v>Submitted</v>
          </cell>
          <cell r="D126" t="str">
            <v>B</v>
          </cell>
        </row>
        <row r="127">
          <cell r="B127" t="str">
            <v>HDT21163</v>
          </cell>
          <cell r="C127" t="str">
            <v>Submitted</v>
          </cell>
          <cell r="D127" t="str">
            <v>B</v>
          </cell>
        </row>
        <row r="128">
          <cell r="B128" t="str">
            <v>HDT21164</v>
          </cell>
          <cell r="C128" t="str">
            <v>Submitted</v>
          </cell>
          <cell r="D128" t="str">
            <v>B</v>
          </cell>
        </row>
        <row r="129">
          <cell r="B129" t="str">
            <v>HDT21165</v>
          </cell>
          <cell r="C129" t="str">
            <v>Submitted</v>
          </cell>
          <cell r="D129" t="str">
            <v>C</v>
          </cell>
        </row>
        <row r="130">
          <cell r="B130" t="str">
            <v>HDT21166</v>
          </cell>
          <cell r="C130" t="str">
            <v>Submitted</v>
          </cell>
          <cell r="D130" t="str">
            <v>C</v>
          </cell>
        </row>
        <row r="131">
          <cell r="B131" t="str">
            <v>HDT21167</v>
          </cell>
          <cell r="C131" t="str">
            <v>Submitted</v>
          </cell>
          <cell r="D131" t="str">
            <v>C</v>
          </cell>
        </row>
        <row r="132">
          <cell r="B132" t="str">
            <v>HDT21169</v>
          </cell>
          <cell r="C132" t="str">
            <v>Submitted</v>
          </cell>
          <cell r="D132" t="str">
            <v>B</v>
          </cell>
        </row>
        <row r="133">
          <cell r="B133" t="str">
            <v>HDT21171</v>
          </cell>
          <cell r="C133" t="str">
            <v>Submitted</v>
          </cell>
          <cell r="D133" t="str">
            <v>C</v>
          </cell>
        </row>
        <row r="134">
          <cell r="B134" t="str">
            <v>HDT21172</v>
          </cell>
          <cell r="C134" t="str">
            <v>Submitted</v>
          </cell>
          <cell r="D134" t="str">
            <v>B</v>
          </cell>
        </row>
        <row r="135">
          <cell r="B135" t="str">
            <v>HDT21173</v>
          </cell>
          <cell r="C135" t="str">
            <v>Submitted</v>
          </cell>
          <cell r="D135" t="str">
            <v>B</v>
          </cell>
        </row>
        <row r="136">
          <cell r="B136" t="str">
            <v>HDT21174</v>
          </cell>
          <cell r="C136" t="str">
            <v>Submitted</v>
          </cell>
          <cell r="D136" t="str">
            <v>C</v>
          </cell>
        </row>
        <row r="137">
          <cell r="B137" t="str">
            <v>HDT21175</v>
          </cell>
          <cell r="C137" t="str">
            <v>Submitted</v>
          </cell>
          <cell r="D137" t="str">
            <v>C</v>
          </cell>
        </row>
        <row r="138">
          <cell r="B138" t="str">
            <v>HDT21177</v>
          </cell>
          <cell r="C138" t="str">
            <v>Submitted</v>
          </cell>
          <cell r="D138" t="str">
            <v>C</v>
          </cell>
        </row>
        <row r="139">
          <cell r="B139" t="str">
            <v>HDT21178</v>
          </cell>
          <cell r="C139" t="str">
            <v>Submitted</v>
          </cell>
          <cell r="D139" t="str">
            <v>B</v>
          </cell>
        </row>
        <row r="140">
          <cell r="B140" t="str">
            <v>HDT21180</v>
          </cell>
          <cell r="C140" t="str">
            <v>Submitted</v>
          </cell>
          <cell r="D140" t="str">
            <v>B</v>
          </cell>
        </row>
        <row r="141">
          <cell r="B141" t="str">
            <v>HDT21181</v>
          </cell>
          <cell r="C141" t="str">
            <v>Submitted</v>
          </cell>
          <cell r="D141" t="str">
            <v>C</v>
          </cell>
        </row>
        <row r="142">
          <cell r="B142" t="str">
            <v>HDT21182</v>
          </cell>
          <cell r="C142" t="str">
            <v>Submitted</v>
          </cell>
          <cell r="D142" t="str">
            <v>C</v>
          </cell>
        </row>
        <row r="143">
          <cell r="B143" t="str">
            <v>HDT21183</v>
          </cell>
          <cell r="C143" t="str">
            <v>Submitted</v>
          </cell>
          <cell r="D143" t="str">
            <v>B</v>
          </cell>
        </row>
        <row r="144">
          <cell r="B144" t="str">
            <v>HDT21184</v>
          </cell>
          <cell r="C144" t="str">
            <v>Submitted</v>
          </cell>
          <cell r="D144" t="str">
            <v>C</v>
          </cell>
        </row>
        <row r="145">
          <cell r="B145" t="str">
            <v>HDT21185</v>
          </cell>
          <cell r="C145" t="str">
            <v>Submitted</v>
          </cell>
          <cell r="D145" t="str">
            <v>B</v>
          </cell>
        </row>
        <row r="146">
          <cell r="B146" t="str">
            <v>HDT21186</v>
          </cell>
          <cell r="C146" t="str">
            <v>Submitted</v>
          </cell>
          <cell r="D146" t="str">
            <v>C</v>
          </cell>
        </row>
        <row r="147">
          <cell r="B147" t="str">
            <v>HDT21188</v>
          </cell>
          <cell r="C147" t="str">
            <v>Submitted</v>
          </cell>
          <cell r="D147" t="str">
            <v>B</v>
          </cell>
        </row>
        <row r="148">
          <cell r="B148" t="str">
            <v>HDT21191</v>
          </cell>
          <cell r="C148" t="str">
            <v>Submitted</v>
          </cell>
          <cell r="D148" t="str">
            <v>C</v>
          </cell>
        </row>
        <row r="149">
          <cell r="B149" t="str">
            <v>HDT21192</v>
          </cell>
          <cell r="C149" t="str">
            <v>Submitted</v>
          </cell>
          <cell r="D149" t="str">
            <v>B</v>
          </cell>
        </row>
        <row r="150">
          <cell r="B150" t="str">
            <v>HDT21193</v>
          </cell>
          <cell r="C150" t="str">
            <v>Submitted</v>
          </cell>
          <cell r="D150" t="str">
            <v>B</v>
          </cell>
        </row>
        <row r="151">
          <cell r="B151" t="str">
            <v>HDT21195</v>
          </cell>
          <cell r="C151" t="str">
            <v>Submitted</v>
          </cell>
          <cell r="D151" t="str">
            <v>C</v>
          </cell>
        </row>
        <row r="152">
          <cell r="B152" t="str">
            <v>HDT21196</v>
          </cell>
          <cell r="C152" t="str">
            <v>Submitted</v>
          </cell>
          <cell r="D152" t="str">
            <v>C</v>
          </cell>
        </row>
        <row r="153">
          <cell r="B153" t="str">
            <v>HDT21198</v>
          </cell>
          <cell r="C153" t="str">
            <v>Submitted</v>
          </cell>
          <cell r="D153" t="str">
            <v>A</v>
          </cell>
        </row>
        <row r="154">
          <cell r="B154" t="str">
            <v>HDT21199</v>
          </cell>
          <cell r="C154" t="str">
            <v>Submitted</v>
          </cell>
          <cell r="D154" t="str">
            <v>B</v>
          </cell>
        </row>
        <row r="155">
          <cell r="B155" t="str">
            <v>HDT21200</v>
          </cell>
          <cell r="C155" t="str">
            <v>Submitted</v>
          </cell>
          <cell r="D155" t="str">
            <v>B</v>
          </cell>
        </row>
        <row r="156">
          <cell r="B156" t="str">
            <v>HDT21201</v>
          </cell>
          <cell r="C156" t="str">
            <v>Submitted</v>
          </cell>
          <cell r="D156" t="str">
            <v>C</v>
          </cell>
        </row>
        <row r="157">
          <cell r="B157" t="str">
            <v>HDT21202</v>
          </cell>
          <cell r="C157" t="str">
            <v>Submitted</v>
          </cell>
          <cell r="D157" t="str">
            <v>C</v>
          </cell>
        </row>
        <row r="158">
          <cell r="B158" t="str">
            <v>HDT21203</v>
          </cell>
          <cell r="C158" t="str">
            <v>Submitted</v>
          </cell>
          <cell r="D158" t="str">
            <v>C</v>
          </cell>
        </row>
        <row r="159">
          <cell r="B159" t="str">
            <v>HDT21205</v>
          </cell>
          <cell r="C159" t="str">
            <v>Submitted</v>
          </cell>
          <cell r="D159" t="str">
            <v>C</v>
          </cell>
        </row>
        <row r="160">
          <cell r="B160" t="str">
            <v>HDT21207</v>
          </cell>
          <cell r="C160" t="str">
            <v>Submitted</v>
          </cell>
          <cell r="D160" t="str">
            <v>C</v>
          </cell>
        </row>
        <row r="161">
          <cell r="B161" t="str">
            <v>HDT21208</v>
          </cell>
          <cell r="C161" t="str">
            <v>Submitted</v>
          </cell>
          <cell r="D161" t="str">
            <v>C</v>
          </cell>
        </row>
        <row r="162">
          <cell r="B162" t="str">
            <v>HDT21210</v>
          </cell>
          <cell r="C162" t="str">
            <v>Submitted</v>
          </cell>
          <cell r="D162" t="str">
            <v>B</v>
          </cell>
        </row>
        <row r="163">
          <cell r="B163" t="str">
            <v>HDT21211</v>
          </cell>
          <cell r="C163" t="str">
            <v>Submitted</v>
          </cell>
          <cell r="D163" t="str">
            <v>C</v>
          </cell>
        </row>
        <row r="164">
          <cell r="B164" t="str">
            <v>HDT21212</v>
          </cell>
          <cell r="C164" t="str">
            <v>Submitted</v>
          </cell>
          <cell r="D164" t="str">
            <v>C</v>
          </cell>
        </row>
        <row r="165">
          <cell r="B165" t="str">
            <v>HDT21213</v>
          </cell>
          <cell r="C165" t="str">
            <v>Submitted</v>
          </cell>
          <cell r="D165" t="str">
            <v>B</v>
          </cell>
        </row>
        <row r="166">
          <cell r="B166" t="str">
            <v>HDT21214</v>
          </cell>
          <cell r="C166" t="str">
            <v>Submitted</v>
          </cell>
          <cell r="D166" t="str">
            <v>B</v>
          </cell>
        </row>
        <row r="167">
          <cell r="B167" t="str">
            <v>HDT21217</v>
          </cell>
          <cell r="C167" t="str">
            <v>Submitted</v>
          </cell>
          <cell r="D167" t="str">
            <v>C</v>
          </cell>
        </row>
        <row r="168">
          <cell r="B168" t="str">
            <v>HDT21218</v>
          </cell>
          <cell r="C168" t="str">
            <v>Submitted</v>
          </cell>
          <cell r="D168" t="str">
            <v>C</v>
          </cell>
        </row>
        <row r="169">
          <cell r="B169" t="str">
            <v>HDT21221</v>
          </cell>
          <cell r="C169" t="str">
            <v>Submitted</v>
          </cell>
          <cell r="D169" t="str">
            <v>C</v>
          </cell>
        </row>
        <row r="170">
          <cell r="B170" t="str">
            <v>HDT21222</v>
          </cell>
          <cell r="C170" t="str">
            <v>Submitted</v>
          </cell>
          <cell r="D170" t="str">
            <v>C</v>
          </cell>
        </row>
        <row r="171">
          <cell r="B171" t="str">
            <v>HDT21224</v>
          </cell>
          <cell r="C171" t="str">
            <v>Submitted</v>
          </cell>
          <cell r="D171" t="str">
            <v>C</v>
          </cell>
        </row>
        <row r="172">
          <cell r="B172" t="str">
            <v>HDT21225</v>
          </cell>
          <cell r="C172" t="str">
            <v>Submitted</v>
          </cell>
          <cell r="D172" t="str">
            <v>B</v>
          </cell>
        </row>
        <row r="173">
          <cell r="B173" t="str">
            <v>HDT21227</v>
          </cell>
          <cell r="C173" t="str">
            <v>Submitted</v>
          </cell>
          <cell r="D173" t="str">
            <v>B</v>
          </cell>
        </row>
        <row r="174">
          <cell r="B174" t="str">
            <v>HDT21229</v>
          </cell>
          <cell r="C174" t="str">
            <v>Submitted</v>
          </cell>
          <cell r="D174" t="str">
            <v>B</v>
          </cell>
        </row>
        <row r="175">
          <cell r="B175" t="str">
            <v>HDT21230</v>
          </cell>
          <cell r="C175" t="str">
            <v>Submitted</v>
          </cell>
          <cell r="D175" t="str">
            <v>C</v>
          </cell>
        </row>
        <row r="176">
          <cell r="B176" t="str">
            <v>HDT21233</v>
          </cell>
          <cell r="C176" t="str">
            <v>Submitted</v>
          </cell>
          <cell r="D176" t="str">
            <v>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60.399457060186" createdVersion="8" refreshedVersion="8" minRefreshableVersion="3" recordCount="525" xr:uid="{43B806B2-FF8D-4F47-BEC1-E21B8FDB0F16}">
  <cacheSource type="worksheet">
    <worksheetSource ref="A1:E526" sheet="6_15"/>
  </cacheSource>
  <cacheFields count="5">
    <cacheField name="Category" numFmtId="0">
      <sharedItems count="3">
        <s v="A"/>
        <s v="B"/>
        <s v="C"/>
      </sharedItems>
    </cacheField>
    <cacheField name="APPLICATION_NO" numFmtId="0">
      <sharedItems count="175">
        <s v="HDT21011"/>
        <s v="HDT21013"/>
        <s v="HDT21014"/>
        <s v="HDT21023"/>
        <s v="HDT21025"/>
        <s v="HDT21026"/>
        <s v="HDT21030"/>
        <s v="HDT21031"/>
        <s v="HDT21040"/>
        <s v="HDT21041"/>
        <s v="HDT21042"/>
        <s v="HDT21044"/>
        <s v="HDT21046"/>
        <s v="HDT21049"/>
        <s v="HDT21051"/>
        <s v="HDT21052"/>
        <s v="HDT21060"/>
        <s v="HDT21061"/>
        <s v="HDT21068"/>
        <s v="HDT21079"/>
        <s v="HDT21081"/>
        <s v="HDT21082"/>
        <s v="HDT21092"/>
        <s v="HDT21107"/>
        <s v="HDT21110"/>
        <s v="HDT21121"/>
        <s v="HDT21122"/>
        <s v="HDT21130"/>
        <s v="HDT21138"/>
        <s v="HDT21142"/>
        <s v="HDT21198"/>
        <s v="HDT21001"/>
        <s v="HDT21002"/>
        <s v="HDT21003"/>
        <s v="HDT21005"/>
        <s v="HDT21006"/>
        <s v="HDT21007"/>
        <s v="HDT21018"/>
        <s v="HDT21021"/>
        <s v="HDT21032"/>
        <s v="HDT21033"/>
        <s v="HDT21037"/>
        <s v="HDT21038"/>
        <s v="HDT21039"/>
        <s v="HDT21045"/>
        <s v="HDT21047"/>
        <s v="HDT21050"/>
        <s v="HDT21054"/>
        <s v="HDT21063"/>
        <s v="HDT21075"/>
        <s v="HDT21083"/>
        <s v="HDT21085"/>
        <s v="HDT21086"/>
        <s v="HDT21088"/>
        <s v="HDT21094"/>
        <s v="HDT21095"/>
        <s v="HDT21100"/>
        <s v="HDT21101"/>
        <s v="HDT21103"/>
        <s v="HDT21109"/>
        <s v="HDT21118"/>
        <s v="HDT21123"/>
        <s v="HDT21124"/>
        <s v="HDT21125"/>
        <s v="HDT21126"/>
        <s v="HDT21127"/>
        <s v="HDT21133"/>
        <s v="HDT21136"/>
        <s v="HDT21137"/>
        <s v="HDT21139"/>
        <s v="HDT21141"/>
        <s v="HDT21143"/>
        <s v="HDT21145"/>
        <s v="HDT21147"/>
        <s v="HDT21148"/>
        <s v="HDT21151"/>
        <s v="HDT21155"/>
        <s v="HDT21156"/>
        <s v="HDT21158"/>
        <s v="HDT21161"/>
        <s v="HDT21162"/>
        <s v="HDT21163"/>
        <s v="HDT21164"/>
        <s v="HDT21169"/>
        <s v="HDT21172"/>
        <s v="HDT21173"/>
        <s v="HDT21178"/>
        <s v="HDT21180"/>
        <s v="HDT21183"/>
        <s v="HDT21185"/>
        <s v="HDT21188"/>
        <s v="HDT21192"/>
        <s v="HDT21193"/>
        <s v="HDT21199"/>
        <s v="HDT21200"/>
        <s v="HDT21210"/>
        <s v="HDT21213"/>
        <s v="HDT21214"/>
        <s v="HDT21225"/>
        <s v="HDT21227"/>
        <s v="HDT21229"/>
        <s v="HDT21008"/>
        <s v="HDT21009"/>
        <s v="HDT21015"/>
        <s v="HDT21016"/>
        <s v="HDT21019"/>
        <s v="HDT21020"/>
        <s v="HDT21027"/>
        <s v="HDT21034"/>
        <s v="HDT21035"/>
        <s v="HDT21043"/>
        <s v="HDT21053"/>
        <s v="HDT21055"/>
        <s v="HDT21056"/>
        <s v="HDT21057"/>
        <s v="HDT21062"/>
        <s v="HDT21065"/>
        <s v="HDT21067"/>
        <s v="HDT21070"/>
        <s v="HDT21072"/>
        <s v="HDT21073"/>
        <s v="HDT21074"/>
        <s v="HDT21084"/>
        <s v="HDT21087"/>
        <s v="HDT21090"/>
        <s v="HDT21093"/>
        <s v="HDT21099"/>
        <s v="HDT21104"/>
        <s v="HDT21105"/>
        <s v="HDT21108"/>
        <s v="HDT21111"/>
        <s v="HDT21113"/>
        <s v="HDT21114"/>
        <s v="HDT21115"/>
        <s v="HDT21119"/>
        <s v="HDT21129"/>
        <s v="HDT21131"/>
        <s v="HDT21132"/>
        <s v="HDT21134"/>
        <s v="HDT21135"/>
        <s v="HDT21140"/>
        <s v="HDT21144"/>
        <s v="HDT21146"/>
        <s v="HDT21150"/>
        <s v="HDT21154"/>
        <s v="HDT21159"/>
        <s v="HDT21165"/>
        <s v="HDT21166"/>
        <s v="HDT21167"/>
        <s v="HDT21171"/>
        <s v="HDT21174"/>
        <s v="HDT21175"/>
        <s v="HDT21177"/>
        <s v="HDT21181"/>
        <s v="HDT21182"/>
        <s v="HDT21184"/>
        <s v="HDT21186"/>
        <s v="HDT21191"/>
        <s v="HDT21195"/>
        <s v="HDT21196"/>
        <s v="HDT21201"/>
        <s v="HDT21202"/>
        <s v="HDT21203"/>
        <s v="HDT21205"/>
        <s v="HDT21207"/>
        <s v="HDT21208"/>
        <s v="HDT21211"/>
        <s v="HDT21212"/>
        <s v="HDT21217"/>
        <s v="HDT21218"/>
        <s v="HDT21221"/>
        <s v="HDT21222"/>
        <s v="HDT21224"/>
        <s v="HDT21230"/>
        <s v="HDT21233"/>
      </sharedItems>
    </cacheField>
    <cacheField name="FINANCIALYEAR" numFmtId="0">
      <sharedItems count="3">
        <s v="FY2019"/>
        <s v="FY2020"/>
        <s v="FY2021"/>
      </sharedItems>
    </cacheField>
    <cacheField name="PERCENTAGEOFENTITY" numFmtId="0">
      <sharedItems containsString="0" containsBlank="1" containsNumber="1" minValue="0" maxValue="100"/>
    </cacheField>
    <cacheField name="Score " numFmtId="0">
      <sharedItems containsSemiMixedTypes="0" containsString="0" containsNumber="1" containsInteger="1" minValue="0" maxValue="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60.452304398146" createdVersion="8" refreshedVersion="8" minRefreshableVersion="3" recordCount="2837" xr:uid="{0A37895E-3BB0-4146-A7D6-F8EA27053CED}">
  <cacheSource type="worksheet">
    <worksheetSource ref="A1:G2838" sheet="8_7 annual score"/>
  </cacheSource>
  <cacheFields count="7">
    <cacheField name="Category" numFmtId="0">
      <sharedItems count="3">
        <s v="A"/>
        <s v="B"/>
        <s v="C"/>
      </sharedItems>
    </cacheField>
    <cacheField name="APPLICATION_NO" numFmtId="0">
      <sharedItems count="175">
        <s v="HDT21011"/>
        <s v="HDT21013"/>
        <s v="HDT21014"/>
        <s v="HDT21023"/>
        <s v="HDT21025"/>
        <s v="HDT21026"/>
        <s v="HDT21030"/>
        <s v="HDT21031"/>
        <s v="HDT21040"/>
        <s v="HDT21041"/>
        <s v="HDT21042"/>
        <s v="HDT21044"/>
        <s v="HDT21046"/>
        <s v="HDT21049"/>
        <s v="HDT21051"/>
        <s v="HDT21052"/>
        <s v="HDT21060"/>
        <s v="HDT21061"/>
        <s v="HDT21068"/>
        <s v="HDT21079"/>
        <s v="HDT21081"/>
        <s v="HDT21082"/>
        <s v="HDT21092"/>
        <s v="HDT21107"/>
        <s v="HDT21110"/>
        <s v="HDT21121"/>
        <s v="HDT21122"/>
        <s v="HDT21130"/>
        <s v="HDT21138"/>
        <s v="HDT21142"/>
        <s v="HDT21198"/>
        <s v="HDT21001"/>
        <s v="HDT21002"/>
        <s v="HDT21003"/>
        <s v="HDT21005"/>
        <s v="HDT21006"/>
        <s v="HDT21007"/>
        <s v="HDT21018"/>
        <s v="HDT21021"/>
        <s v="HDT21032"/>
        <s v="HDT21033"/>
        <s v="HDT21037"/>
        <s v="HDT21038"/>
        <s v="HDT21039"/>
        <s v="HDT21045"/>
        <s v="HDT21047"/>
        <s v="HDT21050"/>
        <s v="HDT21054"/>
        <s v="HDT21063"/>
        <s v="HDT21075"/>
        <s v="HDT21083"/>
        <s v="HDT21085"/>
        <s v="HDT21086"/>
        <s v="HDT21088"/>
        <s v="HDT21094"/>
        <s v="HDT21095"/>
        <s v="HDT21100"/>
        <s v="HDT21101"/>
        <s v="HDT21103"/>
        <s v="HDT21109"/>
        <s v="HDT21118"/>
        <s v="HDT21123"/>
        <s v="HDT21124"/>
        <s v="HDT21125"/>
        <s v="HDT21126"/>
        <s v="HDT21127"/>
        <s v="HDT21133"/>
        <s v="HDT21136"/>
        <s v="HDT21137"/>
        <s v="HDT21139"/>
        <s v="HDT21141"/>
        <s v="HDT21143"/>
        <s v="HDT21145"/>
        <s v="HDT21147"/>
        <s v="HDT21148"/>
        <s v="HDT21151"/>
        <s v="HDT21155"/>
        <s v="HDT21156"/>
        <s v="HDT21158"/>
        <s v="HDT21161"/>
        <s v="HDT21162"/>
        <s v="HDT21163"/>
        <s v="HDT21164"/>
        <s v="HDT21169"/>
        <s v="HDT21172"/>
        <s v="HDT21173"/>
        <s v="HDT21178"/>
        <s v="HDT21180"/>
        <s v="HDT21183"/>
        <s v="HDT21185"/>
        <s v="HDT21188"/>
        <s v="HDT21192"/>
        <s v="HDT21193"/>
        <s v="HDT21199"/>
        <s v="HDT21200"/>
        <s v="HDT21210"/>
        <s v="HDT21213"/>
        <s v="HDT21214"/>
        <s v="HDT21225"/>
        <s v="HDT21227"/>
        <s v="HDT21229"/>
        <s v="HDT21008"/>
        <s v="HDT21009"/>
        <s v="HDT21015"/>
        <s v="HDT21016"/>
        <s v="HDT21019"/>
        <s v="HDT21020"/>
        <s v="HDT21027"/>
        <s v="HDT21034"/>
        <s v="HDT21035"/>
        <s v="HDT21043"/>
        <s v="HDT21053"/>
        <s v="HDT21055"/>
        <s v="HDT21056"/>
        <s v="HDT21057"/>
        <s v="HDT21062"/>
        <s v="HDT21065"/>
        <s v="HDT21067"/>
        <s v="HDT21070"/>
        <s v="HDT21072"/>
        <s v="HDT21073"/>
        <s v="HDT21074"/>
        <s v="HDT21084"/>
        <s v="HDT21087"/>
        <s v="HDT21090"/>
        <s v="HDT21093"/>
        <s v="HDT21099"/>
        <s v="HDT21104"/>
        <s v="HDT21105"/>
        <s v="HDT21108"/>
        <s v="HDT21111"/>
        <s v="HDT21113"/>
        <s v="HDT21114"/>
        <s v="HDT21115"/>
        <s v="HDT21119"/>
        <s v="HDT21129"/>
        <s v="HDT21131"/>
        <s v="HDT21132"/>
        <s v="HDT21134"/>
        <s v="HDT21135"/>
        <s v="HDT21140"/>
        <s v="HDT21144"/>
        <s v="HDT21146"/>
        <s v="HDT21150"/>
        <s v="HDT21154"/>
        <s v="HDT21159"/>
        <s v="HDT21165"/>
        <s v="HDT21166"/>
        <s v="HDT21167"/>
        <s v="HDT21171"/>
        <s v="HDT21174"/>
        <s v="HDT21175"/>
        <s v="HDT21177"/>
        <s v="HDT21181"/>
        <s v="HDT21182"/>
        <s v="HDT21184"/>
        <s v="HDT21186"/>
        <s v="HDT21191"/>
        <s v="HDT21195"/>
        <s v="HDT21196"/>
        <s v="HDT21201"/>
        <s v="HDT21202"/>
        <s v="HDT21203"/>
        <s v="HDT21205"/>
        <s v="HDT21207"/>
        <s v="HDT21208"/>
        <s v="HDT21211"/>
        <s v="HDT21212"/>
        <s v="HDT21217"/>
        <s v="HDT21218"/>
        <s v="HDT21221"/>
        <s v="HDT21222"/>
        <s v="HDT21224"/>
        <s v="HDT21230"/>
        <s v="HDT21233"/>
      </sharedItems>
    </cacheField>
    <cacheField name="Year" numFmtId="0">
      <sharedItems containsBlank="1" count="18">
        <s v="2006"/>
        <s v="2007"/>
        <s v="2008"/>
        <s v="2009"/>
        <s v="2010"/>
        <s v="2011"/>
        <s v="2012"/>
        <s v="2013"/>
        <s v="2014"/>
        <s v="2015"/>
        <s v="2016"/>
        <s v="2017"/>
        <s v="2018"/>
        <s v="2019"/>
        <s v="2020"/>
        <s v="2021"/>
        <m/>
        <s v="0"/>
      </sharedItems>
    </cacheField>
    <cacheField name="HarbourName" numFmtId="0">
      <sharedItems containsBlank="1"/>
    </cacheField>
    <cacheField name="Counter" numFmtId="0">
      <sharedItems containsSemiMixedTypes="0" containsString="0" containsNumber="1" containsInteger="1" minValue="1" maxValue="1"/>
    </cacheField>
    <cacheField name="FACTORYNAME" numFmtId="0">
      <sharedItems containsBlank="1" longText="1"/>
    </cacheField>
    <cacheField name="Harbour_Score" numFmtId="0">
      <sharedItems containsSemiMixedTypes="0" containsString="0" containsNumber="1" containsInteger="1" minValue="0" maxValue="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60.462699074073" createdVersion="8" refreshedVersion="8" minRefreshableVersion="3" recordCount="342" xr:uid="{73FC8C92-E9CF-423B-9708-75BD7018D0B8}">
  <cacheSource type="worksheet">
    <worksheetSource ref="A1:H343" sheet="8_8 subset score"/>
  </cacheSource>
  <cacheFields count="8">
    <cacheField name="Category" numFmtId="0">
      <sharedItems count="3">
        <s v="A"/>
        <s v="B"/>
        <s v="C"/>
      </sharedItems>
    </cacheField>
    <cacheField name="APPLICATION_NO" numFmtId="0">
      <sharedItems count="155">
        <s v="HDT21013"/>
        <s v="HDT21014"/>
        <s v="HDT21023"/>
        <s v="HDT21025"/>
        <s v="HDT21026"/>
        <s v="HDT21030"/>
        <s v="HDT21031"/>
        <s v="HDT21040"/>
        <s v="HDT21041"/>
        <s v="HDT21042"/>
        <s v="HDT21044"/>
        <s v="HDT21046"/>
        <s v="HDT21049"/>
        <s v="HDT21051"/>
        <s v="HDT21052"/>
        <s v="HDT21060"/>
        <s v="HDT21061"/>
        <s v="HDT21068"/>
        <s v="HDT21079"/>
        <s v="HDT21081"/>
        <s v="HDT21082"/>
        <s v="HDT21092"/>
        <s v="HDT21107"/>
        <s v="HDT21110"/>
        <s v="HDT21121"/>
        <s v="HDT21122"/>
        <s v="HDT21130"/>
        <s v="HDT21138"/>
        <s v="HDT21142"/>
        <s v="HDT21198"/>
        <s v="HDT21001"/>
        <s v="HDT21002"/>
        <s v="HDT21003"/>
        <s v="HDT21005"/>
        <s v="HDT21006"/>
        <s v="HDT21007"/>
        <s v="HDT21018"/>
        <s v="HDT21021"/>
        <s v="HDT21032"/>
        <s v="HDT21033"/>
        <s v="HDT21037"/>
        <s v="HDT21038"/>
        <s v="HDT21039"/>
        <s v="HDT21045"/>
        <s v="HDT21047"/>
        <s v="HDT21050"/>
        <s v="HDT21054"/>
        <s v="HDT21063"/>
        <s v="HDT21075"/>
        <s v="HDT21083"/>
        <s v="HDT21085"/>
        <s v="HDT21086"/>
        <s v="HDT21088"/>
        <s v="HDT21094"/>
        <s v="HDT21095"/>
        <s v="HDT21100"/>
        <s v="HDT21101"/>
        <s v="HDT21103"/>
        <s v="HDT21109"/>
        <s v="HDT21118"/>
        <s v="HDT21123"/>
        <s v="HDT21124"/>
        <s v="HDT21125"/>
        <s v="HDT21126"/>
        <s v="HDT21127"/>
        <s v="HDT21133"/>
        <s v="HDT21136"/>
        <s v="HDT21137"/>
        <s v="HDT21139"/>
        <s v="HDT21141"/>
        <s v="HDT21145"/>
        <s v="HDT21148"/>
        <s v="HDT21151"/>
        <s v="HDT21156"/>
        <s v="HDT21158"/>
        <s v="HDT21161"/>
        <s v="HDT21162"/>
        <s v="HDT21163"/>
        <s v="HDT21164"/>
        <s v="HDT21169"/>
        <s v="HDT21172"/>
        <s v="HDT21173"/>
        <s v="HDT21178"/>
        <s v="HDT21183"/>
        <s v="HDT21185"/>
        <s v="HDT21188"/>
        <s v="HDT21192"/>
        <s v="HDT21193"/>
        <s v="HDT21200"/>
        <s v="HDT21210"/>
        <s v="HDT21213"/>
        <s v="HDT21214"/>
        <s v="HDT21225"/>
        <s v="HDT21227"/>
        <s v="HDT21229"/>
        <s v="HDT21008"/>
        <s v="HDT21009"/>
        <s v="HDT21015"/>
        <s v="HDT21016"/>
        <s v="HDT21019"/>
        <s v="HDT21020"/>
        <s v="HDT21027"/>
        <s v="HDT21034"/>
        <s v="HDT21035"/>
        <s v="HDT21043"/>
        <s v="HDT21053"/>
        <s v="HDT21055"/>
        <s v="HDT21056"/>
        <s v="HDT21057"/>
        <s v="HDT21062"/>
        <s v="HDT21065"/>
        <s v="HDT21067"/>
        <s v="HDT21070"/>
        <s v="HDT21072"/>
        <s v="HDT21073"/>
        <s v="HDT21074"/>
        <s v="HDT21084"/>
        <s v="HDT21087"/>
        <s v="HDT21093"/>
        <s v="HDT21099"/>
        <s v="HDT21104"/>
        <s v="HDT21105"/>
        <s v="HDT21108"/>
        <s v="HDT21111"/>
        <s v="HDT21113"/>
        <s v="HDT21114"/>
        <s v="HDT21115"/>
        <s v="HDT21119"/>
        <s v="HDT21129"/>
        <s v="HDT21131"/>
        <s v="HDT21134"/>
        <s v="HDT21135"/>
        <s v="HDT21140"/>
        <s v="HDT21144"/>
        <s v="HDT21146"/>
        <s v="HDT21165"/>
        <s v="HDT21167"/>
        <s v="HDT21171"/>
        <s v="HDT21174"/>
        <s v="HDT21177"/>
        <s v="HDT21181"/>
        <s v="HDT21182"/>
        <s v="HDT21186"/>
        <s v="HDT21191"/>
        <s v="HDT21195"/>
        <s v="HDT21196"/>
        <s v="HDT21201"/>
        <s v="HDT21203"/>
        <s v="HDT21205"/>
        <s v="HDT21207"/>
        <s v="HDT21211"/>
        <s v="HDT21212"/>
        <s v="HDT21218"/>
        <s v="HDT21221"/>
        <s v="HDT21222"/>
      </sharedItems>
    </cacheField>
    <cacheField name="SequenceNumber" numFmtId="0">
      <sharedItems containsSemiMixedTypes="0" containsString="0" containsNumber="1" containsInteger="1" minValue="1" maxValue="7"/>
    </cacheField>
    <cacheField name="HarbourName" numFmtId="0">
      <sharedItems/>
    </cacheField>
    <cacheField name="HarbourFrequency " numFmtId="0">
      <sharedItems containsSemiMixedTypes="0" containsString="0" containsNumber="1" minValue="0" maxValue="100"/>
    </cacheField>
    <cacheField name="Years" numFmtId="0">
      <sharedItems containsSemiMixedTypes="0" containsString="0" containsNumber="1" minValue="0" maxValue="15"/>
    </cacheField>
    <cacheField name="Harbour_Score" numFmtId="0">
      <sharedItems containsSemiMixedTypes="0" containsString="0" containsNumber="1" containsInteger="1" minValue="1" maxValue="3"/>
    </cacheField>
    <cacheField name="Harbour_Year_Score" numFmtId="0">
      <sharedItems containsSemiMixedTypes="0" containsString="0" containsNumber="1" minValue="0" maxValue="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
  <r>
    <x v="0"/>
    <x v="0"/>
    <x v="0"/>
    <n v="5"/>
    <n v="3"/>
  </r>
  <r>
    <x v="0"/>
    <x v="0"/>
    <x v="1"/>
    <n v="4"/>
    <n v="3"/>
  </r>
  <r>
    <x v="0"/>
    <x v="0"/>
    <x v="2"/>
    <n v="2"/>
    <n v="3"/>
  </r>
  <r>
    <x v="0"/>
    <x v="1"/>
    <x v="0"/>
    <n v="0.1"/>
    <n v="1"/>
  </r>
  <r>
    <x v="0"/>
    <x v="1"/>
    <x v="1"/>
    <n v="0.13"/>
    <n v="1"/>
  </r>
  <r>
    <x v="0"/>
    <x v="1"/>
    <x v="2"/>
    <n v="0.09"/>
    <n v="1"/>
  </r>
  <r>
    <x v="0"/>
    <x v="2"/>
    <x v="0"/>
    <n v="0.11"/>
    <n v="1"/>
  </r>
  <r>
    <x v="0"/>
    <x v="2"/>
    <x v="1"/>
    <n v="0.31"/>
    <n v="1"/>
  </r>
  <r>
    <x v="0"/>
    <x v="2"/>
    <x v="2"/>
    <n v="0.25"/>
    <n v="1"/>
  </r>
  <r>
    <x v="0"/>
    <x v="3"/>
    <x v="0"/>
    <n v="0.04"/>
    <n v="1"/>
  </r>
  <r>
    <x v="0"/>
    <x v="3"/>
    <x v="1"/>
    <n v="0.02"/>
    <n v="1"/>
  </r>
  <r>
    <x v="0"/>
    <x v="3"/>
    <x v="2"/>
    <n v="0.2"/>
    <n v="1"/>
  </r>
  <r>
    <x v="0"/>
    <x v="4"/>
    <x v="0"/>
    <n v="0.31"/>
    <n v="1"/>
  </r>
  <r>
    <x v="0"/>
    <x v="4"/>
    <x v="1"/>
    <n v="0.28000000000000003"/>
    <n v="1"/>
  </r>
  <r>
    <x v="0"/>
    <x v="4"/>
    <x v="2"/>
    <n v="0.2"/>
    <n v="1"/>
  </r>
  <r>
    <x v="0"/>
    <x v="5"/>
    <x v="0"/>
    <n v="0.1"/>
    <n v="1"/>
  </r>
  <r>
    <x v="0"/>
    <x v="5"/>
    <x v="1"/>
    <n v="0.3"/>
    <n v="1"/>
  </r>
  <r>
    <x v="0"/>
    <x v="5"/>
    <x v="2"/>
    <n v="0.2"/>
    <n v="1"/>
  </r>
  <r>
    <x v="0"/>
    <x v="6"/>
    <x v="0"/>
    <n v="0.23"/>
    <n v="1"/>
  </r>
  <r>
    <x v="0"/>
    <x v="6"/>
    <x v="1"/>
    <n v="0.18"/>
    <n v="1"/>
  </r>
  <r>
    <x v="0"/>
    <x v="6"/>
    <x v="2"/>
    <n v="0.21"/>
    <n v="1"/>
  </r>
  <r>
    <x v="0"/>
    <x v="7"/>
    <x v="0"/>
    <n v="0.1"/>
    <n v="1"/>
  </r>
  <r>
    <x v="0"/>
    <x v="7"/>
    <x v="1"/>
    <n v="0.3"/>
    <n v="1"/>
  </r>
  <r>
    <x v="0"/>
    <x v="7"/>
    <x v="2"/>
    <n v="0.2"/>
    <n v="1"/>
  </r>
  <r>
    <x v="0"/>
    <x v="8"/>
    <x v="0"/>
    <n v="0.11"/>
    <n v="1"/>
  </r>
  <r>
    <x v="0"/>
    <x v="8"/>
    <x v="1"/>
    <n v="0.23"/>
    <n v="1"/>
  </r>
  <r>
    <x v="0"/>
    <x v="8"/>
    <x v="2"/>
    <n v="0.19"/>
    <n v="1"/>
  </r>
  <r>
    <x v="0"/>
    <x v="9"/>
    <x v="0"/>
    <n v="0.2"/>
    <n v="1"/>
  </r>
  <r>
    <x v="0"/>
    <x v="9"/>
    <x v="1"/>
    <n v="0.3"/>
    <n v="1"/>
  </r>
  <r>
    <x v="0"/>
    <x v="9"/>
    <x v="2"/>
    <n v="0.2"/>
    <n v="1"/>
  </r>
  <r>
    <x v="0"/>
    <x v="10"/>
    <x v="0"/>
    <n v="0"/>
    <n v="1"/>
  </r>
  <r>
    <x v="0"/>
    <x v="10"/>
    <x v="1"/>
    <n v="0"/>
    <n v="1"/>
  </r>
  <r>
    <x v="0"/>
    <x v="10"/>
    <x v="2"/>
    <n v="0"/>
    <n v="1"/>
  </r>
  <r>
    <x v="0"/>
    <x v="11"/>
    <x v="0"/>
    <n v="0"/>
    <n v="1"/>
  </r>
  <r>
    <x v="0"/>
    <x v="11"/>
    <x v="1"/>
    <n v="0"/>
    <n v="1"/>
  </r>
  <r>
    <x v="0"/>
    <x v="11"/>
    <x v="2"/>
    <n v="0"/>
    <n v="1"/>
  </r>
  <r>
    <x v="0"/>
    <x v="12"/>
    <x v="0"/>
    <n v="0.18"/>
    <n v="1"/>
  </r>
  <r>
    <x v="0"/>
    <x v="12"/>
    <x v="1"/>
    <n v="0.1"/>
    <n v="1"/>
  </r>
  <r>
    <x v="0"/>
    <x v="12"/>
    <x v="2"/>
    <n v="0.15"/>
    <n v="1"/>
  </r>
  <r>
    <x v="0"/>
    <x v="13"/>
    <x v="0"/>
    <n v="0.04"/>
    <n v="1"/>
  </r>
  <r>
    <x v="0"/>
    <x v="13"/>
    <x v="1"/>
    <n v="0.04"/>
    <n v="1"/>
  </r>
  <r>
    <x v="0"/>
    <x v="13"/>
    <x v="2"/>
    <n v="7.0000000000000007E-2"/>
    <n v="1"/>
  </r>
  <r>
    <x v="0"/>
    <x v="14"/>
    <x v="0"/>
    <m/>
    <n v="0"/>
  </r>
  <r>
    <x v="0"/>
    <x v="14"/>
    <x v="1"/>
    <m/>
    <n v="0"/>
  </r>
  <r>
    <x v="0"/>
    <x v="14"/>
    <x v="2"/>
    <m/>
    <n v="0"/>
  </r>
  <r>
    <x v="0"/>
    <x v="15"/>
    <x v="0"/>
    <n v="0.11"/>
    <n v="1"/>
  </r>
  <r>
    <x v="0"/>
    <x v="15"/>
    <x v="1"/>
    <n v="0.25"/>
    <n v="1"/>
  </r>
  <r>
    <x v="0"/>
    <x v="15"/>
    <x v="2"/>
    <n v="3.55"/>
    <n v="3"/>
  </r>
  <r>
    <x v="0"/>
    <x v="16"/>
    <x v="0"/>
    <n v="0.1"/>
    <n v="1"/>
  </r>
  <r>
    <x v="0"/>
    <x v="16"/>
    <x v="1"/>
    <n v="0.1"/>
    <n v="1"/>
  </r>
  <r>
    <x v="0"/>
    <x v="16"/>
    <x v="2"/>
    <n v="0.1"/>
    <n v="1"/>
  </r>
  <r>
    <x v="0"/>
    <x v="17"/>
    <x v="0"/>
    <n v="0.05"/>
    <n v="1"/>
  </r>
  <r>
    <x v="0"/>
    <x v="17"/>
    <x v="1"/>
    <n v="0.41"/>
    <n v="1"/>
  </r>
  <r>
    <x v="0"/>
    <x v="17"/>
    <x v="2"/>
    <n v="0.19"/>
    <n v="1"/>
  </r>
  <r>
    <x v="0"/>
    <x v="18"/>
    <x v="0"/>
    <n v="0.1"/>
    <n v="1"/>
  </r>
  <r>
    <x v="0"/>
    <x v="18"/>
    <x v="1"/>
    <n v="0.2"/>
    <n v="1"/>
  </r>
  <r>
    <x v="0"/>
    <x v="18"/>
    <x v="2"/>
    <n v="0.2"/>
    <n v="1"/>
  </r>
  <r>
    <x v="0"/>
    <x v="19"/>
    <x v="0"/>
    <n v="0.2"/>
    <n v="1"/>
  </r>
  <r>
    <x v="0"/>
    <x v="19"/>
    <x v="1"/>
    <n v="0.2"/>
    <n v="1"/>
  </r>
  <r>
    <x v="0"/>
    <x v="19"/>
    <x v="2"/>
    <n v="0.23"/>
    <n v="1"/>
  </r>
  <r>
    <x v="0"/>
    <x v="20"/>
    <x v="0"/>
    <n v="0.01"/>
    <n v="1"/>
  </r>
  <r>
    <x v="0"/>
    <x v="20"/>
    <x v="1"/>
    <n v="0.03"/>
    <n v="1"/>
  </r>
  <r>
    <x v="0"/>
    <x v="20"/>
    <x v="2"/>
    <n v="0.05"/>
    <n v="1"/>
  </r>
  <r>
    <x v="0"/>
    <x v="21"/>
    <x v="0"/>
    <n v="1.26"/>
    <n v="3"/>
  </r>
  <r>
    <x v="0"/>
    <x v="21"/>
    <x v="1"/>
    <n v="0.21"/>
    <n v="1"/>
  </r>
  <r>
    <x v="0"/>
    <x v="21"/>
    <x v="2"/>
    <n v="0.16"/>
    <n v="1"/>
  </r>
  <r>
    <x v="0"/>
    <x v="22"/>
    <x v="0"/>
    <n v="0"/>
    <n v="1"/>
  </r>
  <r>
    <x v="0"/>
    <x v="22"/>
    <x v="1"/>
    <n v="0"/>
    <n v="1"/>
  </r>
  <r>
    <x v="0"/>
    <x v="22"/>
    <x v="2"/>
    <n v="1"/>
    <n v="2"/>
  </r>
  <r>
    <x v="0"/>
    <x v="23"/>
    <x v="0"/>
    <n v="0"/>
    <n v="1"/>
  </r>
  <r>
    <x v="0"/>
    <x v="23"/>
    <x v="1"/>
    <n v="0"/>
    <n v="1"/>
  </r>
  <r>
    <x v="0"/>
    <x v="23"/>
    <x v="2"/>
    <n v="0"/>
    <n v="1"/>
  </r>
  <r>
    <x v="0"/>
    <x v="24"/>
    <x v="0"/>
    <n v="0.5"/>
    <n v="1"/>
  </r>
  <r>
    <x v="0"/>
    <x v="24"/>
    <x v="1"/>
    <n v="0.4"/>
    <n v="1"/>
  </r>
  <r>
    <x v="0"/>
    <x v="24"/>
    <x v="2"/>
    <m/>
    <n v="0"/>
  </r>
  <r>
    <x v="0"/>
    <x v="25"/>
    <x v="0"/>
    <n v="0"/>
    <n v="1"/>
  </r>
  <r>
    <x v="0"/>
    <x v="25"/>
    <x v="1"/>
    <n v="0"/>
    <n v="1"/>
  </r>
  <r>
    <x v="0"/>
    <x v="25"/>
    <x v="2"/>
    <n v="0"/>
    <n v="1"/>
  </r>
  <r>
    <x v="0"/>
    <x v="26"/>
    <x v="0"/>
    <n v="1.4"/>
    <n v="3"/>
  </r>
  <r>
    <x v="0"/>
    <x v="26"/>
    <x v="1"/>
    <n v="1.1000000000000001"/>
    <n v="3"/>
  </r>
  <r>
    <x v="0"/>
    <x v="26"/>
    <x v="2"/>
    <n v="1.5"/>
    <n v="3"/>
  </r>
  <r>
    <x v="0"/>
    <x v="27"/>
    <x v="0"/>
    <n v="1"/>
    <n v="2"/>
  </r>
  <r>
    <x v="0"/>
    <x v="27"/>
    <x v="1"/>
    <n v="0"/>
    <n v="1"/>
  </r>
  <r>
    <x v="0"/>
    <x v="27"/>
    <x v="2"/>
    <n v="2.2999999999999998"/>
    <n v="3"/>
  </r>
  <r>
    <x v="0"/>
    <x v="28"/>
    <x v="0"/>
    <n v="7.0000000000000007E-2"/>
    <n v="1"/>
  </r>
  <r>
    <x v="0"/>
    <x v="28"/>
    <x v="1"/>
    <n v="1.55"/>
    <n v="3"/>
  </r>
  <r>
    <x v="0"/>
    <x v="28"/>
    <x v="2"/>
    <n v="0.02"/>
    <n v="1"/>
  </r>
  <r>
    <x v="0"/>
    <x v="29"/>
    <x v="0"/>
    <n v="2.6"/>
    <n v="3"/>
  </r>
  <r>
    <x v="0"/>
    <x v="29"/>
    <x v="1"/>
    <n v="0.7"/>
    <n v="2"/>
  </r>
  <r>
    <x v="0"/>
    <x v="29"/>
    <x v="2"/>
    <n v="4.7"/>
    <n v="3"/>
  </r>
  <r>
    <x v="0"/>
    <x v="30"/>
    <x v="0"/>
    <m/>
    <n v="0"/>
  </r>
  <r>
    <x v="0"/>
    <x v="30"/>
    <x v="1"/>
    <m/>
    <n v="0"/>
  </r>
  <r>
    <x v="0"/>
    <x v="30"/>
    <x v="2"/>
    <m/>
    <n v="0"/>
  </r>
  <r>
    <x v="1"/>
    <x v="31"/>
    <x v="0"/>
    <n v="0.1"/>
    <n v="1"/>
  </r>
  <r>
    <x v="1"/>
    <x v="31"/>
    <x v="1"/>
    <n v="0.19"/>
    <n v="1"/>
  </r>
  <r>
    <x v="1"/>
    <x v="31"/>
    <x v="2"/>
    <n v="0.61"/>
    <n v="2"/>
  </r>
  <r>
    <x v="1"/>
    <x v="32"/>
    <x v="0"/>
    <n v="0.55000000000000004"/>
    <n v="2"/>
  </r>
  <r>
    <x v="1"/>
    <x v="32"/>
    <x v="1"/>
    <n v="0.59"/>
    <n v="2"/>
  </r>
  <r>
    <x v="1"/>
    <x v="32"/>
    <x v="2"/>
    <n v="8.07"/>
    <n v="3"/>
  </r>
  <r>
    <x v="1"/>
    <x v="33"/>
    <x v="0"/>
    <n v="0.2"/>
    <n v="1"/>
  </r>
  <r>
    <x v="1"/>
    <x v="33"/>
    <x v="1"/>
    <n v="0.45"/>
    <n v="1"/>
  </r>
  <r>
    <x v="1"/>
    <x v="33"/>
    <x v="2"/>
    <n v="4.0599999999999996"/>
    <n v="3"/>
  </r>
  <r>
    <x v="1"/>
    <x v="34"/>
    <x v="0"/>
    <n v="6.3"/>
    <n v="3"/>
  </r>
  <r>
    <x v="1"/>
    <x v="34"/>
    <x v="1"/>
    <n v="5.8"/>
    <n v="3"/>
  </r>
  <r>
    <x v="1"/>
    <x v="34"/>
    <x v="2"/>
    <n v="4.5"/>
    <n v="3"/>
  </r>
  <r>
    <x v="1"/>
    <x v="35"/>
    <x v="0"/>
    <n v="0.73"/>
    <n v="2"/>
  </r>
  <r>
    <x v="1"/>
    <x v="35"/>
    <x v="1"/>
    <n v="1.75"/>
    <n v="3"/>
  </r>
  <r>
    <x v="1"/>
    <x v="35"/>
    <x v="2"/>
    <n v="13.03"/>
    <n v="3"/>
  </r>
  <r>
    <x v="1"/>
    <x v="36"/>
    <x v="0"/>
    <n v="100"/>
    <n v="3"/>
  </r>
  <r>
    <x v="1"/>
    <x v="36"/>
    <x v="1"/>
    <n v="100"/>
    <n v="3"/>
  </r>
  <r>
    <x v="1"/>
    <x v="36"/>
    <x v="2"/>
    <n v="100"/>
    <n v="3"/>
  </r>
  <r>
    <x v="1"/>
    <x v="37"/>
    <x v="0"/>
    <n v="0.47"/>
    <n v="1"/>
  </r>
  <r>
    <x v="1"/>
    <x v="37"/>
    <x v="1"/>
    <n v="0.68"/>
    <n v="2"/>
  </r>
  <r>
    <x v="1"/>
    <x v="37"/>
    <x v="2"/>
    <n v="0.51"/>
    <n v="2"/>
  </r>
  <r>
    <x v="1"/>
    <x v="38"/>
    <x v="0"/>
    <n v="0.37"/>
    <n v="1"/>
  </r>
  <r>
    <x v="1"/>
    <x v="38"/>
    <x v="1"/>
    <n v="0.78"/>
    <n v="2"/>
  </r>
  <r>
    <x v="1"/>
    <x v="38"/>
    <x v="2"/>
    <n v="0.33"/>
    <n v="1"/>
  </r>
  <r>
    <x v="1"/>
    <x v="39"/>
    <x v="0"/>
    <n v="7.0000000000000007E-2"/>
    <n v="1"/>
  </r>
  <r>
    <x v="1"/>
    <x v="39"/>
    <x v="1"/>
    <n v="0.01"/>
    <n v="1"/>
  </r>
  <r>
    <x v="1"/>
    <x v="39"/>
    <x v="2"/>
    <n v="0.64"/>
    <n v="2"/>
  </r>
  <r>
    <x v="1"/>
    <x v="40"/>
    <x v="0"/>
    <n v="0"/>
    <n v="1"/>
  </r>
  <r>
    <x v="1"/>
    <x v="40"/>
    <x v="1"/>
    <n v="0"/>
    <n v="1"/>
  </r>
  <r>
    <x v="1"/>
    <x v="40"/>
    <x v="2"/>
    <n v="0"/>
    <n v="1"/>
  </r>
  <r>
    <x v="1"/>
    <x v="41"/>
    <x v="0"/>
    <m/>
    <n v="0"/>
  </r>
  <r>
    <x v="1"/>
    <x v="41"/>
    <x v="1"/>
    <n v="8"/>
    <n v="3"/>
  </r>
  <r>
    <x v="1"/>
    <x v="41"/>
    <x v="2"/>
    <n v="8"/>
    <n v="3"/>
  </r>
  <r>
    <x v="1"/>
    <x v="42"/>
    <x v="0"/>
    <m/>
    <n v="0"/>
  </r>
  <r>
    <x v="1"/>
    <x v="42"/>
    <x v="1"/>
    <n v="3.32"/>
    <n v="3"/>
  </r>
  <r>
    <x v="1"/>
    <x v="42"/>
    <x v="2"/>
    <n v="16.87"/>
    <n v="3"/>
  </r>
  <r>
    <x v="1"/>
    <x v="43"/>
    <x v="0"/>
    <n v="0.34"/>
    <n v="1"/>
  </r>
  <r>
    <x v="1"/>
    <x v="43"/>
    <x v="1"/>
    <n v="12.73"/>
    <n v="3"/>
  </r>
  <r>
    <x v="1"/>
    <x v="43"/>
    <x v="2"/>
    <n v="2.4"/>
    <n v="3"/>
  </r>
  <r>
    <x v="1"/>
    <x v="44"/>
    <x v="0"/>
    <n v="0.12"/>
    <n v="1"/>
  </r>
  <r>
    <x v="1"/>
    <x v="44"/>
    <x v="1"/>
    <n v="0.16"/>
    <n v="1"/>
  </r>
  <r>
    <x v="1"/>
    <x v="44"/>
    <x v="2"/>
    <n v="0.26"/>
    <n v="1"/>
  </r>
  <r>
    <x v="1"/>
    <x v="45"/>
    <x v="0"/>
    <n v="0.1"/>
    <n v="1"/>
  </r>
  <r>
    <x v="1"/>
    <x v="45"/>
    <x v="1"/>
    <n v="2.5"/>
    <n v="3"/>
  </r>
  <r>
    <x v="1"/>
    <x v="45"/>
    <x v="2"/>
    <n v="13.5"/>
    <n v="3"/>
  </r>
  <r>
    <x v="1"/>
    <x v="46"/>
    <x v="0"/>
    <n v="3"/>
    <n v="3"/>
  </r>
  <r>
    <x v="1"/>
    <x v="46"/>
    <x v="1"/>
    <n v="0"/>
    <n v="1"/>
  </r>
  <r>
    <x v="1"/>
    <x v="46"/>
    <x v="2"/>
    <n v="6"/>
    <n v="3"/>
  </r>
  <r>
    <x v="1"/>
    <x v="47"/>
    <x v="0"/>
    <n v="0"/>
    <n v="1"/>
  </r>
  <r>
    <x v="1"/>
    <x v="47"/>
    <x v="1"/>
    <n v="0.04"/>
    <n v="1"/>
  </r>
  <r>
    <x v="1"/>
    <x v="47"/>
    <x v="2"/>
    <m/>
    <n v="0"/>
  </r>
  <r>
    <x v="1"/>
    <x v="48"/>
    <x v="0"/>
    <n v="0"/>
    <n v="1"/>
  </r>
  <r>
    <x v="1"/>
    <x v="48"/>
    <x v="1"/>
    <n v="0"/>
    <n v="1"/>
  </r>
  <r>
    <x v="1"/>
    <x v="48"/>
    <x v="2"/>
    <n v="0"/>
    <n v="1"/>
  </r>
  <r>
    <x v="1"/>
    <x v="49"/>
    <x v="0"/>
    <m/>
    <n v="0"/>
  </r>
  <r>
    <x v="1"/>
    <x v="49"/>
    <x v="1"/>
    <m/>
    <n v="0"/>
  </r>
  <r>
    <x v="1"/>
    <x v="49"/>
    <x v="2"/>
    <m/>
    <n v="0"/>
  </r>
  <r>
    <x v="1"/>
    <x v="50"/>
    <x v="0"/>
    <n v="0.91"/>
    <n v="2"/>
  </r>
  <r>
    <x v="1"/>
    <x v="50"/>
    <x v="1"/>
    <n v="0.62"/>
    <n v="2"/>
  </r>
  <r>
    <x v="1"/>
    <x v="50"/>
    <x v="2"/>
    <n v="0.89"/>
    <n v="2"/>
  </r>
  <r>
    <x v="1"/>
    <x v="51"/>
    <x v="0"/>
    <n v="0"/>
    <n v="1"/>
  </r>
  <r>
    <x v="1"/>
    <x v="51"/>
    <x v="1"/>
    <n v="0"/>
    <n v="1"/>
  </r>
  <r>
    <x v="1"/>
    <x v="51"/>
    <x v="2"/>
    <n v="0"/>
    <n v="1"/>
  </r>
  <r>
    <x v="1"/>
    <x v="52"/>
    <x v="0"/>
    <n v="0"/>
    <n v="1"/>
  </r>
  <r>
    <x v="1"/>
    <x v="52"/>
    <x v="1"/>
    <n v="0"/>
    <n v="1"/>
  </r>
  <r>
    <x v="1"/>
    <x v="52"/>
    <x v="2"/>
    <n v="0"/>
    <n v="1"/>
  </r>
  <r>
    <x v="1"/>
    <x v="53"/>
    <x v="0"/>
    <n v="0.7"/>
    <n v="2"/>
  </r>
  <r>
    <x v="1"/>
    <x v="53"/>
    <x v="1"/>
    <n v="2.2999999999999998"/>
    <n v="3"/>
  </r>
  <r>
    <x v="1"/>
    <x v="53"/>
    <x v="2"/>
    <m/>
    <n v="0"/>
  </r>
  <r>
    <x v="1"/>
    <x v="54"/>
    <x v="0"/>
    <n v="0"/>
    <n v="1"/>
  </r>
  <r>
    <x v="1"/>
    <x v="54"/>
    <x v="1"/>
    <n v="0.01"/>
    <n v="1"/>
  </r>
  <r>
    <x v="1"/>
    <x v="54"/>
    <x v="2"/>
    <n v="0.1"/>
    <n v="1"/>
  </r>
  <r>
    <x v="1"/>
    <x v="55"/>
    <x v="0"/>
    <n v="0"/>
    <n v="1"/>
  </r>
  <r>
    <x v="1"/>
    <x v="55"/>
    <x v="1"/>
    <n v="0.1"/>
    <n v="1"/>
  </r>
  <r>
    <x v="1"/>
    <x v="55"/>
    <x v="2"/>
    <n v="0.1"/>
    <n v="1"/>
  </r>
  <r>
    <x v="1"/>
    <x v="56"/>
    <x v="0"/>
    <n v="0.83"/>
    <n v="2"/>
  </r>
  <r>
    <x v="1"/>
    <x v="56"/>
    <x v="1"/>
    <n v="0.44"/>
    <n v="1"/>
  </r>
  <r>
    <x v="1"/>
    <x v="56"/>
    <x v="2"/>
    <n v="0.28000000000000003"/>
    <n v="1"/>
  </r>
  <r>
    <x v="1"/>
    <x v="57"/>
    <x v="0"/>
    <m/>
    <n v="0"/>
  </r>
  <r>
    <x v="1"/>
    <x v="57"/>
    <x v="1"/>
    <m/>
    <n v="0"/>
  </r>
  <r>
    <x v="1"/>
    <x v="57"/>
    <x v="2"/>
    <m/>
    <n v="0"/>
  </r>
  <r>
    <x v="1"/>
    <x v="58"/>
    <x v="0"/>
    <n v="0.25"/>
    <n v="1"/>
  </r>
  <r>
    <x v="1"/>
    <x v="58"/>
    <x v="1"/>
    <n v="0"/>
    <n v="1"/>
  </r>
  <r>
    <x v="1"/>
    <x v="58"/>
    <x v="2"/>
    <n v="0"/>
    <n v="1"/>
  </r>
  <r>
    <x v="1"/>
    <x v="59"/>
    <x v="0"/>
    <n v="0.06"/>
    <n v="1"/>
  </r>
  <r>
    <x v="1"/>
    <x v="59"/>
    <x v="1"/>
    <n v="0.01"/>
    <n v="1"/>
  </r>
  <r>
    <x v="1"/>
    <x v="59"/>
    <x v="2"/>
    <m/>
    <n v="0"/>
  </r>
  <r>
    <x v="1"/>
    <x v="60"/>
    <x v="0"/>
    <n v="0.01"/>
    <n v="1"/>
  </r>
  <r>
    <x v="1"/>
    <x v="60"/>
    <x v="1"/>
    <n v="0.14000000000000001"/>
    <n v="1"/>
  </r>
  <r>
    <x v="1"/>
    <x v="60"/>
    <x v="2"/>
    <n v="0.11"/>
    <n v="1"/>
  </r>
  <r>
    <x v="1"/>
    <x v="61"/>
    <x v="0"/>
    <n v="0"/>
    <n v="1"/>
  </r>
  <r>
    <x v="1"/>
    <x v="61"/>
    <x v="1"/>
    <n v="0.79"/>
    <n v="2"/>
  </r>
  <r>
    <x v="1"/>
    <x v="61"/>
    <x v="2"/>
    <n v="0.35"/>
    <n v="1"/>
  </r>
  <r>
    <x v="1"/>
    <x v="62"/>
    <x v="0"/>
    <n v="0"/>
    <n v="1"/>
  </r>
  <r>
    <x v="1"/>
    <x v="62"/>
    <x v="1"/>
    <n v="0"/>
    <n v="1"/>
  </r>
  <r>
    <x v="1"/>
    <x v="62"/>
    <x v="2"/>
    <n v="0"/>
    <n v="1"/>
  </r>
  <r>
    <x v="1"/>
    <x v="63"/>
    <x v="0"/>
    <n v="0.69"/>
    <n v="2"/>
  </r>
  <r>
    <x v="1"/>
    <x v="63"/>
    <x v="1"/>
    <n v="0.65"/>
    <n v="2"/>
  </r>
  <r>
    <x v="1"/>
    <x v="63"/>
    <x v="2"/>
    <n v="0.62"/>
    <n v="2"/>
  </r>
  <r>
    <x v="1"/>
    <x v="64"/>
    <x v="0"/>
    <n v="3.72"/>
    <n v="3"/>
  </r>
  <r>
    <x v="1"/>
    <x v="64"/>
    <x v="1"/>
    <n v="11.39"/>
    <n v="3"/>
  </r>
  <r>
    <x v="1"/>
    <x v="64"/>
    <x v="2"/>
    <n v="21.84"/>
    <n v="3"/>
  </r>
  <r>
    <x v="1"/>
    <x v="65"/>
    <x v="0"/>
    <n v="2"/>
    <n v="3"/>
  </r>
  <r>
    <x v="1"/>
    <x v="65"/>
    <x v="1"/>
    <n v="1"/>
    <n v="2"/>
  </r>
  <r>
    <x v="1"/>
    <x v="65"/>
    <x v="2"/>
    <n v="1"/>
    <n v="2"/>
  </r>
  <r>
    <x v="1"/>
    <x v="66"/>
    <x v="0"/>
    <n v="0.13"/>
    <n v="1"/>
  </r>
  <r>
    <x v="1"/>
    <x v="66"/>
    <x v="1"/>
    <n v="0.33"/>
    <n v="1"/>
  </r>
  <r>
    <x v="1"/>
    <x v="66"/>
    <x v="2"/>
    <m/>
    <n v="0"/>
  </r>
  <r>
    <x v="1"/>
    <x v="67"/>
    <x v="0"/>
    <n v="0.28999999999999998"/>
    <n v="1"/>
  </r>
  <r>
    <x v="1"/>
    <x v="67"/>
    <x v="1"/>
    <n v="0.37"/>
    <n v="1"/>
  </r>
  <r>
    <x v="1"/>
    <x v="67"/>
    <x v="2"/>
    <n v="0.44"/>
    <n v="1"/>
  </r>
  <r>
    <x v="1"/>
    <x v="68"/>
    <x v="0"/>
    <n v="0"/>
    <n v="1"/>
  </r>
  <r>
    <x v="1"/>
    <x v="68"/>
    <x v="1"/>
    <n v="0.5"/>
    <n v="1"/>
  </r>
  <r>
    <x v="1"/>
    <x v="68"/>
    <x v="2"/>
    <n v="0.75"/>
    <n v="2"/>
  </r>
  <r>
    <x v="1"/>
    <x v="69"/>
    <x v="0"/>
    <n v="1.55"/>
    <n v="3"/>
  </r>
  <r>
    <x v="1"/>
    <x v="69"/>
    <x v="1"/>
    <n v="0.36"/>
    <n v="1"/>
  </r>
  <r>
    <x v="1"/>
    <x v="69"/>
    <x v="2"/>
    <n v="0.39"/>
    <n v="1"/>
  </r>
  <r>
    <x v="1"/>
    <x v="70"/>
    <x v="0"/>
    <n v="2.78"/>
    <n v="3"/>
  </r>
  <r>
    <x v="1"/>
    <x v="70"/>
    <x v="1"/>
    <n v="6.74"/>
    <n v="3"/>
  </r>
  <r>
    <x v="1"/>
    <x v="70"/>
    <x v="2"/>
    <n v="0"/>
    <n v="1"/>
  </r>
  <r>
    <x v="1"/>
    <x v="71"/>
    <x v="0"/>
    <n v="8.7100000000000009"/>
    <n v="3"/>
  </r>
  <r>
    <x v="1"/>
    <x v="71"/>
    <x v="1"/>
    <n v="9.7899999999999991"/>
    <n v="3"/>
  </r>
  <r>
    <x v="1"/>
    <x v="71"/>
    <x v="2"/>
    <n v="11.13"/>
    <n v="3"/>
  </r>
  <r>
    <x v="1"/>
    <x v="72"/>
    <x v="0"/>
    <n v="0.27"/>
    <n v="1"/>
  </r>
  <r>
    <x v="1"/>
    <x v="72"/>
    <x v="1"/>
    <n v="0.16"/>
    <n v="1"/>
  </r>
  <r>
    <x v="1"/>
    <x v="72"/>
    <x v="2"/>
    <n v="7.0000000000000007E-2"/>
    <n v="1"/>
  </r>
  <r>
    <x v="1"/>
    <x v="73"/>
    <x v="0"/>
    <n v="10"/>
    <n v="3"/>
  </r>
  <r>
    <x v="1"/>
    <x v="73"/>
    <x v="2"/>
    <n v="10"/>
    <n v="3"/>
  </r>
  <r>
    <x v="1"/>
    <x v="73"/>
    <x v="1"/>
    <n v="10"/>
    <n v="3"/>
  </r>
  <r>
    <x v="1"/>
    <x v="74"/>
    <x v="0"/>
    <n v="0.15"/>
    <n v="1"/>
  </r>
  <r>
    <x v="1"/>
    <x v="74"/>
    <x v="1"/>
    <n v="0.15"/>
    <n v="1"/>
  </r>
  <r>
    <x v="1"/>
    <x v="74"/>
    <x v="2"/>
    <n v="0.15"/>
    <n v="1"/>
  </r>
  <r>
    <x v="1"/>
    <x v="75"/>
    <x v="0"/>
    <n v="0.6"/>
    <n v="2"/>
  </r>
  <r>
    <x v="1"/>
    <x v="75"/>
    <x v="1"/>
    <n v="0.1"/>
    <n v="1"/>
  </r>
  <r>
    <x v="1"/>
    <x v="75"/>
    <x v="2"/>
    <n v="0.1"/>
    <n v="1"/>
  </r>
  <r>
    <x v="1"/>
    <x v="76"/>
    <x v="0"/>
    <n v="23"/>
    <n v="3"/>
  </r>
  <r>
    <x v="1"/>
    <x v="76"/>
    <x v="1"/>
    <n v="22"/>
    <n v="3"/>
  </r>
  <r>
    <x v="1"/>
    <x v="76"/>
    <x v="2"/>
    <n v="47"/>
    <n v="3"/>
  </r>
  <r>
    <x v="1"/>
    <x v="77"/>
    <x v="0"/>
    <n v="0"/>
    <n v="1"/>
  </r>
  <r>
    <x v="1"/>
    <x v="77"/>
    <x v="1"/>
    <n v="3.8"/>
    <n v="3"/>
  </r>
  <r>
    <x v="1"/>
    <x v="77"/>
    <x v="2"/>
    <n v="0.3"/>
    <n v="1"/>
  </r>
  <r>
    <x v="1"/>
    <x v="78"/>
    <x v="0"/>
    <n v="0.2"/>
    <n v="1"/>
  </r>
  <r>
    <x v="1"/>
    <x v="78"/>
    <x v="1"/>
    <n v="0.22"/>
    <n v="1"/>
  </r>
  <r>
    <x v="1"/>
    <x v="78"/>
    <x v="2"/>
    <n v="0.23"/>
    <n v="1"/>
  </r>
  <r>
    <x v="1"/>
    <x v="79"/>
    <x v="0"/>
    <n v="0.11"/>
    <n v="1"/>
  </r>
  <r>
    <x v="1"/>
    <x v="79"/>
    <x v="1"/>
    <n v="0.42"/>
    <n v="1"/>
  </r>
  <r>
    <x v="1"/>
    <x v="79"/>
    <x v="2"/>
    <n v="0.88"/>
    <n v="2"/>
  </r>
  <r>
    <x v="1"/>
    <x v="80"/>
    <x v="0"/>
    <n v="0.13"/>
    <n v="1"/>
  </r>
  <r>
    <x v="1"/>
    <x v="80"/>
    <x v="1"/>
    <n v="0.3"/>
    <n v="1"/>
  </r>
  <r>
    <x v="1"/>
    <x v="80"/>
    <x v="2"/>
    <n v="0.71"/>
    <n v="2"/>
  </r>
  <r>
    <x v="1"/>
    <x v="81"/>
    <x v="0"/>
    <n v="0"/>
    <n v="1"/>
  </r>
  <r>
    <x v="1"/>
    <x v="81"/>
    <x v="1"/>
    <n v="0"/>
    <n v="1"/>
  </r>
  <r>
    <x v="1"/>
    <x v="81"/>
    <x v="2"/>
    <n v="0"/>
    <n v="1"/>
  </r>
  <r>
    <x v="1"/>
    <x v="82"/>
    <x v="0"/>
    <n v="0"/>
    <n v="1"/>
  </r>
  <r>
    <x v="1"/>
    <x v="82"/>
    <x v="1"/>
    <n v="0"/>
    <n v="1"/>
  </r>
  <r>
    <x v="1"/>
    <x v="82"/>
    <x v="2"/>
    <n v="0"/>
    <n v="1"/>
  </r>
  <r>
    <x v="1"/>
    <x v="83"/>
    <x v="0"/>
    <n v="0.57999999999999996"/>
    <n v="2"/>
  </r>
  <r>
    <x v="1"/>
    <x v="83"/>
    <x v="1"/>
    <n v="0.63"/>
    <n v="2"/>
  </r>
  <r>
    <x v="1"/>
    <x v="83"/>
    <x v="2"/>
    <n v="0.71"/>
    <n v="2"/>
  </r>
  <r>
    <x v="1"/>
    <x v="84"/>
    <x v="0"/>
    <n v="0"/>
    <n v="1"/>
  </r>
  <r>
    <x v="1"/>
    <x v="84"/>
    <x v="1"/>
    <n v="0"/>
    <n v="1"/>
  </r>
  <r>
    <x v="1"/>
    <x v="84"/>
    <x v="2"/>
    <n v="0"/>
    <n v="1"/>
  </r>
  <r>
    <x v="1"/>
    <x v="85"/>
    <x v="0"/>
    <n v="0"/>
    <n v="1"/>
  </r>
  <r>
    <x v="1"/>
    <x v="85"/>
    <x v="1"/>
    <n v="0"/>
    <n v="1"/>
  </r>
  <r>
    <x v="1"/>
    <x v="85"/>
    <x v="2"/>
    <n v="0"/>
    <n v="1"/>
  </r>
  <r>
    <x v="1"/>
    <x v="86"/>
    <x v="0"/>
    <n v="0"/>
    <n v="1"/>
  </r>
  <r>
    <x v="1"/>
    <x v="86"/>
    <x v="1"/>
    <n v="0"/>
    <n v="1"/>
  </r>
  <r>
    <x v="1"/>
    <x v="86"/>
    <x v="2"/>
    <n v="0"/>
    <n v="1"/>
  </r>
  <r>
    <x v="1"/>
    <x v="87"/>
    <x v="0"/>
    <n v="1"/>
    <n v="2"/>
  </r>
  <r>
    <x v="1"/>
    <x v="87"/>
    <x v="1"/>
    <n v="1"/>
    <n v="2"/>
  </r>
  <r>
    <x v="1"/>
    <x v="87"/>
    <x v="2"/>
    <n v="0"/>
    <n v="1"/>
  </r>
  <r>
    <x v="1"/>
    <x v="88"/>
    <x v="0"/>
    <n v="1.5"/>
    <n v="3"/>
  </r>
  <r>
    <x v="1"/>
    <x v="88"/>
    <x v="1"/>
    <n v="1.1000000000000001"/>
    <n v="3"/>
  </r>
  <r>
    <x v="1"/>
    <x v="88"/>
    <x v="2"/>
    <n v="0.5"/>
    <n v="1"/>
  </r>
  <r>
    <x v="1"/>
    <x v="89"/>
    <x v="0"/>
    <n v="1"/>
    <n v="2"/>
  </r>
  <r>
    <x v="1"/>
    <x v="89"/>
    <x v="1"/>
    <m/>
    <n v="0"/>
  </r>
  <r>
    <x v="1"/>
    <x v="89"/>
    <x v="2"/>
    <n v="1"/>
    <n v="2"/>
  </r>
  <r>
    <x v="1"/>
    <x v="90"/>
    <x v="0"/>
    <n v="0"/>
    <n v="1"/>
  </r>
  <r>
    <x v="1"/>
    <x v="90"/>
    <x v="1"/>
    <n v="0"/>
    <n v="1"/>
  </r>
  <r>
    <x v="1"/>
    <x v="90"/>
    <x v="2"/>
    <n v="0"/>
    <n v="1"/>
  </r>
  <r>
    <x v="1"/>
    <x v="91"/>
    <x v="0"/>
    <n v="0"/>
    <n v="1"/>
  </r>
  <r>
    <x v="1"/>
    <x v="91"/>
    <x v="1"/>
    <n v="0"/>
    <n v="1"/>
  </r>
  <r>
    <x v="1"/>
    <x v="91"/>
    <x v="2"/>
    <n v="0"/>
    <n v="1"/>
  </r>
  <r>
    <x v="1"/>
    <x v="92"/>
    <x v="0"/>
    <n v="16"/>
    <n v="3"/>
  </r>
  <r>
    <x v="1"/>
    <x v="92"/>
    <x v="1"/>
    <n v="22"/>
    <n v="3"/>
  </r>
  <r>
    <x v="1"/>
    <x v="92"/>
    <x v="2"/>
    <n v="2"/>
    <n v="3"/>
  </r>
  <r>
    <x v="1"/>
    <x v="93"/>
    <x v="0"/>
    <m/>
    <n v="0"/>
  </r>
  <r>
    <x v="1"/>
    <x v="93"/>
    <x v="1"/>
    <m/>
    <n v="0"/>
  </r>
  <r>
    <x v="1"/>
    <x v="93"/>
    <x v="2"/>
    <m/>
    <n v="0"/>
  </r>
  <r>
    <x v="1"/>
    <x v="94"/>
    <x v="0"/>
    <n v="0"/>
    <n v="1"/>
  </r>
  <r>
    <x v="1"/>
    <x v="94"/>
    <x v="1"/>
    <n v="0"/>
    <n v="1"/>
  </r>
  <r>
    <x v="1"/>
    <x v="94"/>
    <x v="2"/>
    <n v="0"/>
    <n v="1"/>
  </r>
  <r>
    <x v="1"/>
    <x v="95"/>
    <x v="0"/>
    <n v="0.65"/>
    <n v="2"/>
  </r>
  <r>
    <x v="1"/>
    <x v="95"/>
    <x v="1"/>
    <n v="0.8"/>
    <n v="2"/>
  </r>
  <r>
    <x v="1"/>
    <x v="95"/>
    <x v="2"/>
    <n v="1.63"/>
    <n v="3"/>
  </r>
  <r>
    <x v="1"/>
    <x v="96"/>
    <x v="0"/>
    <n v="0"/>
    <n v="1"/>
  </r>
  <r>
    <x v="1"/>
    <x v="96"/>
    <x v="1"/>
    <n v="5.43"/>
    <n v="3"/>
  </r>
  <r>
    <x v="1"/>
    <x v="96"/>
    <x v="2"/>
    <n v="0.03"/>
    <n v="1"/>
  </r>
  <r>
    <x v="1"/>
    <x v="97"/>
    <x v="0"/>
    <n v="0"/>
    <n v="1"/>
  </r>
  <r>
    <x v="1"/>
    <x v="97"/>
    <x v="1"/>
    <n v="0"/>
    <n v="1"/>
  </r>
  <r>
    <x v="1"/>
    <x v="97"/>
    <x v="2"/>
    <n v="0"/>
    <n v="1"/>
  </r>
  <r>
    <x v="1"/>
    <x v="98"/>
    <x v="0"/>
    <n v="0.92"/>
    <n v="2"/>
  </r>
  <r>
    <x v="1"/>
    <x v="98"/>
    <x v="1"/>
    <n v="1"/>
    <n v="2"/>
  </r>
  <r>
    <x v="1"/>
    <x v="98"/>
    <x v="2"/>
    <n v="0"/>
    <n v="1"/>
  </r>
  <r>
    <x v="1"/>
    <x v="99"/>
    <x v="0"/>
    <m/>
    <n v="0"/>
  </r>
  <r>
    <x v="1"/>
    <x v="99"/>
    <x v="1"/>
    <m/>
    <n v="0"/>
  </r>
  <r>
    <x v="1"/>
    <x v="99"/>
    <x v="2"/>
    <n v="1"/>
    <n v="2"/>
  </r>
  <r>
    <x v="1"/>
    <x v="100"/>
    <x v="0"/>
    <n v="1.1000000000000001"/>
    <n v="3"/>
  </r>
  <r>
    <x v="1"/>
    <x v="100"/>
    <x v="1"/>
    <n v="1.3"/>
    <n v="3"/>
  </r>
  <r>
    <x v="1"/>
    <x v="100"/>
    <x v="2"/>
    <n v="1.4"/>
    <n v="3"/>
  </r>
  <r>
    <x v="2"/>
    <x v="101"/>
    <x v="0"/>
    <n v="100"/>
    <n v="3"/>
  </r>
  <r>
    <x v="2"/>
    <x v="101"/>
    <x v="1"/>
    <n v="100"/>
    <n v="3"/>
  </r>
  <r>
    <x v="2"/>
    <x v="101"/>
    <x v="2"/>
    <n v="15.58"/>
    <n v="3"/>
  </r>
  <r>
    <x v="2"/>
    <x v="102"/>
    <x v="0"/>
    <n v="100"/>
    <n v="3"/>
  </r>
  <r>
    <x v="2"/>
    <x v="102"/>
    <x v="1"/>
    <n v="100"/>
    <n v="3"/>
  </r>
  <r>
    <x v="2"/>
    <x v="102"/>
    <x v="2"/>
    <n v="100"/>
    <n v="3"/>
  </r>
  <r>
    <x v="2"/>
    <x v="103"/>
    <x v="0"/>
    <m/>
    <n v="0"/>
  </r>
  <r>
    <x v="2"/>
    <x v="103"/>
    <x v="1"/>
    <m/>
    <n v="0"/>
  </r>
  <r>
    <x v="2"/>
    <x v="103"/>
    <x v="2"/>
    <m/>
    <n v="0"/>
  </r>
  <r>
    <x v="2"/>
    <x v="104"/>
    <x v="0"/>
    <n v="2.29"/>
    <n v="3"/>
  </r>
  <r>
    <x v="2"/>
    <x v="104"/>
    <x v="1"/>
    <n v="2.4300000000000002"/>
    <n v="3"/>
  </r>
  <r>
    <x v="2"/>
    <x v="104"/>
    <x v="2"/>
    <n v="4.54"/>
    <n v="3"/>
  </r>
  <r>
    <x v="2"/>
    <x v="105"/>
    <x v="0"/>
    <n v="0"/>
    <n v="1"/>
  </r>
  <r>
    <x v="2"/>
    <x v="105"/>
    <x v="1"/>
    <n v="0"/>
    <n v="1"/>
  </r>
  <r>
    <x v="2"/>
    <x v="105"/>
    <x v="2"/>
    <n v="2.2000000000000002"/>
    <n v="3"/>
  </r>
  <r>
    <x v="2"/>
    <x v="106"/>
    <x v="0"/>
    <m/>
    <n v="0"/>
  </r>
  <r>
    <x v="2"/>
    <x v="106"/>
    <x v="1"/>
    <m/>
    <n v="0"/>
  </r>
  <r>
    <x v="2"/>
    <x v="106"/>
    <x v="2"/>
    <m/>
    <n v="0"/>
  </r>
  <r>
    <x v="2"/>
    <x v="107"/>
    <x v="0"/>
    <n v="0"/>
    <n v="1"/>
  </r>
  <r>
    <x v="2"/>
    <x v="107"/>
    <x v="1"/>
    <n v="0"/>
    <n v="1"/>
  </r>
  <r>
    <x v="2"/>
    <x v="107"/>
    <x v="2"/>
    <n v="10"/>
    <n v="3"/>
  </r>
  <r>
    <x v="2"/>
    <x v="108"/>
    <x v="0"/>
    <n v="0"/>
    <n v="1"/>
  </r>
  <r>
    <x v="2"/>
    <x v="108"/>
    <x v="1"/>
    <n v="0"/>
    <n v="1"/>
  </r>
  <r>
    <x v="2"/>
    <x v="108"/>
    <x v="2"/>
    <n v="0"/>
    <n v="1"/>
  </r>
  <r>
    <x v="2"/>
    <x v="109"/>
    <x v="0"/>
    <n v="0"/>
    <n v="1"/>
  </r>
  <r>
    <x v="2"/>
    <x v="109"/>
    <x v="1"/>
    <n v="0.6"/>
    <n v="2"/>
  </r>
  <r>
    <x v="2"/>
    <x v="109"/>
    <x v="2"/>
    <n v="0.8"/>
    <n v="2"/>
  </r>
  <r>
    <x v="2"/>
    <x v="110"/>
    <x v="0"/>
    <n v="0"/>
    <n v="1"/>
  </r>
  <r>
    <x v="2"/>
    <x v="110"/>
    <x v="1"/>
    <n v="0"/>
    <n v="1"/>
  </r>
  <r>
    <x v="2"/>
    <x v="110"/>
    <x v="2"/>
    <n v="0"/>
    <n v="1"/>
  </r>
  <r>
    <x v="2"/>
    <x v="111"/>
    <x v="0"/>
    <n v="0"/>
    <n v="1"/>
  </r>
  <r>
    <x v="2"/>
    <x v="111"/>
    <x v="1"/>
    <n v="0"/>
    <n v="1"/>
  </r>
  <r>
    <x v="2"/>
    <x v="111"/>
    <x v="2"/>
    <n v="0"/>
    <n v="1"/>
  </r>
  <r>
    <x v="2"/>
    <x v="112"/>
    <x v="0"/>
    <m/>
    <n v="0"/>
  </r>
  <r>
    <x v="2"/>
    <x v="112"/>
    <x v="1"/>
    <m/>
    <n v="0"/>
  </r>
  <r>
    <x v="2"/>
    <x v="112"/>
    <x v="2"/>
    <m/>
    <n v="0"/>
  </r>
  <r>
    <x v="2"/>
    <x v="113"/>
    <x v="0"/>
    <m/>
    <n v="0"/>
  </r>
  <r>
    <x v="2"/>
    <x v="113"/>
    <x v="1"/>
    <m/>
    <n v="0"/>
  </r>
  <r>
    <x v="2"/>
    <x v="113"/>
    <x v="2"/>
    <m/>
    <n v="0"/>
  </r>
  <r>
    <x v="2"/>
    <x v="114"/>
    <x v="0"/>
    <n v="0"/>
    <n v="1"/>
  </r>
  <r>
    <x v="2"/>
    <x v="114"/>
    <x v="1"/>
    <n v="0"/>
    <n v="1"/>
  </r>
  <r>
    <x v="2"/>
    <x v="114"/>
    <x v="2"/>
    <n v="0"/>
    <n v="1"/>
  </r>
  <r>
    <x v="2"/>
    <x v="115"/>
    <x v="0"/>
    <n v="0"/>
    <n v="1"/>
  </r>
  <r>
    <x v="2"/>
    <x v="115"/>
    <x v="1"/>
    <n v="0"/>
    <n v="1"/>
  </r>
  <r>
    <x v="2"/>
    <x v="115"/>
    <x v="2"/>
    <n v="0"/>
    <n v="1"/>
  </r>
  <r>
    <x v="2"/>
    <x v="116"/>
    <x v="0"/>
    <n v="0.4"/>
    <n v="1"/>
  </r>
  <r>
    <x v="2"/>
    <x v="116"/>
    <x v="1"/>
    <n v="0.1"/>
    <n v="1"/>
  </r>
  <r>
    <x v="2"/>
    <x v="116"/>
    <x v="2"/>
    <n v="0.21"/>
    <n v="1"/>
  </r>
  <r>
    <x v="2"/>
    <x v="117"/>
    <x v="0"/>
    <n v="1.7"/>
    <n v="3"/>
  </r>
  <r>
    <x v="2"/>
    <x v="117"/>
    <x v="1"/>
    <n v="0.5"/>
    <n v="1"/>
  </r>
  <r>
    <x v="2"/>
    <x v="117"/>
    <x v="2"/>
    <n v="0.33"/>
    <n v="1"/>
  </r>
  <r>
    <x v="2"/>
    <x v="118"/>
    <x v="0"/>
    <m/>
    <n v="0"/>
  </r>
  <r>
    <x v="2"/>
    <x v="118"/>
    <x v="1"/>
    <m/>
    <n v="0"/>
  </r>
  <r>
    <x v="2"/>
    <x v="118"/>
    <x v="2"/>
    <m/>
    <n v="0"/>
  </r>
  <r>
    <x v="2"/>
    <x v="119"/>
    <x v="0"/>
    <m/>
    <n v="0"/>
  </r>
  <r>
    <x v="2"/>
    <x v="119"/>
    <x v="1"/>
    <m/>
    <n v="0"/>
  </r>
  <r>
    <x v="2"/>
    <x v="119"/>
    <x v="2"/>
    <m/>
    <n v="0"/>
  </r>
  <r>
    <x v="2"/>
    <x v="120"/>
    <x v="0"/>
    <n v="0"/>
    <n v="1"/>
  </r>
  <r>
    <x v="2"/>
    <x v="120"/>
    <x v="1"/>
    <n v="0.3"/>
    <n v="1"/>
  </r>
  <r>
    <x v="2"/>
    <x v="120"/>
    <x v="2"/>
    <n v="0.3"/>
    <n v="1"/>
  </r>
  <r>
    <x v="2"/>
    <x v="121"/>
    <x v="0"/>
    <m/>
    <n v="0"/>
  </r>
  <r>
    <x v="2"/>
    <x v="121"/>
    <x v="1"/>
    <m/>
    <n v="0"/>
  </r>
  <r>
    <x v="2"/>
    <x v="121"/>
    <x v="2"/>
    <m/>
    <n v="0"/>
  </r>
  <r>
    <x v="2"/>
    <x v="122"/>
    <x v="0"/>
    <n v="0"/>
    <n v="1"/>
  </r>
  <r>
    <x v="2"/>
    <x v="122"/>
    <x v="1"/>
    <n v="0"/>
    <n v="1"/>
  </r>
  <r>
    <x v="2"/>
    <x v="122"/>
    <x v="2"/>
    <n v="0"/>
    <n v="1"/>
  </r>
  <r>
    <x v="2"/>
    <x v="123"/>
    <x v="0"/>
    <m/>
    <n v="0"/>
  </r>
  <r>
    <x v="2"/>
    <x v="123"/>
    <x v="1"/>
    <m/>
    <n v="0"/>
  </r>
  <r>
    <x v="2"/>
    <x v="123"/>
    <x v="2"/>
    <m/>
    <n v="0"/>
  </r>
  <r>
    <x v="2"/>
    <x v="124"/>
    <x v="0"/>
    <n v="0"/>
    <n v="1"/>
  </r>
  <r>
    <x v="2"/>
    <x v="124"/>
    <x v="1"/>
    <n v="0"/>
    <n v="1"/>
  </r>
  <r>
    <x v="2"/>
    <x v="124"/>
    <x v="2"/>
    <n v="0"/>
    <n v="1"/>
  </r>
  <r>
    <x v="2"/>
    <x v="125"/>
    <x v="0"/>
    <n v="0.69"/>
    <n v="2"/>
  </r>
  <r>
    <x v="2"/>
    <x v="125"/>
    <x v="1"/>
    <n v="0.39"/>
    <n v="1"/>
  </r>
  <r>
    <x v="2"/>
    <x v="125"/>
    <x v="2"/>
    <n v="0.35"/>
    <n v="1"/>
  </r>
  <r>
    <x v="2"/>
    <x v="126"/>
    <x v="0"/>
    <n v="0.01"/>
    <n v="1"/>
  </r>
  <r>
    <x v="2"/>
    <x v="126"/>
    <x v="1"/>
    <n v="0.01"/>
    <n v="1"/>
  </r>
  <r>
    <x v="2"/>
    <x v="126"/>
    <x v="2"/>
    <n v="0.34"/>
    <n v="1"/>
  </r>
  <r>
    <x v="2"/>
    <x v="127"/>
    <x v="0"/>
    <n v="0"/>
    <n v="1"/>
  </r>
  <r>
    <x v="2"/>
    <x v="127"/>
    <x v="1"/>
    <n v="0.05"/>
    <n v="1"/>
  </r>
  <r>
    <x v="2"/>
    <x v="127"/>
    <x v="2"/>
    <n v="0.05"/>
    <n v="1"/>
  </r>
  <r>
    <x v="2"/>
    <x v="128"/>
    <x v="0"/>
    <m/>
    <n v="0"/>
  </r>
  <r>
    <x v="2"/>
    <x v="128"/>
    <x v="1"/>
    <m/>
    <n v="0"/>
  </r>
  <r>
    <x v="2"/>
    <x v="128"/>
    <x v="2"/>
    <m/>
    <n v="0"/>
  </r>
  <r>
    <x v="2"/>
    <x v="129"/>
    <x v="0"/>
    <n v="0"/>
    <n v="1"/>
  </r>
  <r>
    <x v="2"/>
    <x v="129"/>
    <x v="1"/>
    <n v="0"/>
    <n v="1"/>
  </r>
  <r>
    <x v="2"/>
    <x v="129"/>
    <x v="2"/>
    <n v="0"/>
    <n v="1"/>
  </r>
  <r>
    <x v="2"/>
    <x v="130"/>
    <x v="0"/>
    <n v="0.1"/>
    <n v="1"/>
  </r>
  <r>
    <x v="2"/>
    <x v="130"/>
    <x v="1"/>
    <n v="0"/>
    <n v="1"/>
  </r>
  <r>
    <x v="2"/>
    <x v="130"/>
    <x v="2"/>
    <n v="0.1"/>
    <n v="1"/>
  </r>
  <r>
    <x v="2"/>
    <x v="131"/>
    <x v="0"/>
    <n v="0"/>
    <n v="1"/>
  </r>
  <r>
    <x v="2"/>
    <x v="131"/>
    <x v="1"/>
    <n v="100"/>
    <n v="3"/>
  </r>
  <r>
    <x v="2"/>
    <x v="131"/>
    <x v="2"/>
    <n v="100"/>
    <n v="3"/>
  </r>
  <r>
    <x v="2"/>
    <x v="132"/>
    <x v="0"/>
    <n v="0"/>
    <n v="1"/>
  </r>
  <r>
    <x v="2"/>
    <x v="132"/>
    <x v="1"/>
    <n v="0"/>
    <n v="1"/>
  </r>
  <r>
    <x v="2"/>
    <x v="132"/>
    <x v="2"/>
    <n v="100"/>
    <n v="3"/>
  </r>
  <r>
    <x v="2"/>
    <x v="133"/>
    <x v="0"/>
    <n v="0"/>
    <n v="1"/>
  </r>
  <r>
    <x v="2"/>
    <x v="133"/>
    <x v="1"/>
    <n v="0"/>
    <n v="1"/>
  </r>
  <r>
    <x v="2"/>
    <x v="133"/>
    <x v="2"/>
    <n v="50"/>
    <n v="3"/>
  </r>
  <r>
    <x v="2"/>
    <x v="134"/>
    <x v="0"/>
    <n v="0"/>
    <n v="1"/>
  </r>
  <r>
    <x v="2"/>
    <x v="134"/>
    <x v="1"/>
    <n v="0"/>
    <n v="1"/>
  </r>
  <r>
    <x v="2"/>
    <x v="134"/>
    <x v="2"/>
    <n v="20"/>
    <n v="3"/>
  </r>
  <r>
    <x v="2"/>
    <x v="135"/>
    <x v="0"/>
    <n v="0.17"/>
    <n v="1"/>
  </r>
  <r>
    <x v="2"/>
    <x v="135"/>
    <x v="1"/>
    <n v="0.39"/>
    <n v="1"/>
  </r>
  <r>
    <x v="2"/>
    <x v="135"/>
    <x v="2"/>
    <n v="0.65"/>
    <n v="2"/>
  </r>
  <r>
    <x v="2"/>
    <x v="136"/>
    <x v="0"/>
    <n v="0"/>
    <n v="1"/>
  </r>
  <r>
    <x v="2"/>
    <x v="136"/>
    <x v="1"/>
    <n v="0"/>
    <n v="1"/>
  </r>
  <r>
    <x v="2"/>
    <x v="136"/>
    <x v="2"/>
    <n v="1"/>
    <n v="2"/>
  </r>
  <r>
    <x v="2"/>
    <x v="137"/>
    <x v="0"/>
    <m/>
    <n v="0"/>
  </r>
  <r>
    <x v="2"/>
    <x v="137"/>
    <x v="1"/>
    <n v="100"/>
    <n v="3"/>
  </r>
  <r>
    <x v="2"/>
    <x v="137"/>
    <x v="2"/>
    <n v="100"/>
    <n v="3"/>
  </r>
  <r>
    <x v="2"/>
    <x v="138"/>
    <x v="0"/>
    <m/>
    <n v="0"/>
  </r>
  <r>
    <x v="2"/>
    <x v="138"/>
    <x v="1"/>
    <m/>
    <n v="0"/>
  </r>
  <r>
    <x v="2"/>
    <x v="138"/>
    <x v="2"/>
    <m/>
    <n v="0"/>
  </r>
  <r>
    <x v="2"/>
    <x v="139"/>
    <x v="0"/>
    <n v="0.12"/>
    <n v="1"/>
  </r>
  <r>
    <x v="2"/>
    <x v="139"/>
    <x v="1"/>
    <n v="0.09"/>
    <n v="1"/>
  </r>
  <r>
    <x v="2"/>
    <x v="139"/>
    <x v="2"/>
    <n v="0.11"/>
    <n v="1"/>
  </r>
  <r>
    <x v="2"/>
    <x v="140"/>
    <x v="0"/>
    <n v="0"/>
    <n v="1"/>
  </r>
  <r>
    <x v="2"/>
    <x v="140"/>
    <x v="1"/>
    <n v="0"/>
    <n v="1"/>
  </r>
  <r>
    <x v="2"/>
    <x v="140"/>
    <x v="2"/>
    <n v="6.68"/>
    <n v="3"/>
  </r>
  <r>
    <x v="2"/>
    <x v="141"/>
    <x v="0"/>
    <n v="0.4"/>
    <n v="1"/>
  </r>
  <r>
    <x v="2"/>
    <x v="141"/>
    <x v="1"/>
    <n v="0.02"/>
    <n v="1"/>
  </r>
  <r>
    <x v="2"/>
    <x v="141"/>
    <x v="2"/>
    <n v="0.18"/>
    <n v="1"/>
  </r>
  <r>
    <x v="2"/>
    <x v="142"/>
    <x v="0"/>
    <m/>
    <n v="0"/>
  </r>
  <r>
    <x v="2"/>
    <x v="142"/>
    <x v="1"/>
    <m/>
    <n v="0"/>
  </r>
  <r>
    <x v="2"/>
    <x v="142"/>
    <x v="2"/>
    <m/>
    <n v="0"/>
  </r>
  <r>
    <x v="2"/>
    <x v="143"/>
    <x v="0"/>
    <m/>
    <n v="0"/>
  </r>
  <r>
    <x v="2"/>
    <x v="143"/>
    <x v="1"/>
    <m/>
    <n v="0"/>
  </r>
  <r>
    <x v="2"/>
    <x v="143"/>
    <x v="2"/>
    <n v="0"/>
    <n v="1"/>
  </r>
  <r>
    <x v="2"/>
    <x v="144"/>
    <x v="0"/>
    <n v="45"/>
    <n v="3"/>
  </r>
  <r>
    <x v="2"/>
    <x v="144"/>
    <x v="1"/>
    <n v="13"/>
    <n v="3"/>
  </r>
  <r>
    <x v="2"/>
    <x v="144"/>
    <x v="2"/>
    <n v="11"/>
    <n v="3"/>
  </r>
  <r>
    <x v="2"/>
    <x v="145"/>
    <x v="0"/>
    <m/>
    <n v="0"/>
  </r>
  <r>
    <x v="2"/>
    <x v="145"/>
    <x v="1"/>
    <m/>
    <n v="0"/>
  </r>
  <r>
    <x v="2"/>
    <x v="145"/>
    <x v="2"/>
    <m/>
    <n v="0"/>
  </r>
  <r>
    <x v="2"/>
    <x v="146"/>
    <x v="0"/>
    <n v="1"/>
    <n v="2"/>
  </r>
  <r>
    <x v="2"/>
    <x v="146"/>
    <x v="1"/>
    <n v="1"/>
    <n v="2"/>
  </r>
  <r>
    <x v="2"/>
    <x v="146"/>
    <x v="2"/>
    <n v="1"/>
    <n v="2"/>
  </r>
  <r>
    <x v="2"/>
    <x v="147"/>
    <x v="0"/>
    <n v="0"/>
    <n v="1"/>
  </r>
  <r>
    <x v="2"/>
    <x v="147"/>
    <x v="1"/>
    <n v="0"/>
    <n v="1"/>
  </r>
  <r>
    <x v="2"/>
    <x v="147"/>
    <x v="2"/>
    <n v="0"/>
    <n v="1"/>
  </r>
  <r>
    <x v="2"/>
    <x v="148"/>
    <x v="0"/>
    <n v="0.02"/>
    <n v="1"/>
  </r>
  <r>
    <x v="2"/>
    <x v="148"/>
    <x v="1"/>
    <n v="0.01"/>
    <n v="1"/>
  </r>
  <r>
    <x v="2"/>
    <x v="148"/>
    <x v="2"/>
    <n v="0.01"/>
    <n v="1"/>
  </r>
  <r>
    <x v="2"/>
    <x v="149"/>
    <x v="0"/>
    <n v="0"/>
    <n v="1"/>
  </r>
  <r>
    <x v="2"/>
    <x v="149"/>
    <x v="1"/>
    <n v="0"/>
    <n v="1"/>
  </r>
  <r>
    <x v="2"/>
    <x v="149"/>
    <x v="2"/>
    <n v="28"/>
    <n v="3"/>
  </r>
  <r>
    <x v="2"/>
    <x v="150"/>
    <x v="0"/>
    <m/>
    <n v="0"/>
  </r>
  <r>
    <x v="2"/>
    <x v="150"/>
    <x v="1"/>
    <m/>
    <n v="0"/>
  </r>
  <r>
    <x v="2"/>
    <x v="150"/>
    <x v="2"/>
    <m/>
    <n v="0"/>
  </r>
  <r>
    <x v="2"/>
    <x v="151"/>
    <x v="0"/>
    <m/>
    <n v="0"/>
  </r>
  <r>
    <x v="2"/>
    <x v="151"/>
    <x v="1"/>
    <m/>
    <n v="0"/>
  </r>
  <r>
    <x v="2"/>
    <x v="151"/>
    <x v="2"/>
    <m/>
    <n v="0"/>
  </r>
  <r>
    <x v="2"/>
    <x v="152"/>
    <x v="0"/>
    <n v="0"/>
    <n v="1"/>
  </r>
  <r>
    <x v="2"/>
    <x v="152"/>
    <x v="1"/>
    <n v="0"/>
    <n v="1"/>
  </r>
  <r>
    <x v="2"/>
    <x v="152"/>
    <x v="2"/>
    <n v="0"/>
    <n v="1"/>
  </r>
  <r>
    <x v="2"/>
    <x v="153"/>
    <x v="0"/>
    <n v="0.12"/>
    <n v="1"/>
  </r>
  <r>
    <x v="2"/>
    <x v="153"/>
    <x v="1"/>
    <n v="0.21"/>
    <n v="1"/>
  </r>
  <r>
    <x v="2"/>
    <x v="153"/>
    <x v="2"/>
    <n v="0.28000000000000003"/>
    <n v="1"/>
  </r>
  <r>
    <x v="2"/>
    <x v="154"/>
    <x v="0"/>
    <m/>
    <n v="0"/>
  </r>
  <r>
    <x v="2"/>
    <x v="154"/>
    <x v="1"/>
    <m/>
    <n v="0"/>
  </r>
  <r>
    <x v="2"/>
    <x v="154"/>
    <x v="2"/>
    <n v="0"/>
    <n v="1"/>
  </r>
  <r>
    <x v="2"/>
    <x v="155"/>
    <x v="0"/>
    <n v="0"/>
    <n v="1"/>
  </r>
  <r>
    <x v="2"/>
    <x v="155"/>
    <x v="1"/>
    <n v="0"/>
    <n v="1"/>
  </r>
  <r>
    <x v="2"/>
    <x v="155"/>
    <x v="2"/>
    <n v="0"/>
    <n v="1"/>
  </r>
  <r>
    <x v="2"/>
    <x v="156"/>
    <x v="0"/>
    <n v="0"/>
    <n v="1"/>
  </r>
  <r>
    <x v="2"/>
    <x v="156"/>
    <x v="1"/>
    <n v="0"/>
    <n v="1"/>
  </r>
  <r>
    <x v="2"/>
    <x v="156"/>
    <x v="2"/>
    <n v="0"/>
    <n v="1"/>
  </r>
  <r>
    <x v="2"/>
    <x v="157"/>
    <x v="0"/>
    <n v="0.31"/>
    <n v="1"/>
  </r>
  <r>
    <x v="2"/>
    <x v="157"/>
    <x v="1"/>
    <n v="0.33"/>
    <n v="1"/>
  </r>
  <r>
    <x v="2"/>
    <x v="157"/>
    <x v="2"/>
    <n v="1.03"/>
    <n v="3"/>
  </r>
  <r>
    <x v="2"/>
    <x v="158"/>
    <x v="0"/>
    <n v="0"/>
    <n v="1"/>
  </r>
  <r>
    <x v="2"/>
    <x v="158"/>
    <x v="1"/>
    <n v="0"/>
    <n v="1"/>
  </r>
  <r>
    <x v="2"/>
    <x v="158"/>
    <x v="2"/>
    <n v="0"/>
    <n v="1"/>
  </r>
  <r>
    <x v="2"/>
    <x v="159"/>
    <x v="0"/>
    <n v="0"/>
    <n v="1"/>
  </r>
  <r>
    <x v="2"/>
    <x v="159"/>
    <x v="1"/>
    <n v="0"/>
    <n v="1"/>
  </r>
  <r>
    <x v="2"/>
    <x v="159"/>
    <x v="2"/>
    <n v="0"/>
    <n v="1"/>
  </r>
  <r>
    <x v="2"/>
    <x v="160"/>
    <x v="0"/>
    <m/>
    <n v="0"/>
  </r>
  <r>
    <x v="2"/>
    <x v="160"/>
    <x v="1"/>
    <m/>
    <n v="0"/>
  </r>
  <r>
    <x v="2"/>
    <x v="160"/>
    <x v="2"/>
    <m/>
    <n v="0"/>
  </r>
  <r>
    <x v="2"/>
    <x v="161"/>
    <x v="0"/>
    <n v="0"/>
    <n v="1"/>
  </r>
  <r>
    <x v="2"/>
    <x v="161"/>
    <x v="1"/>
    <n v="0"/>
    <n v="1"/>
  </r>
  <r>
    <x v="2"/>
    <x v="161"/>
    <x v="2"/>
    <n v="0"/>
    <n v="1"/>
  </r>
  <r>
    <x v="2"/>
    <x v="162"/>
    <x v="0"/>
    <m/>
    <n v="0"/>
  </r>
  <r>
    <x v="2"/>
    <x v="162"/>
    <x v="1"/>
    <m/>
    <n v="0"/>
  </r>
  <r>
    <x v="2"/>
    <x v="162"/>
    <x v="2"/>
    <m/>
    <n v="0"/>
  </r>
  <r>
    <x v="2"/>
    <x v="163"/>
    <x v="0"/>
    <n v="0"/>
    <n v="1"/>
  </r>
  <r>
    <x v="2"/>
    <x v="163"/>
    <x v="1"/>
    <n v="0"/>
    <n v="1"/>
  </r>
  <r>
    <x v="2"/>
    <x v="163"/>
    <x v="2"/>
    <n v="0"/>
    <n v="1"/>
  </r>
  <r>
    <x v="2"/>
    <x v="164"/>
    <x v="0"/>
    <m/>
    <n v="0"/>
  </r>
  <r>
    <x v="2"/>
    <x v="164"/>
    <x v="1"/>
    <m/>
    <n v="0"/>
  </r>
  <r>
    <x v="2"/>
    <x v="164"/>
    <x v="2"/>
    <m/>
    <n v="0"/>
  </r>
  <r>
    <x v="2"/>
    <x v="165"/>
    <x v="0"/>
    <m/>
    <n v="0"/>
  </r>
  <r>
    <x v="2"/>
    <x v="165"/>
    <x v="1"/>
    <m/>
    <n v="0"/>
  </r>
  <r>
    <x v="2"/>
    <x v="165"/>
    <x v="2"/>
    <m/>
    <n v="0"/>
  </r>
  <r>
    <x v="2"/>
    <x v="166"/>
    <x v="0"/>
    <m/>
    <n v="0"/>
  </r>
  <r>
    <x v="2"/>
    <x v="166"/>
    <x v="1"/>
    <m/>
    <n v="0"/>
  </r>
  <r>
    <x v="2"/>
    <x v="166"/>
    <x v="2"/>
    <n v="100"/>
    <n v="3"/>
  </r>
  <r>
    <x v="2"/>
    <x v="167"/>
    <x v="0"/>
    <m/>
    <n v="0"/>
  </r>
  <r>
    <x v="2"/>
    <x v="167"/>
    <x v="1"/>
    <m/>
    <n v="0"/>
  </r>
  <r>
    <x v="2"/>
    <x v="167"/>
    <x v="2"/>
    <m/>
    <n v="0"/>
  </r>
  <r>
    <x v="2"/>
    <x v="168"/>
    <x v="0"/>
    <n v="0"/>
    <n v="1"/>
  </r>
  <r>
    <x v="2"/>
    <x v="168"/>
    <x v="1"/>
    <n v="0"/>
    <n v="1"/>
  </r>
  <r>
    <x v="2"/>
    <x v="168"/>
    <x v="2"/>
    <n v="0"/>
    <n v="1"/>
  </r>
  <r>
    <x v="2"/>
    <x v="169"/>
    <x v="0"/>
    <n v="0"/>
    <n v="1"/>
  </r>
  <r>
    <x v="2"/>
    <x v="169"/>
    <x v="1"/>
    <n v="0"/>
    <n v="1"/>
  </r>
  <r>
    <x v="2"/>
    <x v="169"/>
    <x v="2"/>
    <n v="0"/>
    <n v="1"/>
  </r>
  <r>
    <x v="2"/>
    <x v="170"/>
    <x v="0"/>
    <m/>
    <n v="0"/>
  </r>
  <r>
    <x v="2"/>
    <x v="170"/>
    <x v="1"/>
    <m/>
    <n v="0"/>
  </r>
  <r>
    <x v="2"/>
    <x v="170"/>
    <x v="2"/>
    <m/>
    <n v="0"/>
  </r>
  <r>
    <x v="2"/>
    <x v="171"/>
    <x v="0"/>
    <m/>
    <n v="0"/>
  </r>
  <r>
    <x v="2"/>
    <x v="171"/>
    <x v="1"/>
    <m/>
    <n v="0"/>
  </r>
  <r>
    <x v="2"/>
    <x v="171"/>
    <x v="2"/>
    <m/>
    <n v="0"/>
  </r>
  <r>
    <x v="2"/>
    <x v="172"/>
    <x v="0"/>
    <m/>
    <n v="0"/>
  </r>
  <r>
    <x v="2"/>
    <x v="172"/>
    <x v="1"/>
    <m/>
    <n v="0"/>
  </r>
  <r>
    <x v="2"/>
    <x v="172"/>
    <x v="2"/>
    <m/>
    <n v="0"/>
  </r>
  <r>
    <x v="2"/>
    <x v="173"/>
    <x v="0"/>
    <m/>
    <n v="0"/>
  </r>
  <r>
    <x v="2"/>
    <x v="173"/>
    <x v="1"/>
    <m/>
    <n v="0"/>
  </r>
  <r>
    <x v="2"/>
    <x v="173"/>
    <x v="2"/>
    <m/>
    <n v="0"/>
  </r>
  <r>
    <x v="2"/>
    <x v="174"/>
    <x v="0"/>
    <m/>
    <n v="0"/>
  </r>
  <r>
    <x v="2"/>
    <x v="174"/>
    <x v="1"/>
    <m/>
    <n v="0"/>
  </r>
  <r>
    <x v="2"/>
    <x v="174"/>
    <x v="2"/>
    <m/>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37">
  <r>
    <x v="0"/>
    <x v="0"/>
    <x v="0"/>
    <m/>
    <n v="1"/>
    <m/>
    <n v="0"/>
  </r>
  <r>
    <x v="0"/>
    <x v="0"/>
    <x v="1"/>
    <s v="Table Bay Habour"/>
    <n v="1"/>
    <s v="Marine Products"/>
    <n v="1"/>
  </r>
  <r>
    <x v="0"/>
    <x v="0"/>
    <x v="2"/>
    <s v="Table Bay Habour"/>
    <n v="1"/>
    <s v="I &amp; J Woodstock "/>
    <n v="1"/>
  </r>
  <r>
    <x v="0"/>
    <x v="0"/>
    <x v="3"/>
    <s v="Table Bay Docks"/>
    <n v="1"/>
    <s v="Irvin &amp; johnsons"/>
    <n v="1"/>
  </r>
  <r>
    <x v="0"/>
    <x v="0"/>
    <x v="4"/>
    <m/>
    <n v="1"/>
    <m/>
    <n v="0"/>
  </r>
  <r>
    <x v="0"/>
    <x v="0"/>
    <x v="5"/>
    <s v="Table Bay Habour"/>
    <n v="1"/>
    <s v="Marine Products"/>
    <n v="1"/>
  </r>
  <r>
    <x v="0"/>
    <x v="0"/>
    <x v="6"/>
    <m/>
    <n v="1"/>
    <m/>
    <n v="0"/>
  </r>
  <r>
    <x v="0"/>
    <x v="0"/>
    <x v="7"/>
    <m/>
    <n v="1"/>
    <m/>
    <n v="0"/>
  </r>
  <r>
    <x v="0"/>
    <x v="0"/>
    <x v="8"/>
    <m/>
    <n v="1"/>
    <m/>
    <n v="0"/>
  </r>
  <r>
    <x v="0"/>
    <x v="0"/>
    <x v="9"/>
    <m/>
    <n v="1"/>
    <m/>
    <n v="0"/>
  </r>
  <r>
    <x v="0"/>
    <x v="0"/>
    <x v="10"/>
    <m/>
    <n v="1"/>
    <m/>
    <n v="0"/>
  </r>
  <r>
    <x v="0"/>
    <x v="0"/>
    <x v="11"/>
    <s v="Port Elizabeth Harbour"/>
    <n v="1"/>
    <s v="Fisherman Fresh cc"/>
    <n v="3"/>
  </r>
  <r>
    <x v="0"/>
    <x v="0"/>
    <x v="12"/>
    <s v="Port Elizabert Habour"/>
    <n v="1"/>
    <s v="Fisherman Fresh cc"/>
    <n v="3"/>
  </r>
  <r>
    <x v="0"/>
    <x v="0"/>
    <x v="13"/>
    <s v="Port Elizabert Habour"/>
    <n v="1"/>
    <s v="Fisherman Fresh cc"/>
    <n v="3"/>
  </r>
  <r>
    <x v="0"/>
    <x v="0"/>
    <x v="14"/>
    <s v="Table Bay Habour"/>
    <n v="1"/>
    <s v="CCS (Paarden Eiland)"/>
    <n v="1"/>
  </r>
  <r>
    <x v="0"/>
    <x v="1"/>
    <x v="0"/>
    <s v="Table Bay Harbour, Cape Town"/>
    <n v="1"/>
    <s v="I&amp;J Woodstock Processing Facility, 1 Davidson Road, Woodstock"/>
    <n v="1"/>
  </r>
  <r>
    <x v="0"/>
    <x v="1"/>
    <x v="0"/>
    <s v="Table Bay Harbour, Cape Town"/>
    <n v="1"/>
    <s v="I&amp;J Auckland Cold Storage, Auckland Road, Paarden Eiland"/>
    <n v="1"/>
  </r>
  <r>
    <x v="0"/>
    <x v="1"/>
    <x v="1"/>
    <s v="Table Bay Harbour, Cape Town"/>
    <n v="1"/>
    <s v="I&amp;J Woodstock Processing Facility, 1 Davidson Road, Woodstock"/>
    <n v="1"/>
  </r>
  <r>
    <x v="0"/>
    <x v="1"/>
    <x v="1"/>
    <s v="Table Bay Harbour, Cape Town"/>
    <n v="1"/>
    <s v="I&amp;J Auckland Cold Storage, Auckland Road, Paarden Eiland"/>
    <n v="1"/>
  </r>
  <r>
    <x v="0"/>
    <x v="1"/>
    <x v="2"/>
    <s v="Table Bay Harbour, Cape Town"/>
    <n v="1"/>
    <s v="I&amp;J Woodstock Processing Facility, 1 Davidson Road, Woodstock"/>
    <n v="1"/>
  </r>
  <r>
    <x v="0"/>
    <x v="1"/>
    <x v="2"/>
    <s v="Table Bay Harbour, Cape Town"/>
    <n v="1"/>
    <s v="I&amp;J Auckland Cold Storage, Auckland Road, Paarden Eiland"/>
    <n v="1"/>
  </r>
  <r>
    <x v="0"/>
    <x v="1"/>
    <x v="3"/>
    <s v="Table Bay Harbour, Cape Town"/>
    <n v="1"/>
    <s v="I&amp;J Woodstock Processing Facility, 1 Davidson Road, Woodstock"/>
    <n v="1"/>
  </r>
  <r>
    <x v="0"/>
    <x v="1"/>
    <x v="3"/>
    <s v="Table Bay Harbour, Cape Town"/>
    <n v="1"/>
    <s v="I&amp;J Auckland Cold Storage, Auckland Road, Paarden Eiland"/>
    <n v="1"/>
  </r>
  <r>
    <x v="0"/>
    <x v="1"/>
    <x v="4"/>
    <s v="Table Bay Harbour, Cape Town"/>
    <n v="1"/>
    <s v="I&amp;J Woodstock Processing Facility, 1 Davidson Road, Woodstock"/>
    <n v="1"/>
  </r>
  <r>
    <x v="0"/>
    <x v="1"/>
    <x v="4"/>
    <s v="Table Bay Harbour, Cape Town"/>
    <n v="1"/>
    <s v="I&amp;J Auckland Cold Storage, Auckland Road, Paarden Eiland"/>
    <n v="1"/>
  </r>
  <r>
    <x v="0"/>
    <x v="1"/>
    <x v="9"/>
    <s v="Table Bay Harbour, Cape Town"/>
    <n v="1"/>
    <s v="I&amp;J Woodstock Processing Facility, 1 Davidson Road, Woodstock"/>
    <n v="1"/>
  </r>
  <r>
    <x v="0"/>
    <x v="1"/>
    <x v="9"/>
    <s v="Table Bay Harbour, Cape Town"/>
    <n v="1"/>
    <s v="I&amp;J Auckland Cold Storage, Auckland Road, Paarden Eiland"/>
    <n v="1"/>
  </r>
  <r>
    <x v="0"/>
    <x v="1"/>
    <x v="10"/>
    <s v="Table Bay Harbour, Cape Town"/>
    <n v="1"/>
    <s v="I&amp;J Woodstock Processing Facility, 1 Davidson Road, Woodstock"/>
    <n v="1"/>
  </r>
  <r>
    <x v="0"/>
    <x v="1"/>
    <x v="10"/>
    <s v="Table Bay Harbour, Cape Town"/>
    <n v="1"/>
    <s v="I&amp;J Auckland Cold Storage, Auckland Road, Paarden Eiland"/>
    <n v="1"/>
  </r>
  <r>
    <x v="0"/>
    <x v="1"/>
    <x v="11"/>
    <s v="Table Bay Harbour, Cape Town"/>
    <n v="1"/>
    <s v="I&amp;J Woodstock Processing Facility, 1 Davidson Road, Woodstock"/>
    <n v="1"/>
  </r>
  <r>
    <x v="0"/>
    <x v="1"/>
    <x v="11"/>
    <s v="Table Bay Harbour, Cape Town"/>
    <n v="1"/>
    <s v="I&amp;J Auckland Cold Storage, Auckland Road, Paarden Eiland"/>
    <n v="1"/>
  </r>
  <r>
    <x v="0"/>
    <x v="1"/>
    <x v="12"/>
    <s v="Table Bay Harbour, Cape Town"/>
    <n v="1"/>
    <s v="I&amp;J Woodstock Processing Facility, 1 Davidson Road, Woodstock"/>
    <n v="1"/>
  </r>
  <r>
    <x v="0"/>
    <x v="1"/>
    <x v="12"/>
    <s v="Table Bay Harbour, Cape Town"/>
    <n v="1"/>
    <s v="I&amp;J Auckland Cold Storage, Auckland Road, Paarden Eiland"/>
    <n v="1"/>
  </r>
  <r>
    <x v="0"/>
    <x v="1"/>
    <x v="13"/>
    <s v="Table Bay Harbour, Cape Town"/>
    <n v="1"/>
    <s v="I&amp;J Woodstock Processing Facility, 1 Davidson Road, Woodstock"/>
    <n v="1"/>
  </r>
  <r>
    <x v="0"/>
    <x v="1"/>
    <x v="13"/>
    <s v="Table Bay Harbour, Cape Town"/>
    <n v="1"/>
    <s v="I&amp;J Auckland Cold Storage, Auckland Road, Paarden Eiland"/>
    <n v="1"/>
  </r>
  <r>
    <x v="0"/>
    <x v="1"/>
    <x v="14"/>
    <s v="Table Bay Harbour, Cape Town"/>
    <n v="1"/>
    <s v="I&amp;J Woodstock Processing Facility, 1 Davidson Road, Woodstock"/>
    <n v="1"/>
  </r>
  <r>
    <x v="0"/>
    <x v="1"/>
    <x v="14"/>
    <s v="Table Bay Harbour, Cape Town"/>
    <n v="1"/>
    <s v="I&amp;J Auckland Cold Storage, Auckland Road, Paarden Eiland"/>
    <n v="1"/>
  </r>
  <r>
    <x v="0"/>
    <x v="1"/>
    <x v="5"/>
    <s v="Table Bay Harbour, Cape Town"/>
    <n v="1"/>
    <s v="I&amp;J Woodstock Processing Facility, 1 Davidson Road, Woodstock"/>
    <n v="1"/>
  </r>
  <r>
    <x v="0"/>
    <x v="1"/>
    <x v="5"/>
    <s v="Table Bay Harbour, Cape Town"/>
    <n v="1"/>
    <s v="I&amp;J Auckland Cold Storage, Auckland Road, Paarden Eiland"/>
    <n v="1"/>
  </r>
  <r>
    <x v="0"/>
    <x v="1"/>
    <x v="6"/>
    <s v="Table Bay Harbour, Cape Town"/>
    <n v="1"/>
    <s v="I&amp;J Woodstock Processing Facility, 1 Davidson Road, Woodstock"/>
    <n v="1"/>
  </r>
  <r>
    <x v="0"/>
    <x v="1"/>
    <x v="6"/>
    <s v="Table Bay Harbour, Cape Town"/>
    <n v="1"/>
    <s v="I&amp;J Auckland Cold Storage, Auckland Road, Paarden Eiland"/>
    <n v="1"/>
  </r>
  <r>
    <x v="0"/>
    <x v="1"/>
    <x v="7"/>
    <s v="Table Bay Harbour, Cape Town"/>
    <n v="1"/>
    <s v="I&amp;J Woodstock Processing Facility, 1 Davidson Road, Woodstock"/>
    <n v="1"/>
  </r>
  <r>
    <x v="0"/>
    <x v="1"/>
    <x v="7"/>
    <s v="Table Bay Harbour, Cape Town"/>
    <n v="1"/>
    <s v="I&amp;J Auckland Cold Storage, Auckland Road, Paarden Eiland"/>
    <n v="1"/>
  </r>
  <r>
    <x v="0"/>
    <x v="1"/>
    <x v="8"/>
    <s v="Table Bay Harbour, Cape Town"/>
    <n v="1"/>
    <s v="I&amp;J Woodstock Processing Facility, 1 Davidson Road, Woodstock"/>
    <n v="1"/>
  </r>
  <r>
    <x v="0"/>
    <x v="1"/>
    <x v="8"/>
    <s v="Table Bay Harbour, Cape Town"/>
    <n v="1"/>
    <s v="I&amp;J Auckland Cold Storage, Auckland Road, Paarden Eiland"/>
    <n v="1"/>
  </r>
  <r>
    <x v="0"/>
    <x v="2"/>
    <x v="0"/>
    <m/>
    <n v="1"/>
    <m/>
    <n v="0"/>
  </r>
  <r>
    <x v="0"/>
    <x v="2"/>
    <x v="1"/>
    <m/>
    <n v="1"/>
    <m/>
    <n v="0"/>
  </r>
  <r>
    <x v="0"/>
    <x v="2"/>
    <x v="2"/>
    <m/>
    <n v="1"/>
    <m/>
    <n v="0"/>
  </r>
  <r>
    <x v="0"/>
    <x v="2"/>
    <x v="3"/>
    <m/>
    <n v="1"/>
    <m/>
    <n v="0"/>
  </r>
  <r>
    <x v="0"/>
    <x v="2"/>
    <x v="4"/>
    <m/>
    <n v="1"/>
    <m/>
    <n v="0"/>
  </r>
  <r>
    <x v="0"/>
    <x v="2"/>
    <x v="5"/>
    <m/>
    <n v="1"/>
    <m/>
    <n v="0"/>
  </r>
  <r>
    <x v="0"/>
    <x v="2"/>
    <x v="6"/>
    <m/>
    <n v="1"/>
    <m/>
    <n v="0"/>
  </r>
  <r>
    <x v="0"/>
    <x v="2"/>
    <x v="7"/>
    <m/>
    <n v="1"/>
    <m/>
    <n v="0"/>
  </r>
  <r>
    <x v="0"/>
    <x v="2"/>
    <x v="8"/>
    <m/>
    <n v="1"/>
    <m/>
    <n v="0"/>
  </r>
  <r>
    <x v="0"/>
    <x v="2"/>
    <x v="9"/>
    <m/>
    <n v="1"/>
    <m/>
    <n v="0"/>
  </r>
  <r>
    <x v="0"/>
    <x v="2"/>
    <x v="10"/>
    <m/>
    <n v="1"/>
    <m/>
    <n v="0"/>
  </r>
  <r>
    <x v="0"/>
    <x v="2"/>
    <x v="11"/>
    <m/>
    <n v="1"/>
    <m/>
    <n v="0"/>
  </r>
  <r>
    <x v="0"/>
    <x v="2"/>
    <x v="12"/>
    <m/>
    <n v="1"/>
    <m/>
    <n v="0"/>
  </r>
  <r>
    <x v="0"/>
    <x v="2"/>
    <x v="13"/>
    <s v="Cape Town"/>
    <n v="1"/>
    <s v="Selecta, Lanzerac Road, Phillipi"/>
    <n v="1"/>
  </r>
  <r>
    <x v="0"/>
    <x v="2"/>
    <x v="14"/>
    <s v="Cape Town"/>
    <n v="1"/>
    <s v="Selecta, Lanzerac Road, Phillipi"/>
    <n v="1"/>
  </r>
  <r>
    <x v="0"/>
    <x v="2"/>
    <x v="15"/>
    <s v="Cape Town"/>
    <n v="1"/>
    <s v="Selecta, Lanzerac Road, Phillipi"/>
    <n v="1"/>
  </r>
  <r>
    <x v="0"/>
    <x v="3"/>
    <x v="0"/>
    <s v="Cape Town"/>
    <n v="1"/>
    <s v="MILLENIUM FACTORY VESSEL"/>
    <n v="1"/>
  </r>
  <r>
    <x v="0"/>
    <x v="3"/>
    <x v="1"/>
    <s v="HOUT BAY"/>
    <n v="1"/>
    <s v="ANTARES PRIMA FACTORY VESSEL"/>
    <n v="1"/>
  </r>
  <r>
    <x v="0"/>
    <x v="3"/>
    <x v="2"/>
    <s v="HOUT BAY"/>
    <n v="1"/>
    <s v="ANTARES PRIMA FACTORY VESSEL"/>
    <n v="1"/>
  </r>
  <r>
    <x v="0"/>
    <x v="3"/>
    <x v="3"/>
    <s v="HOUT BAY"/>
    <n v="1"/>
    <s v="ANTARES PRIMA FACTORY VESSEL"/>
    <n v="1"/>
  </r>
  <r>
    <x v="0"/>
    <x v="3"/>
    <x v="4"/>
    <s v="Cape Town"/>
    <n v="1"/>
    <s v="MARINE PRODUCTS: SOUTH ARM ROAD, ELBOW QUAY, TABLE BAY HARBOUR, CAPE TOWN"/>
    <n v="1"/>
  </r>
  <r>
    <x v="0"/>
    <x v="3"/>
    <x v="5"/>
    <s v="Cape Town"/>
    <n v="1"/>
    <s v="MARINE PRODUCTS: SOUTH ARM ROAD, ELBOW QUAY, TABLE BAY HARBOUR, CAPE TOWN"/>
    <n v="1"/>
  </r>
  <r>
    <x v="0"/>
    <x v="3"/>
    <x v="6"/>
    <s v="Cape Town"/>
    <n v="1"/>
    <s v="MARINE PRODUCTS: SOUTH ARM ROAD, ELBOW QUAY, TABLE BAY HARBOUR, CAPE TOWN"/>
    <n v="1"/>
  </r>
  <r>
    <x v="0"/>
    <x v="3"/>
    <x v="7"/>
    <s v="Cape Town"/>
    <n v="1"/>
    <s v="MARINE PRODUCTS: SOUTH ARM ROAD, ELBOW QUAY, TABLE BAY HARBOUR, CAPE TOWN"/>
    <n v="1"/>
  </r>
  <r>
    <x v="0"/>
    <x v="3"/>
    <x v="8"/>
    <s v="GAANSBAAI"/>
    <n v="1"/>
    <s v="DYER EILAND VISSERY FACTORY: NEW HARBOUR AREA, GAANSBAAI"/>
    <n v="3"/>
  </r>
  <r>
    <x v="0"/>
    <x v="3"/>
    <x v="9"/>
    <s v="SALDANHA BAY"/>
    <n v="1"/>
    <s v="SEA HARVEST CORPORATION: GOVERNMENT JETTY FACTORY, SALDANHA ROAD, SALDANHA BAY"/>
    <n v="3"/>
  </r>
  <r>
    <x v="0"/>
    <x v="3"/>
    <x v="10"/>
    <s v="SALDANHA BAY"/>
    <n v="1"/>
    <s v="SEA HARVEST CORPORATION: GOVERNMENT JETTY FACTORY, SALDANHA ROAD, SALDANHA BAY"/>
    <n v="3"/>
  </r>
  <r>
    <x v="0"/>
    <x v="3"/>
    <x v="11"/>
    <s v="SALDANHA BAY"/>
    <n v="1"/>
    <s v="SEA HARVEST CORPORATION: GOVERNMENT JETTY FACTORY, SALDANHA ROAD, SALDANHA BAY"/>
    <n v="3"/>
  </r>
  <r>
    <x v="0"/>
    <x v="3"/>
    <x v="12"/>
    <s v="SALDANHA BAY"/>
    <n v="1"/>
    <s v="SEA HARVEST CORPORATION: GOVERNMENT JETTY FACTORY, SALDANHA ROAD, SALDANHA BAY"/>
    <n v="3"/>
  </r>
  <r>
    <x v="0"/>
    <x v="3"/>
    <x v="13"/>
    <s v="SALDANHA BAY"/>
    <n v="1"/>
    <s v="SEA HARVEST CORPORATION: GOVERNMENT JETTY FACTORY, SALDANHA ROAD, SALDANHA BAY"/>
    <n v="3"/>
  </r>
  <r>
    <x v="0"/>
    <x v="3"/>
    <x v="14"/>
    <s v="SALDANHA BAY"/>
    <n v="1"/>
    <s v="SEA HARVEST CORPORATION: GOVERNMENT JETTY FACTORY, SALDANHA ROAD, SALDANHA BAY"/>
    <n v="3"/>
  </r>
  <r>
    <x v="0"/>
    <x v="4"/>
    <x v="0"/>
    <s v="Table Bay Harbour"/>
    <n v="1"/>
    <s v="Amawandle Hake, Table Bay Harbour, V&amp;A Waterfront"/>
    <n v="1"/>
  </r>
  <r>
    <x v="0"/>
    <x v="4"/>
    <x v="1"/>
    <s v="Table Bay Harbour"/>
    <n v="1"/>
    <s v="Amawandle Hake, Table Bay Harbour, V&amp;A Waterfront"/>
    <n v="1"/>
  </r>
  <r>
    <x v="0"/>
    <x v="4"/>
    <x v="2"/>
    <s v="Table Bay Harbour"/>
    <n v="1"/>
    <s v="Amawandle Hake, Table Bay Harbour, V&amp;A Waterfront"/>
    <n v="1"/>
  </r>
  <r>
    <x v="0"/>
    <x v="4"/>
    <x v="3"/>
    <s v="Table Bay Harbour"/>
    <n v="1"/>
    <s v="Amawandle Hake, Table Bay Harbour, V&amp;A Waterfront"/>
    <n v="1"/>
  </r>
  <r>
    <x v="0"/>
    <x v="4"/>
    <x v="4"/>
    <s v="Table Bay Harbour"/>
    <n v="1"/>
    <s v="Amawandle Hake, Table Bay Harbour, V&amp;A Waterfront"/>
    <n v="1"/>
  </r>
  <r>
    <x v="0"/>
    <x v="4"/>
    <x v="5"/>
    <s v="Table Bay Harbour"/>
    <n v="1"/>
    <s v="Amawandle Hake, Table Bay Harbour, V&amp;A Waterfront"/>
    <n v="1"/>
  </r>
  <r>
    <x v="0"/>
    <x v="4"/>
    <x v="6"/>
    <s v="Table Bay Harbour"/>
    <n v="1"/>
    <s v="Amawandle Hake, Table Bay Harbour, V&amp;A Waterfront"/>
    <n v="1"/>
  </r>
  <r>
    <x v="0"/>
    <x v="4"/>
    <x v="7"/>
    <s v="Table Bay Harbour"/>
    <n v="1"/>
    <s v="Amawandle Hake, Table Bay Harbour, V&amp;A Waterfront"/>
    <n v="1"/>
  </r>
  <r>
    <x v="0"/>
    <x v="4"/>
    <x v="8"/>
    <s v="Table Bay Harbour"/>
    <n v="1"/>
    <s v="Amawandle Hake, Table Bay Harbour, V&amp;A Waterfront"/>
    <n v="1"/>
  </r>
  <r>
    <x v="0"/>
    <x v="4"/>
    <x v="9"/>
    <s v="Table Bay Harbour"/>
    <n v="1"/>
    <s v="Amawandle Hake, Table Bay Harbour, V&amp;A Waterfront"/>
    <n v="1"/>
  </r>
  <r>
    <x v="0"/>
    <x v="4"/>
    <x v="10"/>
    <s v="Table Bay Harbour"/>
    <n v="1"/>
    <s v="Amawandle Hake, Table Bay Harbour, V&amp;A Waterfront"/>
    <n v="1"/>
  </r>
  <r>
    <x v="0"/>
    <x v="4"/>
    <x v="11"/>
    <s v="Table Bay Harbour"/>
    <n v="1"/>
    <s v="Amawandle Hake, Table Bay Harbour, V&amp;A Waterfront"/>
    <n v="1"/>
  </r>
  <r>
    <x v="0"/>
    <x v="4"/>
    <x v="12"/>
    <s v="Table Bay Harbour"/>
    <n v="1"/>
    <s v="Amawandle Hake, Table Bay Harbour, V&amp;A Waterfront"/>
    <n v="1"/>
  </r>
  <r>
    <x v="0"/>
    <x v="4"/>
    <x v="13"/>
    <s v="Table Bay Harbour"/>
    <n v="1"/>
    <s v="Amawandle Hake, Table Bay Harbour, V&amp;A Waterfront"/>
    <n v="1"/>
  </r>
  <r>
    <x v="0"/>
    <x v="4"/>
    <x v="14"/>
    <s v="Table Bay Harbour"/>
    <n v="1"/>
    <s v="Amawandle Hake, Table Bay Harbour, V&amp;A Waterfront"/>
    <n v="1"/>
  </r>
  <r>
    <x v="0"/>
    <x v="5"/>
    <x v="0"/>
    <s v="Table Bay Harbour"/>
    <n v="1"/>
    <s v="BCP, Cape Town Harbour/Premier Fishing"/>
    <n v="1"/>
  </r>
  <r>
    <x v="0"/>
    <x v="5"/>
    <x v="1"/>
    <s v="Table Bay Harbour"/>
    <n v="1"/>
    <s v="BCP,Cape Town Harbour/Premier Fishing"/>
    <n v="1"/>
  </r>
  <r>
    <x v="0"/>
    <x v="5"/>
    <x v="2"/>
    <s v="Table Bay Harbour"/>
    <n v="1"/>
    <s v="BCP,Cape Town Harbour/Premier Fishing"/>
    <n v="1"/>
  </r>
  <r>
    <x v="0"/>
    <x v="5"/>
    <x v="3"/>
    <s v="Table Bay Harbour"/>
    <n v="1"/>
    <s v="BCP, Cape Town Harbour/Premier Fishing"/>
    <n v="1"/>
  </r>
  <r>
    <x v="0"/>
    <x v="5"/>
    <x v="4"/>
    <s v="Table Bay Harbour"/>
    <n v="1"/>
    <s v="BCP, Cape Town Harbour/ Premier Fishing"/>
    <n v="1"/>
  </r>
  <r>
    <x v="0"/>
    <x v="5"/>
    <x v="5"/>
    <s v="Table Bay Harbour"/>
    <n v="1"/>
    <s v="BCP, Cape Town Harbour/Premier Fishing"/>
    <n v="1"/>
  </r>
  <r>
    <x v="0"/>
    <x v="5"/>
    <x v="6"/>
    <s v="Table Bay Harbour"/>
    <n v="1"/>
    <s v="BCP, Cape Town Harbour"/>
    <n v="1"/>
  </r>
  <r>
    <x v="0"/>
    <x v="5"/>
    <x v="7"/>
    <s v="Table Bay Harbour"/>
    <n v="1"/>
    <s v="BCP, Cape Town Harbour/Premier Fishing"/>
    <n v="1"/>
  </r>
  <r>
    <x v="0"/>
    <x v="5"/>
    <x v="8"/>
    <s v="Table Bay Harbour"/>
    <n v="1"/>
    <s v="BCP, Cape Town Harbour/Premier Fishing"/>
    <n v="1"/>
  </r>
  <r>
    <x v="0"/>
    <x v="5"/>
    <x v="9"/>
    <s v="Table Bay Harbour"/>
    <n v="1"/>
    <s v="Amawandle hake Elbow Quay, Cape Town Harbour"/>
    <n v="1"/>
  </r>
  <r>
    <x v="0"/>
    <x v="5"/>
    <x v="10"/>
    <s v="Table Bay Harbour "/>
    <n v="1"/>
    <s v="Amawandle Hake, Elbow Quay, Cape Town Harbour"/>
    <n v="1"/>
  </r>
  <r>
    <x v="0"/>
    <x v="5"/>
    <x v="11"/>
    <s v="Table Bay Harbour"/>
    <n v="1"/>
    <s v="Amawandle Hake, Elbow Quay, Cape Town Harbour"/>
    <n v="1"/>
  </r>
  <r>
    <x v="0"/>
    <x v="5"/>
    <x v="12"/>
    <s v="Table Bay Harbour"/>
    <n v="1"/>
    <s v="Amawandle Hake, Elbow Quay, Cape Town Harbour"/>
    <n v="1"/>
  </r>
  <r>
    <x v="0"/>
    <x v="5"/>
    <x v="13"/>
    <s v="Table Bay Harbour"/>
    <n v="1"/>
    <s v="Amawandle Hake, Elbow Quay, Cape Town Harbour"/>
    <n v="1"/>
  </r>
  <r>
    <x v="0"/>
    <x v="5"/>
    <x v="14"/>
    <s v="Table Bay Harbour"/>
    <n v="1"/>
    <s v="Amawandle Hake, Elbow Quay, Cape Town Harbour"/>
    <n v="1"/>
  </r>
  <r>
    <x v="0"/>
    <x v="6"/>
    <x v="0"/>
    <s v="SALDANHA BAY"/>
    <n v="1"/>
    <s v="Sea Harvest Processing Facility, Saldanha Road, Saldanha Harbour, Saldanha Bay"/>
    <n v="3"/>
  </r>
  <r>
    <x v="0"/>
    <x v="6"/>
    <x v="1"/>
    <s v="SALDANHA BAY"/>
    <n v="1"/>
    <s v="Sea Harvest Processing Facility, Saldanha Road, Saldanha Harbour, Saldanha Bay"/>
    <n v="3"/>
  </r>
  <r>
    <x v="0"/>
    <x v="6"/>
    <x v="2"/>
    <s v="SALDANHA BAY"/>
    <n v="1"/>
    <s v="Sea Harvest Processing Facility, Saldanha Road, Saldanha Harbour, Saldanha Bay"/>
    <n v="3"/>
  </r>
  <r>
    <x v="0"/>
    <x v="6"/>
    <x v="3"/>
    <s v="SALDANHA BAY"/>
    <n v="1"/>
    <s v="Sea Harvest Processing Facility, Saldanha Road, Saldanha Harbour, Saldanha Bay"/>
    <n v="3"/>
  </r>
  <r>
    <x v="0"/>
    <x v="6"/>
    <x v="4"/>
    <s v="SALDANHA BAY"/>
    <n v="1"/>
    <s v="Sea Harvest Processing Facility, Saldanha Road, Saldanha Harbour, Saldanha Bay"/>
    <n v="3"/>
  </r>
  <r>
    <x v="0"/>
    <x v="6"/>
    <x v="5"/>
    <s v="SALDANHA BAY"/>
    <n v="1"/>
    <s v="Sea Harvest Processing Facility, Saldanha Road, Saldanha Harbour, Saldanha Bay"/>
    <n v="3"/>
  </r>
  <r>
    <x v="0"/>
    <x v="6"/>
    <x v="6"/>
    <s v="SALDANHA BAY"/>
    <n v="1"/>
    <s v="Sea Harvest Processing Facility, Saldanha Road, Saldanha Harbour, Saldanha Bay"/>
    <n v="3"/>
  </r>
  <r>
    <x v="0"/>
    <x v="6"/>
    <x v="7"/>
    <s v="SALDANHA BAY"/>
    <n v="1"/>
    <s v="Sea Harvest Processing Facility, Saldanha Road, Saldanha Harbour, Saldanha Bay"/>
    <n v="3"/>
  </r>
  <r>
    <x v="0"/>
    <x v="6"/>
    <x v="8"/>
    <s v="SALDANHA BAY"/>
    <n v="1"/>
    <s v="Sea Harvest Processing Facility, Saldanha Road, Saldanha Harbour, Saldanha Bay"/>
    <n v="3"/>
  </r>
  <r>
    <x v="0"/>
    <x v="6"/>
    <x v="9"/>
    <s v="SALDANHA BAY"/>
    <n v="1"/>
    <s v="Sea Harvest Processing Facility, Saldanha Road, Saldanha Harbour, Saldanha Bay"/>
    <n v="3"/>
  </r>
  <r>
    <x v="0"/>
    <x v="6"/>
    <x v="10"/>
    <s v="SALDANHA BAY"/>
    <n v="1"/>
    <s v="Sea Harvest Processing Facility, Saldanha Road, Saldanha Harbour, Saldanha Bay"/>
    <n v="3"/>
  </r>
  <r>
    <x v="0"/>
    <x v="6"/>
    <x v="11"/>
    <s v="SALDANHA BAY"/>
    <n v="1"/>
    <s v="Sea Harvest Processing Facility, Saldanha Road, Saldanha Harbour, Saldanha Bay"/>
    <n v="3"/>
  </r>
  <r>
    <x v="0"/>
    <x v="6"/>
    <x v="12"/>
    <s v="SALDANHA BAY"/>
    <n v="1"/>
    <s v="Sea Harvest Processing Facility, Saldanha Road, Saldanha Harbour, Saldanha Bay"/>
    <n v="3"/>
  </r>
  <r>
    <x v="0"/>
    <x v="6"/>
    <x v="13"/>
    <s v="SALDANHA BAY"/>
    <n v="1"/>
    <s v="Sea Harvest Processing Facility, Saldanha Road, Saldanha Harbour, Saldanha Bay"/>
    <n v="3"/>
  </r>
  <r>
    <x v="0"/>
    <x v="6"/>
    <x v="14"/>
    <s v="SALDANHA BAY"/>
    <n v="1"/>
    <s v="Sea Harvest Processing Facility, Saldanha Road, Saldanha Harbour, Saldanha Bay"/>
    <n v="3"/>
  </r>
  <r>
    <x v="0"/>
    <x v="6"/>
    <x v="15"/>
    <s v="SALDANHA BAY"/>
    <n v="1"/>
    <s v="Sea Harvest Processing Facility, Saldanha Road, Saldanha Harbour, Saldanha Bay"/>
    <n v="3"/>
  </r>
  <r>
    <x v="0"/>
    <x v="6"/>
    <x v="16"/>
    <m/>
    <n v="1"/>
    <m/>
    <n v="0"/>
  </r>
  <r>
    <x v="0"/>
    <x v="6"/>
    <x v="16"/>
    <m/>
    <n v="1"/>
    <m/>
    <n v="0"/>
  </r>
  <r>
    <x v="0"/>
    <x v="6"/>
    <x v="16"/>
    <m/>
    <n v="1"/>
    <m/>
    <n v="0"/>
  </r>
  <r>
    <x v="0"/>
    <x v="6"/>
    <x v="16"/>
    <m/>
    <n v="1"/>
    <m/>
    <n v="0"/>
  </r>
  <r>
    <x v="0"/>
    <x v="6"/>
    <x v="16"/>
    <m/>
    <n v="1"/>
    <m/>
    <n v="0"/>
  </r>
  <r>
    <x v="0"/>
    <x v="6"/>
    <x v="16"/>
    <m/>
    <n v="1"/>
    <m/>
    <n v="0"/>
  </r>
  <r>
    <x v="0"/>
    <x v="7"/>
    <x v="0"/>
    <s v="Table Bay Harbour"/>
    <n v="1"/>
    <s v="CCS, Cape Town Harbour"/>
    <n v="1"/>
  </r>
  <r>
    <x v="0"/>
    <x v="7"/>
    <x v="1"/>
    <s v="Table Bay Harbour"/>
    <n v="1"/>
    <s v="BCP, Cape Town Harbour / Premier Fishing"/>
    <n v="1"/>
  </r>
  <r>
    <x v="0"/>
    <x v="7"/>
    <x v="2"/>
    <s v="Table Bay Harbour"/>
    <n v="1"/>
    <s v="BCP, Cape Town Harbour / Premier Fishing"/>
    <n v="1"/>
  </r>
  <r>
    <x v="0"/>
    <x v="7"/>
    <x v="3"/>
    <s v="Table Bay Harbour"/>
    <n v="1"/>
    <s v="BCP, Cape Town Harbour / Premier Fishing"/>
    <n v="1"/>
  </r>
  <r>
    <x v="0"/>
    <x v="7"/>
    <x v="4"/>
    <s v="Table Bay Harbour"/>
    <n v="1"/>
    <s v="BCP, Cape Town Harbour / Premier Fishing"/>
    <n v="1"/>
  </r>
  <r>
    <x v="0"/>
    <x v="7"/>
    <x v="5"/>
    <s v="Table Bay Harbour"/>
    <n v="1"/>
    <s v="BCP, Cape Town Harbour / Premier Fishing"/>
    <n v="1"/>
  </r>
  <r>
    <x v="0"/>
    <x v="7"/>
    <x v="6"/>
    <s v="Table Bay Harbour"/>
    <n v="1"/>
    <s v="BCP, Cape Town Harbour / Premier Fishing"/>
    <n v="1"/>
  </r>
  <r>
    <x v="0"/>
    <x v="7"/>
    <x v="7"/>
    <s v="Table Bay Harbour"/>
    <n v="1"/>
    <s v="BCP, Cape Town Harbour / Premier Fishing"/>
    <n v="1"/>
  </r>
  <r>
    <x v="0"/>
    <x v="7"/>
    <x v="8"/>
    <s v="Table Bay Harbour"/>
    <n v="1"/>
    <s v="BCP, Cape Town Harbour / Premier Fishing"/>
    <n v="1"/>
  </r>
  <r>
    <x v="0"/>
    <x v="7"/>
    <x v="9"/>
    <s v="Table Bay Harbour"/>
    <n v="1"/>
    <s v="Amawandle Hake, Elbow Quay, Cape Town Harbour"/>
    <n v="1"/>
  </r>
  <r>
    <x v="0"/>
    <x v="7"/>
    <x v="10"/>
    <s v="Table Bay Harbour"/>
    <n v="1"/>
    <s v="Amawandle Hake, Elbow Quay, Cape Town Harbour"/>
    <n v="1"/>
  </r>
  <r>
    <x v="0"/>
    <x v="7"/>
    <x v="11"/>
    <s v="Table Bay Harbour"/>
    <n v="1"/>
    <s v="Amawandle Hake, Elbow Quay, Cape Town Harbour"/>
    <n v="1"/>
  </r>
  <r>
    <x v="0"/>
    <x v="7"/>
    <x v="12"/>
    <s v="Table Bay Harbour"/>
    <n v="1"/>
    <s v="Amawandle Hake, Elbow Quay, Cape Town Harbour"/>
    <n v="1"/>
  </r>
  <r>
    <x v="0"/>
    <x v="7"/>
    <x v="13"/>
    <s v="Table Bay Harbour"/>
    <n v="1"/>
    <s v="Amawandle Hake, Elbow Quay, Cape Town Harbour"/>
    <n v="1"/>
  </r>
  <r>
    <x v="0"/>
    <x v="7"/>
    <x v="14"/>
    <s v="Table Bay Harbour"/>
    <n v="1"/>
    <s v="Amawandle Hake, Elbow Quay, Cape Town Harbour"/>
    <n v="1"/>
  </r>
  <r>
    <x v="0"/>
    <x v="7"/>
    <x v="15"/>
    <s v="Table Bay Harbour"/>
    <n v="1"/>
    <s v="Amawandle Hake, Elbow Quay, Cape Town Harbour"/>
    <n v="1"/>
  </r>
  <r>
    <x v="0"/>
    <x v="8"/>
    <x v="0"/>
    <s v="Table Bay Harbour"/>
    <n v="1"/>
    <s v="Marpro, Elbow Quay, Cape Town Harbour"/>
    <n v="1"/>
  </r>
  <r>
    <x v="0"/>
    <x v="8"/>
    <x v="1"/>
    <s v="Table Bay Harbour"/>
    <n v="1"/>
    <s v="Marpro, Elbow Quay, Cape Town Harbour"/>
    <n v="1"/>
  </r>
  <r>
    <x v="0"/>
    <x v="8"/>
    <x v="2"/>
    <s v="Table Bay Harbour"/>
    <n v="1"/>
    <s v="Marpro, Elbow Quay, Cape Town Harbour"/>
    <n v="1"/>
  </r>
  <r>
    <x v="0"/>
    <x v="8"/>
    <x v="3"/>
    <s v="Table Bay Harbour"/>
    <n v="1"/>
    <s v="Marpro, Elbow Quay, Cape Town Harbour"/>
    <n v="1"/>
  </r>
  <r>
    <x v="0"/>
    <x v="8"/>
    <x v="4"/>
    <s v="Table Bay Harbour"/>
    <n v="1"/>
    <s v="Marpro, Elbow Quay, Cape Town Harbour"/>
    <n v="1"/>
  </r>
  <r>
    <x v="0"/>
    <x v="8"/>
    <x v="5"/>
    <s v="Table Bay Harbour"/>
    <n v="1"/>
    <s v="Marpro, Elbow Quay, Cape Town Harbour"/>
    <n v="1"/>
  </r>
  <r>
    <x v="0"/>
    <x v="8"/>
    <x v="6"/>
    <s v="Table Bay Harbour"/>
    <n v="1"/>
    <s v="Marpro, Elbow Quay, Cape Town Harbour"/>
    <n v="1"/>
  </r>
  <r>
    <x v="0"/>
    <x v="8"/>
    <x v="7"/>
    <s v="Table Bay Harbour"/>
    <n v="1"/>
    <s v="Marpro, Elbow Quay, Cape Town Harbour"/>
    <n v="1"/>
  </r>
  <r>
    <x v="0"/>
    <x v="8"/>
    <x v="8"/>
    <s v="Table Bay Harbour"/>
    <n v="1"/>
    <s v="Marpro, Elbow Quay, Cape Town Harbour"/>
    <n v="1"/>
  </r>
  <r>
    <x v="0"/>
    <x v="8"/>
    <x v="9"/>
    <s v="Table Bay Harbour"/>
    <n v="1"/>
    <s v="Amawandle Hake, Elbow Quay, Cape Town Harbour"/>
    <n v="1"/>
  </r>
  <r>
    <x v="0"/>
    <x v="8"/>
    <x v="9"/>
    <s v="Table Bay Harbour"/>
    <n v="1"/>
    <s v="BP Marine, Sandy Point Harbour, St Helena Bay"/>
    <n v="1"/>
  </r>
  <r>
    <x v="0"/>
    <x v="8"/>
    <x v="9"/>
    <s v="Table Bay Harbour"/>
    <n v="1"/>
    <s v="Mantos Fish, 13 Anfield Road, Blackheath"/>
    <n v="1"/>
  </r>
  <r>
    <x v="0"/>
    <x v="8"/>
    <x v="9"/>
    <s v="Table Bay Harbour"/>
    <n v="1"/>
    <s v="Atlantis Seafood Distributors, 145 Neil Hare Road, Atlantis Industria"/>
    <n v="1"/>
  </r>
  <r>
    <x v="0"/>
    <x v="8"/>
    <x v="10"/>
    <s v="Table Bay Harbour"/>
    <n v="1"/>
    <s v="Amawandle Hake, Elbow Quay, Cape Town Harbour"/>
    <n v="1"/>
  </r>
  <r>
    <x v="0"/>
    <x v="8"/>
    <x v="10"/>
    <s v="Table Bay Harbour"/>
    <n v="1"/>
    <s v="BP Marine, Sandy Point Harbour, St Helena Bay"/>
    <n v="1"/>
  </r>
  <r>
    <x v="0"/>
    <x v="8"/>
    <x v="10"/>
    <s v="Table Bay Harbour"/>
    <n v="1"/>
    <s v="Mantos Fish, 13 Anfield Road, Blackheath"/>
    <n v="1"/>
  </r>
  <r>
    <x v="0"/>
    <x v="8"/>
    <x v="10"/>
    <s v="Table Bay Harbour"/>
    <n v="1"/>
    <s v="Atlantis Seafood Distributors, 145 Neil Hare Road, Atlantis Industria"/>
    <n v="1"/>
  </r>
  <r>
    <x v="0"/>
    <x v="8"/>
    <x v="11"/>
    <s v="Table Bay Harbour"/>
    <n v="1"/>
    <s v="Amawandle Hake, Elbow Quay, Cape Town Harbour"/>
    <n v="1"/>
  </r>
  <r>
    <x v="0"/>
    <x v="8"/>
    <x v="11"/>
    <s v="Table Bay Harbour"/>
    <n v="1"/>
    <s v="BP Marine, Sandy Point Harbour, St Helena Bay"/>
    <n v="1"/>
  </r>
  <r>
    <x v="0"/>
    <x v="8"/>
    <x v="11"/>
    <s v="Table Bay Harbour"/>
    <n v="1"/>
    <s v="Plettenberg Bay Fishing,  West Quay Road, V&amp;A Waterfront"/>
    <n v="1"/>
  </r>
  <r>
    <x v="0"/>
    <x v="8"/>
    <x v="11"/>
    <s v="Table Bay Harbour"/>
    <n v="1"/>
    <s v="Wild Caught, 25 Fish Eagle Place, Fish Eagle Park, Kommetjie"/>
    <n v="1"/>
  </r>
  <r>
    <x v="0"/>
    <x v="8"/>
    <x v="11"/>
    <s v="Table Bay Harbour"/>
    <n v="1"/>
    <s v="Mantos Fish, 13 Anfield Road, Blackheath"/>
    <n v="1"/>
  </r>
  <r>
    <x v="0"/>
    <x v="8"/>
    <x v="11"/>
    <s v="Table Bay Harbour"/>
    <n v="1"/>
    <s v="Atlantis Seafood Distributors, 145 Neil Hare Road, Atlantis Industria"/>
    <n v="1"/>
  </r>
  <r>
    <x v="0"/>
    <x v="8"/>
    <x v="12"/>
    <s v="Table Bay Harbour"/>
    <n v="1"/>
    <s v="Amawandle Hake, Elbow Quay, Cape Town Harbour"/>
    <n v="1"/>
  </r>
  <r>
    <x v="0"/>
    <x v="8"/>
    <x v="12"/>
    <s v="Table Bay Harbour"/>
    <n v="1"/>
    <s v="BP Marine, Sandy Point Harbour, St Helena Bay"/>
    <n v="1"/>
  </r>
  <r>
    <x v="0"/>
    <x v="8"/>
    <x v="12"/>
    <s v="Table Bay Harbour"/>
    <n v="1"/>
    <s v="GSA Traders, 4 Daytona Close, Killarney Gardens"/>
    <n v="1"/>
  </r>
  <r>
    <x v="0"/>
    <x v="8"/>
    <x v="12"/>
    <s v="Table Bay Harbour"/>
    <n v="1"/>
    <s v="Plettenberg Bay Fishing,  West Quay Road, V&amp;A Waterfront"/>
    <n v="1"/>
  </r>
  <r>
    <x v="0"/>
    <x v="8"/>
    <x v="12"/>
    <s v="Table Bay Harbour"/>
    <n v="1"/>
    <s v="Wild Caught, 25 Fish Eagle Place, Fish Eagle Park, Kommetjie"/>
    <n v="1"/>
  </r>
  <r>
    <x v="0"/>
    <x v="8"/>
    <x v="12"/>
    <s v="Table Bay Harbour"/>
    <n v="1"/>
    <s v="Mantos Fish, 13 Anfield Road, Blackheath"/>
    <n v="1"/>
  </r>
  <r>
    <x v="0"/>
    <x v="8"/>
    <x v="12"/>
    <s v="Table Bay Harbour"/>
    <n v="1"/>
    <s v="Atlantis Seafood Distributors, 145 Neil Hare Road, Atlantis Industria"/>
    <n v="1"/>
  </r>
  <r>
    <x v="0"/>
    <x v="8"/>
    <x v="13"/>
    <s v="Table Bay Harbour"/>
    <n v="1"/>
    <s v="Amawandle Hake, Elbow Quay, Cape Town Harbour"/>
    <n v="1"/>
  </r>
  <r>
    <x v="0"/>
    <x v="8"/>
    <x v="13"/>
    <s v="Table Bay Harbour"/>
    <n v="1"/>
    <s v="BP Marine, Sandy Point Harbour, St Helena Bay"/>
    <n v="1"/>
  </r>
  <r>
    <x v="0"/>
    <x v="8"/>
    <x v="13"/>
    <s v="Table Bay Harbour"/>
    <n v="1"/>
    <s v="GSA Traders, 4 Daytona Close, Killarney Gardens"/>
    <n v="1"/>
  </r>
  <r>
    <x v="0"/>
    <x v="8"/>
    <x v="13"/>
    <s v="Table Bay Harbour"/>
    <n v="1"/>
    <s v="Plettenberg Bay Fishing,  West Quay Road, V&amp;A Waterfront"/>
    <n v="1"/>
  </r>
  <r>
    <x v="0"/>
    <x v="8"/>
    <x v="13"/>
    <s v="Table Bay Harbour"/>
    <n v="1"/>
    <s v="Wild Caught, 25 Fish Eagle Place, Fish Eagle Park, Kommetjie"/>
    <n v="1"/>
  </r>
  <r>
    <x v="0"/>
    <x v="8"/>
    <x v="13"/>
    <s v="Table Bay Harbour"/>
    <n v="1"/>
    <s v="Mantos Fish, 13 Anfield Road, Blackheath"/>
    <n v="1"/>
  </r>
  <r>
    <x v="0"/>
    <x v="8"/>
    <x v="14"/>
    <s v="Table Bay Harbour"/>
    <n v="1"/>
    <s v="Amawandle Hake, Elbow Quay, Cape Town Harbour"/>
    <n v="1"/>
  </r>
  <r>
    <x v="0"/>
    <x v="8"/>
    <x v="14"/>
    <s v="Table Bay Harbour"/>
    <n v="1"/>
    <s v="BP Marine, Sandy Point Harbour, St Helena Bay"/>
    <n v="1"/>
  </r>
  <r>
    <x v="0"/>
    <x v="8"/>
    <x v="14"/>
    <s v="Table Bay Harbour"/>
    <n v="1"/>
    <s v="Atlantis Seafood Distributors, 145 Neil Hare Road, Atlantis Industria"/>
    <n v="1"/>
  </r>
  <r>
    <x v="0"/>
    <x v="8"/>
    <x v="14"/>
    <s v="Table Bay Harbour"/>
    <n v="1"/>
    <s v="Mantos Fish, 13 Anfield Road, Blackheath"/>
    <n v="1"/>
  </r>
  <r>
    <x v="0"/>
    <x v="8"/>
    <x v="14"/>
    <s v="Table Bay Harbour"/>
    <n v="1"/>
    <s v="GSA Traders, 4 Daytona Close, Killarney Gardens"/>
    <n v="1"/>
  </r>
  <r>
    <x v="0"/>
    <x v="8"/>
    <x v="14"/>
    <s v="Table Bay Harbour"/>
    <n v="1"/>
    <s v="Wild Caught, 25 Fish Eagle Place, Fish Eagle Park, Kommetjie"/>
    <n v="1"/>
  </r>
  <r>
    <x v="0"/>
    <x v="8"/>
    <x v="14"/>
    <s v="Table Bay Harbour"/>
    <n v="1"/>
    <s v="Plettenberg Bay Fishing,  West Quay Road, V&amp;A Waterfront"/>
    <n v="1"/>
  </r>
  <r>
    <x v="0"/>
    <x v="8"/>
    <x v="15"/>
    <s v="Table Bay Harbour"/>
    <n v="1"/>
    <s v="Amawandle Hake, Elbow Quay, Cape Town Harbour"/>
    <n v="1"/>
  </r>
  <r>
    <x v="0"/>
    <x v="8"/>
    <x v="15"/>
    <s v="Table Bay Harbour"/>
    <n v="1"/>
    <s v="BP Marine, Sandy Point Harbour, St Helena Bay"/>
    <n v="1"/>
  </r>
  <r>
    <x v="0"/>
    <x v="8"/>
    <x v="15"/>
    <s v="Table Bay Harbour"/>
    <n v="1"/>
    <s v="Atlantis Seafood Distributors, 145 Neil Hare Road, Atlantis Industria"/>
    <n v="1"/>
  </r>
  <r>
    <x v="0"/>
    <x v="8"/>
    <x v="15"/>
    <s v="Table Bay Harbour"/>
    <n v="1"/>
    <s v="Mantos Fish, 13 Anfield Road, Blackheath"/>
    <n v="1"/>
  </r>
  <r>
    <x v="0"/>
    <x v="8"/>
    <x v="15"/>
    <s v="Table Bay Harbour"/>
    <n v="1"/>
    <s v="GSA Traders, 4 Daytona Close, Killarney Gardens"/>
    <n v="1"/>
  </r>
  <r>
    <x v="0"/>
    <x v="8"/>
    <x v="15"/>
    <s v="Table Bay Harbour"/>
    <n v="1"/>
    <s v="Wild Caught, 25 Fish Eagle Place, Fish Eagle Park, Kommetjie"/>
    <n v="1"/>
  </r>
  <r>
    <x v="0"/>
    <x v="8"/>
    <x v="15"/>
    <s v="Table Bay Harbour"/>
    <n v="1"/>
    <s v="Plettenberg Bay Fishing,  West Quay Road, V&amp;A Waterfront"/>
    <n v="1"/>
  </r>
  <r>
    <x v="0"/>
    <x v="8"/>
    <x v="16"/>
    <s v="."/>
    <n v="1"/>
    <s v="."/>
    <n v="0"/>
  </r>
  <r>
    <x v="0"/>
    <x v="9"/>
    <x v="0"/>
    <s v="Table Bay Harbour"/>
    <n v="1"/>
    <s v="BCP, Cape Town Harbour / Premier Fishing"/>
    <n v="1"/>
  </r>
  <r>
    <x v="0"/>
    <x v="9"/>
    <x v="1"/>
    <s v="Table Bay Harbour"/>
    <n v="1"/>
    <s v="BCP, Cape Town Harbour / Premier Fishing"/>
    <n v="1"/>
  </r>
  <r>
    <x v="0"/>
    <x v="9"/>
    <x v="2"/>
    <s v="Table Bay Harbour"/>
    <n v="1"/>
    <s v="BCP, Cape Town Harbour / Premier Fishing"/>
    <n v="1"/>
  </r>
  <r>
    <x v="0"/>
    <x v="9"/>
    <x v="3"/>
    <s v="Table Bay Harbour"/>
    <n v="1"/>
    <s v="BCP, Cape Town Harbour / Premier Fishing"/>
    <n v="1"/>
  </r>
  <r>
    <x v="0"/>
    <x v="9"/>
    <x v="4"/>
    <s v="Table Bay Harbour"/>
    <n v="1"/>
    <s v="BCP, Cape Town Harbour / Premier Fishing"/>
    <n v="1"/>
  </r>
  <r>
    <x v="0"/>
    <x v="9"/>
    <x v="4"/>
    <s v="Table Bay Harbour"/>
    <n v="1"/>
    <s v="BP Marine, Sandy Point Harbour, St Helena Bay"/>
    <n v="1"/>
  </r>
  <r>
    <x v="0"/>
    <x v="9"/>
    <x v="4"/>
    <s v="Table Bay Harbour"/>
    <n v="1"/>
    <s v="Mantos Fish, 13 Anfield Road, Blackheath"/>
    <n v="1"/>
  </r>
  <r>
    <x v="0"/>
    <x v="9"/>
    <x v="4"/>
    <s v="Table Bay Harbour"/>
    <n v="1"/>
    <s v="Atlantis Seafood Distributors, 145 Neil Hare Road, Atlantis Industria"/>
    <n v="1"/>
  </r>
  <r>
    <x v="0"/>
    <x v="9"/>
    <x v="5"/>
    <s v="Table Bay Harbour"/>
    <n v="1"/>
    <s v="BCP, Cape Town Harbour / Premier Fishing"/>
    <n v="1"/>
  </r>
  <r>
    <x v="0"/>
    <x v="9"/>
    <x v="5"/>
    <s v="Table Bay Harbour"/>
    <n v="1"/>
    <s v="BP Marine, Sandy Point Harbour, St Helena Bay"/>
    <n v="1"/>
  </r>
  <r>
    <x v="0"/>
    <x v="9"/>
    <x v="5"/>
    <s v="Table Bay Harbour"/>
    <n v="1"/>
    <s v="Mantos Fish, 13 Anfield Road, Blackheath"/>
    <n v="1"/>
  </r>
  <r>
    <x v="0"/>
    <x v="9"/>
    <x v="5"/>
    <s v="Table Bay Harbour"/>
    <n v="1"/>
    <s v="Atlantis Seafood Distributors, 145 Neil Hare Road, Atlantis Industria"/>
    <n v="1"/>
  </r>
  <r>
    <x v="0"/>
    <x v="9"/>
    <x v="6"/>
    <s v="Table Bay Harbour"/>
    <n v="1"/>
    <s v="BCP, Cape Town Harbour / Premier Fishing"/>
    <n v="1"/>
  </r>
  <r>
    <x v="0"/>
    <x v="9"/>
    <x v="6"/>
    <s v="Table Bay Harbour"/>
    <n v="1"/>
    <s v="BP Marine, Sandy Point Harbour, St Helena Bay"/>
    <n v="1"/>
  </r>
  <r>
    <x v="0"/>
    <x v="9"/>
    <x v="6"/>
    <s v="Table Bay Harbour"/>
    <n v="1"/>
    <s v="Mantos Fish, 13 Anfield Road, Blackheath"/>
    <n v="1"/>
  </r>
  <r>
    <x v="0"/>
    <x v="9"/>
    <x v="7"/>
    <s v="Table Bay Harbour"/>
    <n v="1"/>
    <s v="BCP, Cape Town Harbour / Premier Fishing"/>
    <n v="1"/>
  </r>
  <r>
    <x v="0"/>
    <x v="9"/>
    <x v="7"/>
    <s v="Table Bay Harbour"/>
    <n v="1"/>
    <s v="BP Marine, Sandy Point Harbour, St Helena Bay"/>
    <n v="1"/>
  </r>
  <r>
    <x v="0"/>
    <x v="9"/>
    <x v="7"/>
    <s v="Table Bay Harbour"/>
    <n v="1"/>
    <s v="Mantos Fish, 13 Anfield Road, Blackheath"/>
    <n v="1"/>
  </r>
  <r>
    <x v="0"/>
    <x v="9"/>
    <x v="8"/>
    <s v="Table Bay Harbour"/>
    <n v="1"/>
    <s v="BCP, Cape Town Harbour / Premier Fishing"/>
    <n v="1"/>
  </r>
  <r>
    <x v="0"/>
    <x v="9"/>
    <x v="8"/>
    <s v="Table Bay Harbour"/>
    <n v="1"/>
    <s v="BP Marine, Sandy Point Harbour, St Helena Bay"/>
    <n v="1"/>
  </r>
  <r>
    <x v="0"/>
    <x v="9"/>
    <x v="8"/>
    <s v="Table Bay Harbour"/>
    <n v="1"/>
    <s v="Mantos Fish, 13 Anfield Road, Blackheath"/>
    <n v="1"/>
  </r>
  <r>
    <x v="0"/>
    <x v="9"/>
    <x v="8"/>
    <s v="Table Bay Harbour"/>
    <n v="1"/>
    <s v="Atlantis Seafood Distributors, 145 Neil Hare Road, Atlantis Industria"/>
    <n v="1"/>
  </r>
  <r>
    <x v="0"/>
    <x v="9"/>
    <x v="9"/>
    <s v="Table Bay Harbour"/>
    <n v="1"/>
    <s v="Amawandle Hake, Elbow Quay, Cape Town Harbour"/>
    <n v="1"/>
  </r>
  <r>
    <x v="0"/>
    <x v="9"/>
    <x v="9"/>
    <s v="Table Bay Harbour"/>
    <n v="1"/>
    <s v="BP Marine, Sandy Point Harbour, St Helena Bay"/>
    <n v="1"/>
  </r>
  <r>
    <x v="0"/>
    <x v="9"/>
    <x v="9"/>
    <s v="Table Bay Harbour"/>
    <n v="1"/>
    <s v="Mantos Fish, 13 Anfield Road, Blackheath"/>
    <n v="1"/>
  </r>
  <r>
    <x v="0"/>
    <x v="9"/>
    <x v="9"/>
    <s v="Table Bay Harbour"/>
    <n v="1"/>
    <s v="Atlantis Seafood Distributors, 145 Neil Hare Road, Atlantis Industria"/>
    <n v="1"/>
  </r>
  <r>
    <x v="0"/>
    <x v="9"/>
    <x v="10"/>
    <s v="Table Bay Harbour"/>
    <n v="1"/>
    <s v="Amawandle Hake, Elbow Quay, Cape Town Harbour"/>
    <n v="1"/>
  </r>
  <r>
    <x v="0"/>
    <x v="9"/>
    <x v="10"/>
    <s v="Table Bay Harbour"/>
    <n v="1"/>
    <s v="BP Marine, Sandy Point Harbour, St Helena Bay"/>
    <n v="1"/>
  </r>
  <r>
    <x v="0"/>
    <x v="9"/>
    <x v="10"/>
    <s v="Table Bay Harbour"/>
    <n v="1"/>
    <s v="Mantos Fish, 13 Anfield Road, Blackheath"/>
    <n v="1"/>
  </r>
  <r>
    <x v="0"/>
    <x v="9"/>
    <x v="10"/>
    <s v="Table Bay Harbour"/>
    <n v="1"/>
    <s v="Atlantis Seafood Distributors, 145 Neil Hare Road, Atlantis Industria"/>
    <n v="1"/>
  </r>
  <r>
    <x v="0"/>
    <x v="9"/>
    <x v="11"/>
    <s v="Table Bay Harbour"/>
    <n v="1"/>
    <s v="Amawandle Hake, Elbow Quay, Cape Town Harbour"/>
    <n v="1"/>
  </r>
  <r>
    <x v="0"/>
    <x v="9"/>
    <x v="11"/>
    <s v="Table Bay Harbour"/>
    <n v="1"/>
    <s v="BP Marine, Sandy Point Harbour, St Helena Bay"/>
    <n v="1"/>
  </r>
  <r>
    <x v="0"/>
    <x v="9"/>
    <x v="11"/>
    <s v="Table Bay Harbour"/>
    <n v="1"/>
    <s v="Plettenberg Bay Fishing, West Quay Road, V&amp;A Waterfront"/>
    <n v="1"/>
  </r>
  <r>
    <x v="0"/>
    <x v="9"/>
    <x v="11"/>
    <s v="Table Bay Harbour"/>
    <n v="1"/>
    <s v="Mantos Fish, 13 Anfield Road, Blackheath"/>
    <n v="1"/>
  </r>
  <r>
    <x v="0"/>
    <x v="9"/>
    <x v="11"/>
    <s v="Table Bay Harbour"/>
    <n v="1"/>
    <s v="Atlantis Seafood Distributors, 145 Neil Hare Road, Atlantis Industria"/>
    <n v="1"/>
  </r>
  <r>
    <x v="0"/>
    <x v="9"/>
    <x v="12"/>
    <s v="Table Bay Harbour"/>
    <n v="1"/>
    <s v="Amawandle Hake, Elbow Quay, Cape Town Harbour"/>
    <n v="1"/>
  </r>
  <r>
    <x v="0"/>
    <x v="9"/>
    <x v="12"/>
    <s v="Table Bay Harbour"/>
    <n v="1"/>
    <s v="BP Marine, Sandy Point Harbour, St Helena Bay"/>
    <n v="1"/>
  </r>
  <r>
    <x v="0"/>
    <x v="9"/>
    <x v="12"/>
    <s v="Table Bay Harbour"/>
    <n v="1"/>
    <s v="GSA Traders, 4 Daytona Close, Killarney Gardens"/>
    <n v="1"/>
  </r>
  <r>
    <x v="0"/>
    <x v="9"/>
    <x v="12"/>
    <s v="Table Bay Harbour"/>
    <n v="1"/>
    <s v="Plettenberg Bay Fishing, West Quay Road, V&amp;A Waterfront"/>
    <n v="1"/>
  </r>
  <r>
    <x v="0"/>
    <x v="9"/>
    <x v="12"/>
    <s v="Table Bay Harbour"/>
    <n v="1"/>
    <s v="Wild Caught, 25 Fish Eagle Place, Fish Eagle Park, Kommetjie"/>
    <n v="1"/>
  </r>
  <r>
    <x v="0"/>
    <x v="9"/>
    <x v="12"/>
    <s v="Table Bay Harbour"/>
    <n v="1"/>
    <s v="Mantos Fish, 13 Anfield Road, Blackheath"/>
    <n v="1"/>
  </r>
  <r>
    <x v="0"/>
    <x v="9"/>
    <x v="12"/>
    <s v="Table Bay Harbour"/>
    <n v="1"/>
    <s v="Atlantis Seafood Distributors, 145 Neil Hare Road, Atlantis Industria"/>
    <n v="1"/>
  </r>
  <r>
    <x v="0"/>
    <x v="9"/>
    <x v="13"/>
    <s v="Table Bay Harbour"/>
    <n v="1"/>
    <s v="Amawandle Hake, Elbow Quay, Cape Town Harbour"/>
    <n v="1"/>
  </r>
  <r>
    <x v="0"/>
    <x v="9"/>
    <x v="13"/>
    <s v="Table Bay Harbour"/>
    <n v="1"/>
    <s v="BP Marine, Sandy Point Harbour, St Helena Bay"/>
    <n v="1"/>
  </r>
  <r>
    <x v="0"/>
    <x v="9"/>
    <x v="13"/>
    <s v="Table Bay Harbour"/>
    <n v="1"/>
    <s v="GSA Traders, 4 Daytona Close, Killarney Gardens"/>
    <n v="1"/>
  </r>
  <r>
    <x v="0"/>
    <x v="9"/>
    <x v="13"/>
    <s v="Table Bay Harbour"/>
    <n v="1"/>
    <s v="Plettenberg Bay Fishing, West Quay Road, V&amp;A Waterfront"/>
    <n v="1"/>
  </r>
  <r>
    <x v="0"/>
    <x v="9"/>
    <x v="13"/>
    <s v="Table Bay Harbour"/>
    <n v="1"/>
    <s v=" Wild Caught, 25 Fish Eagle Place, Fish Eagle Park, Kommetjie"/>
    <n v="1"/>
  </r>
  <r>
    <x v="0"/>
    <x v="9"/>
    <x v="13"/>
    <s v="Table Bay Harbour"/>
    <n v="1"/>
    <s v="Mantos Fish, 13 Anfield Road, Blackheath"/>
    <n v="1"/>
  </r>
  <r>
    <x v="0"/>
    <x v="9"/>
    <x v="14"/>
    <s v="Table Bay Harbour"/>
    <n v="1"/>
    <s v="Amawandle Hake, Elbow Quay, Cape Town Harbour"/>
    <n v="1"/>
  </r>
  <r>
    <x v="0"/>
    <x v="9"/>
    <x v="14"/>
    <s v="Table Bay Harbour"/>
    <n v="1"/>
    <s v="BP Marine, Sandy Point Harbour, St Helena Bay"/>
    <n v="1"/>
  </r>
  <r>
    <x v="0"/>
    <x v="9"/>
    <x v="14"/>
    <s v="Table Bay Harbour"/>
    <n v="1"/>
    <s v="Atlantis Seafood Distributors, 145 Neil Hare Road, Atlantis Industria"/>
    <n v="1"/>
  </r>
  <r>
    <x v="0"/>
    <x v="9"/>
    <x v="14"/>
    <s v="Table Bay Harbour"/>
    <n v="1"/>
    <s v="Mantos Fish, 13 Anfield Road, Blackheath"/>
    <n v="1"/>
  </r>
  <r>
    <x v="0"/>
    <x v="9"/>
    <x v="14"/>
    <s v="Table Bay Harbour"/>
    <n v="1"/>
    <s v="GSA Traders, 4 Daytona Close, Killarney Gardens"/>
    <n v="1"/>
  </r>
  <r>
    <x v="0"/>
    <x v="9"/>
    <x v="14"/>
    <s v="Table Bay Harbour"/>
    <n v="1"/>
    <s v=" Wild Caught, 25 Fish Eagle Place, Fish Eagle Park, Kommetjie"/>
    <n v="1"/>
  </r>
  <r>
    <x v="0"/>
    <x v="9"/>
    <x v="14"/>
    <s v="Table Bay Harbour"/>
    <n v="1"/>
    <s v="Plettenberg Bay Fishing, West Quay Road, V&amp;A Waterfront"/>
    <n v="1"/>
  </r>
  <r>
    <x v="0"/>
    <x v="9"/>
    <x v="15"/>
    <s v="Table Bay Harbour"/>
    <n v="1"/>
    <s v="Amawandle Hake, Elbow Quay, Cape Town Harbour"/>
    <n v="1"/>
  </r>
  <r>
    <x v="0"/>
    <x v="9"/>
    <x v="15"/>
    <s v="Table Bay Harbour"/>
    <n v="1"/>
    <s v="BP Marine, Sandy Point Harbour, St Helena Bay"/>
    <n v="1"/>
  </r>
  <r>
    <x v="0"/>
    <x v="9"/>
    <x v="15"/>
    <s v="Table Bay Harbour"/>
    <n v="1"/>
    <s v="Atlantis Seafood Distributors, 145 Neil Hare Road, Atlantis Industria"/>
    <n v="1"/>
  </r>
  <r>
    <x v="0"/>
    <x v="9"/>
    <x v="15"/>
    <s v="Table Bay Harbour"/>
    <n v="1"/>
    <s v="Mantos Fish, 13 Anfield Road, Blackheath"/>
    <n v="1"/>
  </r>
  <r>
    <x v="0"/>
    <x v="9"/>
    <x v="15"/>
    <s v="Table Bay Harbour"/>
    <n v="1"/>
    <s v="GSA Traders, 4 Daytona Close, Killarney Gardens"/>
    <n v="1"/>
  </r>
  <r>
    <x v="0"/>
    <x v="9"/>
    <x v="15"/>
    <s v="Table Bay Harbour"/>
    <n v="1"/>
    <s v=" Wild Caught, 25 Fish Eagle Place, Fish Eagle Park, Kommetjie"/>
    <n v="1"/>
  </r>
  <r>
    <x v="0"/>
    <x v="9"/>
    <x v="15"/>
    <s v="Table Bay Harbour"/>
    <n v="1"/>
    <s v="Plettenberg Bay Fishing, West Quay Road, V&amp;A Waterfront"/>
    <n v="1"/>
  </r>
  <r>
    <x v="0"/>
    <x v="9"/>
    <x v="11"/>
    <s v="Table Bay Harbour"/>
    <n v="1"/>
    <s v="Wild Caught, 25 Fish Eagle Place, Fish Eagle Park, Kommetjie"/>
    <n v="1"/>
  </r>
  <r>
    <x v="0"/>
    <x v="10"/>
    <x v="0"/>
    <s v="Cape Town"/>
    <n v="1"/>
    <s v="MFV CODESA I"/>
    <n v="1"/>
  </r>
  <r>
    <x v="0"/>
    <x v="10"/>
    <x v="1"/>
    <s v="Cape Town"/>
    <n v="1"/>
    <s v="MFV CODESA I"/>
    <n v="1"/>
  </r>
  <r>
    <x v="0"/>
    <x v="10"/>
    <x v="2"/>
    <s v="Cape Town"/>
    <n v="1"/>
    <s v="MFV CODESA I"/>
    <n v="1"/>
  </r>
  <r>
    <x v="0"/>
    <x v="10"/>
    <x v="3"/>
    <s v="Cape Town"/>
    <n v="1"/>
    <s v="MFV CODESA I"/>
    <n v="1"/>
  </r>
  <r>
    <x v="0"/>
    <x v="10"/>
    <x v="4"/>
    <s v="Cape Town"/>
    <n v="1"/>
    <s v="MFV CODESA I"/>
    <n v="1"/>
  </r>
  <r>
    <x v="0"/>
    <x v="10"/>
    <x v="5"/>
    <s v="Cape Town"/>
    <n v="1"/>
    <s v="MFV CODESA I"/>
    <n v="1"/>
  </r>
  <r>
    <x v="0"/>
    <x v="10"/>
    <x v="6"/>
    <s v="Cape Town"/>
    <n v="1"/>
    <s v="MFV CODESA I"/>
    <n v="1"/>
  </r>
  <r>
    <x v="0"/>
    <x v="10"/>
    <x v="7"/>
    <s v="Cape Town"/>
    <n v="1"/>
    <s v="MFV CODESA I"/>
    <n v="1"/>
  </r>
  <r>
    <x v="0"/>
    <x v="10"/>
    <x v="8"/>
    <s v="Cape Town"/>
    <n v="1"/>
    <s v="MFV CODESA I"/>
    <n v="1"/>
  </r>
  <r>
    <x v="0"/>
    <x v="10"/>
    <x v="9"/>
    <s v="Cape Town"/>
    <n v="1"/>
    <s v="MFV CODESA I"/>
    <n v="1"/>
  </r>
  <r>
    <x v="0"/>
    <x v="10"/>
    <x v="10"/>
    <s v="Cape Town"/>
    <n v="1"/>
    <s v="MFV CODESA I"/>
    <n v="1"/>
  </r>
  <r>
    <x v="0"/>
    <x v="10"/>
    <x v="11"/>
    <s v="Cape Town"/>
    <n v="1"/>
    <s v="MFV CODESA I"/>
    <n v="1"/>
  </r>
  <r>
    <x v="0"/>
    <x v="10"/>
    <x v="12"/>
    <s v="Cape Town"/>
    <n v="1"/>
    <s v="MFV CODESA I"/>
    <n v="1"/>
  </r>
  <r>
    <x v="0"/>
    <x v="10"/>
    <x v="13"/>
    <s v="Cape Town"/>
    <n v="1"/>
    <s v="MFV CODESA I"/>
    <n v="1"/>
  </r>
  <r>
    <x v="0"/>
    <x v="10"/>
    <x v="14"/>
    <s v="Cape Town"/>
    <n v="1"/>
    <s v="MFV CODESA I"/>
    <n v="1"/>
  </r>
  <r>
    <x v="0"/>
    <x v="11"/>
    <x v="0"/>
    <s v="Cape Town"/>
    <n v="1"/>
    <s v="MFV Codesa I"/>
    <n v="1"/>
  </r>
  <r>
    <x v="0"/>
    <x v="11"/>
    <x v="1"/>
    <s v="Cape Town"/>
    <n v="1"/>
    <s v="MFV Codesa I"/>
    <n v="1"/>
  </r>
  <r>
    <x v="0"/>
    <x v="11"/>
    <x v="2"/>
    <s v="Cape Town"/>
    <n v="1"/>
    <s v="MFV Codesa I"/>
    <n v="1"/>
  </r>
  <r>
    <x v="0"/>
    <x v="11"/>
    <x v="3"/>
    <s v="Cape Town"/>
    <n v="1"/>
    <s v="MFV Codesa I"/>
    <n v="1"/>
  </r>
  <r>
    <x v="0"/>
    <x v="11"/>
    <x v="4"/>
    <s v="Cape Town"/>
    <n v="1"/>
    <s v="MFV Codesa I"/>
    <n v="1"/>
  </r>
  <r>
    <x v="0"/>
    <x v="11"/>
    <x v="5"/>
    <s v="Cape Town"/>
    <n v="1"/>
    <s v="MFV Codesa I"/>
    <n v="1"/>
  </r>
  <r>
    <x v="0"/>
    <x v="11"/>
    <x v="6"/>
    <s v="Cape Town"/>
    <n v="1"/>
    <s v="MFV Codesa I"/>
    <n v="1"/>
  </r>
  <r>
    <x v="0"/>
    <x v="11"/>
    <x v="7"/>
    <s v="Cape Town"/>
    <n v="1"/>
    <s v="MFV Codesa I"/>
    <n v="1"/>
  </r>
  <r>
    <x v="0"/>
    <x v="11"/>
    <x v="8"/>
    <s v="Cape Town"/>
    <n v="1"/>
    <s v="MFV Codesa I"/>
    <n v="1"/>
  </r>
  <r>
    <x v="0"/>
    <x v="11"/>
    <x v="9"/>
    <s v="Cape Town"/>
    <n v="1"/>
    <s v="MFV Codesa I"/>
    <n v="1"/>
  </r>
  <r>
    <x v="0"/>
    <x v="11"/>
    <x v="11"/>
    <s v="Cape Town"/>
    <n v="1"/>
    <s v="MFV Codesa I"/>
    <n v="1"/>
  </r>
  <r>
    <x v="0"/>
    <x v="11"/>
    <x v="12"/>
    <s v="Cape Town"/>
    <n v="1"/>
    <s v="MFV Codesa I / Atlantis Seafood"/>
    <n v="1"/>
  </r>
  <r>
    <x v="0"/>
    <x v="11"/>
    <x v="13"/>
    <s v="Cape Town"/>
    <n v="1"/>
    <s v="MFV Codesa I / Atlantis"/>
    <n v="1"/>
  </r>
  <r>
    <x v="0"/>
    <x v="11"/>
    <x v="14"/>
    <s v="Cape Town"/>
    <n v="1"/>
    <s v="MFV Codesa I / Atlantis"/>
    <n v="1"/>
  </r>
  <r>
    <x v="0"/>
    <x v="11"/>
    <x v="10"/>
    <s v="Cape Town"/>
    <n v="1"/>
    <s v="MFV Codesa I"/>
    <n v="1"/>
  </r>
  <r>
    <x v="0"/>
    <x v="12"/>
    <x v="0"/>
    <s v="Cape Town"/>
    <n v="1"/>
    <s v="BP MARINE FISH PRODUCTS -SANDY POINT HARBOUR , ST HELENA BAY"/>
    <n v="1"/>
  </r>
  <r>
    <x v="0"/>
    <x v="12"/>
    <x v="1"/>
    <s v="Cape Town"/>
    <n v="1"/>
    <s v="BP MARINE FISH PRODUCTS -SANDY POINT HARBOUR , ST HELENA BAY"/>
    <n v="1"/>
  </r>
  <r>
    <x v="0"/>
    <x v="12"/>
    <x v="2"/>
    <s v="Cape Town"/>
    <n v="1"/>
    <s v="BP MARINE FISH PRODUCTS -SANDY POINT HARBOUR , ST HELENA BAY"/>
    <n v="1"/>
  </r>
  <r>
    <x v="0"/>
    <x v="12"/>
    <x v="3"/>
    <s v="Cape Town"/>
    <n v="1"/>
    <s v="BP MARINE FISH PRODUCTS -SANDY POINT HARBOUR , ST HELENA BAY"/>
    <n v="1"/>
  </r>
  <r>
    <x v="0"/>
    <x v="12"/>
    <x v="4"/>
    <s v="Cape Town"/>
    <n v="1"/>
    <s v="BP MARINE FISH PRODUCTS -SANDY POINT HARBOUR , ST HELENA BAY"/>
    <n v="1"/>
  </r>
  <r>
    <x v="0"/>
    <x v="12"/>
    <x v="5"/>
    <s v="Cape Town"/>
    <n v="1"/>
    <s v="BP MARINE FISH PRODUCTS -SANDY POINT HARBOUR , ST HELENA BAY"/>
    <n v="1"/>
  </r>
  <r>
    <x v="0"/>
    <x v="12"/>
    <x v="6"/>
    <s v="Cape Town"/>
    <n v="1"/>
    <s v="BP MARINE FISH PRODUCTS -SANDY POINT HARBOUR , ST HELENA BAY"/>
    <n v="1"/>
  </r>
  <r>
    <x v="0"/>
    <x v="12"/>
    <x v="7"/>
    <s v="Cape Town"/>
    <n v="1"/>
    <s v="BP MARINE FISH PRODUCTS -SANDY POINT HARBOUR , ST HELENA BAY"/>
    <n v="1"/>
  </r>
  <r>
    <x v="0"/>
    <x v="12"/>
    <x v="8"/>
    <s v="Cape Town"/>
    <n v="1"/>
    <s v="BP MARINE FISH PRODUCTS -SANDY POINT HARBOUR , ST HELENA BAY"/>
    <n v="1"/>
  </r>
  <r>
    <x v="0"/>
    <x v="12"/>
    <x v="9"/>
    <s v="Cape Town"/>
    <n v="1"/>
    <s v="BP MARINE FISH PRODUCTS -SANDY POINT HARBOUR , ST HELENA BAY"/>
    <n v="1"/>
  </r>
  <r>
    <x v="0"/>
    <x v="12"/>
    <x v="10"/>
    <s v="Cape Town"/>
    <n v="1"/>
    <s v="BP MARINE FISH PRODUCTS -SANDY POINT HARBOUR , ST HELENA BAY"/>
    <n v="1"/>
  </r>
  <r>
    <x v="0"/>
    <x v="12"/>
    <x v="11"/>
    <s v="Cape Town"/>
    <n v="1"/>
    <s v="BP MARINE FISH PRODUCTS -SANDY POINT HARBOUR , ST HELENA BAY"/>
    <n v="1"/>
  </r>
  <r>
    <x v="0"/>
    <x v="12"/>
    <x v="12"/>
    <s v="Cape Town"/>
    <n v="1"/>
    <s v="BP MARINE FISH PRODUCTS -SANDY POINT HARBOUR , ST HELENA BAY"/>
    <n v="1"/>
  </r>
  <r>
    <x v="0"/>
    <x v="12"/>
    <x v="13"/>
    <s v="Cape Town"/>
    <n v="1"/>
    <s v="BP MARINE FISH PRODUCTS -SANDY POINT HARBOUR , ST HELENA BAY"/>
    <n v="1"/>
  </r>
  <r>
    <x v="0"/>
    <x v="12"/>
    <x v="14"/>
    <s v="Cape Town"/>
    <n v="1"/>
    <s v="BP MARINE FISH PRODUCTS -SANDY POINT HARBOUR , ST HELENA BAY"/>
    <n v="1"/>
  </r>
  <r>
    <x v="0"/>
    <x v="13"/>
    <x v="0"/>
    <s v="St. Helena Bay / Saldanha"/>
    <n v="1"/>
    <s v="Dyer Eiland Visserye – Gansbaai Harbour"/>
    <n v="3"/>
  </r>
  <r>
    <x v="0"/>
    <x v="13"/>
    <x v="1"/>
    <s v="St. Helena Bay / Saldanha"/>
    <n v="1"/>
    <s v="Dyer Eiland Visserye – Gansbaai Harbour"/>
    <n v="3"/>
  </r>
  <r>
    <x v="0"/>
    <x v="13"/>
    <x v="2"/>
    <s v="St. Helena Bay / Saldanha / Cape Town"/>
    <n v="1"/>
    <s v="Dyer Eiland Visserye – Gansbaai Harbour"/>
    <n v="3"/>
  </r>
  <r>
    <x v="0"/>
    <x v="13"/>
    <x v="3"/>
    <s v="St. Helena Bay / Saldanha / Cape Town"/>
    <n v="1"/>
    <s v="Dyer Eiland Visserye – Gansbaai Harbour"/>
    <n v="3"/>
  </r>
  <r>
    <x v="0"/>
    <x v="13"/>
    <x v="4"/>
    <s v="St. Helena Bay / Saldanha / Cape Town"/>
    <n v="1"/>
    <s v="Dyer Eiland Visserye – Gansbaai Harbour"/>
    <n v="3"/>
  </r>
  <r>
    <x v="0"/>
    <x v="13"/>
    <x v="5"/>
    <s v="St. Helena Bay / Saldanha / Cape Town"/>
    <n v="1"/>
    <s v="Dyer Eiland Visserye – Gansbaai Harbour"/>
    <n v="3"/>
  </r>
  <r>
    <x v="0"/>
    <x v="13"/>
    <x v="6"/>
    <s v="St. Helena Bay / Saldanha / Cape Town"/>
    <n v="1"/>
    <s v="Dyer Eiland Visserye – Gansbaai Harbour"/>
    <n v="3"/>
  </r>
  <r>
    <x v="0"/>
    <x v="13"/>
    <x v="7"/>
    <s v="St. Helena Bay / Saldanha / Cape Town"/>
    <n v="1"/>
    <s v="Dyer Eiland Visserye – Gansbaai Harbour"/>
    <n v="3"/>
  </r>
  <r>
    <x v="0"/>
    <x v="13"/>
    <x v="8"/>
    <s v="St. Helena Bay / Saldanha / Cape Town"/>
    <n v="1"/>
    <s v="Dyer Eiland Visserye – Gansbaai Harbour"/>
    <n v="3"/>
  </r>
  <r>
    <x v="0"/>
    <x v="13"/>
    <x v="9"/>
    <s v="St. Helena Bay / Saldanha / Cape Town"/>
    <n v="1"/>
    <s v="Dyer Eiland Visserye – Gansbaai Harbour"/>
    <n v="3"/>
  </r>
  <r>
    <x v="0"/>
    <x v="13"/>
    <x v="10"/>
    <s v="St. Helena Bay / Saldanha / Cape Town"/>
    <n v="1"/>
    <s v="Dyer Eiland Visserye – Gansbaai Harbour"/>
    <n v="3"/>
  </r>
  <r>
    <x v="0"/>
    <x v="13"/>
    <x v="11"/>
    <s v="St. Helena Bay / Saldanha"/>
    <n v="1"/>
    <s v="Dyer Eiland Visserye – Gansbaai Harbour"/>
    <n v="3"/>
  </r>
  <r>
    <x v="0"/>
    <x v="13"/>
    <x v="12"/>
    <s v="St. Helena Bay / Saldanha"/>
    <n v="1"/>
    <s v="Dyer Eiland Visserye – Gansbaai Harbour"/>
    <n v="3"/>
  </r>
  <r>
    <x v="0"/>
    <x v="13"/>
    <x v="13"/>
    <s v="St. Helena Bay / Saldanha"/>
    <n v="1"/>
    <s v="Dyer Eiland Visserye – Gansbaai Harbour"/>
    <n v="3"/>
  </r>
  <r>
    <x v="0"/>
    <x v="13"/>
    <x v="14"/>
    <s v="St. Helena Bay / Saldanha"/>
    <n v="1"/>
    <s v="Dyer Eiland Visserye – Gansbaai Harbour"/>
    <n v="3"/>
  </r>
  <r>
    <x v="0"/>
    <x v="14"/>
    <x v="13"/>
    <s v="Cape Town"/>
    <n v="1"/>
    <s v="Crossberth Cold Stores, CT Harbour"/>
    <n v="1"/>
  </r>
  <r>
    <x v="0"/>
    <x v="14"/>
    <x v="14"/>
    <s v="Gansbaai"/>
    <n v="1"/>
    <s v="Dyer Eiland Visserye, Gansbaai"/>
    <n v="3"/>
  </r>
  <r>
    <x v="0"/>
    <x v="14"/>
    <x v="15"/>
    <s v="Gansbaai"/>
    <n v="1"/>
    <s v="Dyer Eiland Visserye, Gansbaai"/>
    <n v="3"/>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2"/>
    <s v="Cape Town "/>
    <n v="1"/>
    <s v="Crossberth Cold Stores, CT Harbour"/>
    <n v="1"/>
  </r>
  <r>
    <x v="0"/>
    <x v="15"/>
    <x v="0"/>
    <s v="Cape Town"/>
    <n v="1"/>
    <s v="MFV Ukhozi"/>
    <n v="1"/>
  </r>
  <r>
    <x v="0"/>
    <x v="15"/>
    <x v="1"/>
    <s v="Cape Town"/>
    <n v="1"/>
    <s v="MFV Echalar"/>
    <n v="1"/>
  </r>
  <r>
    <x v="0"/>
    <x v="15"/>
    <x v="2"/>
    <s v="Cape Town"/>
    <n v="1"/>
    <s v="MFV Echalar"/>
    <n v="1"/>
  </r>
  <r>
    <x v="0"/>
    <x v="15"/>
    <x v="3"/>
    <s v="Cape Town"/>
    <n v="1"/>
    <s v="MFV Echalar"/>
    <n v="1"/>
  </r>
  <r>
    <x v="0"/>
    <x v="15"/>
    <x v="4"/>
    <s v="Cape Town"/>
    <n v="1"/>
    <s v="MFV Echalar"/>
    <n v="1"/>
  </r>
  <r>
    <x v="0"/>
    <x v="15"/>
    <x v="5"/>
    <s v="Cape Town"/>
    <n v="1"/>
    <s v="MFV Echalar"/>
    <n v="1"/>
  </r>
  <r>
    <x v="0"/>
    <x v="15"/>
    <x v="6"/>
    <s v="Cape Town"/>
    <n v="1"/>
    <s v="MFV Echalar"/>
    <n v="1"/>
  </r>
  <r>
    <x v="0"/>
    <x v="15"/>
    <x v="7"/>
    <s v="Cape Town"/>
    <n v="1"/>
    <s v="MFV Echalar"/>
    <n v="1"/>
  </r>
  <r>
    <x v="0"/>
    <x v="15"/>
    <x v="8"/>
    <s v="Cape Town"/>
    <n v="1"/>
    <s v="MFV Basani"/>
    <n v="1"/>
  </r>
  <r>
    <x v="0"/>
    <x v="15"/>
    <x v="9"/>
    <s v="Cape Town"/>
    <n v="1"/>
    <s v="MFV Echalar"/>
    <n v="1"/>
  </r>
  <r>
    <x v="0"/>
    <x v="15"/>
    <x v="10"/>
    <s v="Cape Town"/>
    <n v="1"/>
    <s v="MFV Echalar"/>
    <n v="1"/>
  </r>
  <r>
    <x v="0"/>
    <x v="15"/>
    <x v="11"/>
    <s v="Cape Town"/>
    <n v="1"/>
    <s v="MFV Umzabalazo"/>
    <n v="1"/>
  </r>
  <r>
    <x v="0"/>
    <x v="15"/>
    <x v="12"/>
    <s v="Cape Town"/>
    <n v="1"/>
    <s v="MFV Umzabalazo"/>
    <n v="1"/>
  </r>
  <r>
    <x v="0"/>
    <x v="15"/>
    <x v="13"/>
    <s v="Cape Town"/>
    <n v="1"/>
    <s v="MFV Umzabalazo"/>
    <n v="1"/>
  </r>
  <r>
    <x v="0"/>
    <x v="15"/>
    <x v="14"/>
    <s v="Cape Town"/>
    <n v="1"/>
    <s v="MFV Umzabalazo / MFV Nomzamo1"/>
    <n v="1"/>
  </r>
  <r>
    <x v="0"/>
    <x v="16"/>
    <x v="0"/>
    <s v="Mossel Bay"/>
    <n v="1"/>
    <s v="SeaVuna Mossel Bay Harbour"/>
    <n v="3"/>
  </r>
  <r>
    <x v="0"/>
    <x v="16"/>
    <x v="1"/>
    <s v="Mossel Bay"/>
    <n v="1"/>
    <s v="SeaVuna Mossel Bay Harbour"/>
    <n v="3"/>
  </r>
  <r>
    <x v="0"/>
    <x v="16"/>
    <x v="2"/>
    <s v="Mossel Bay"/>
    <n v="1"/>
    <s v="SeaVuna Mossel Bay Harbour"/>
    <n v="3"/>
  </r>
  <r>
    <x v="0"/>
    <x v="16"/>
    <x v="3"/>
    <s v="Mossel Bay"/>
    <n v="1"/>
    <s v="SeaVuna Mossel Bay Harbour"/>
    <n v="3"/>
  </r>
  <r>
    <x v="0"/>
    <x v="16"/>
    <x v="4"/>
    <s v="Mossel Bay"/>
    <n v="1"/>
    <s v="SeaVuna Mossel Bay Harbour"/>
    <n v="3"/>
  </r>
  <r>
    <x v="0"/>
    <x v="16"/>
    <x v="5"/>
    <s v="Mossel Bay"/>
    <n v="1"/>
    <s v="SeaVuna Mossel Bay Harbour"/>
    <n v="3"/>
  </r>
  <r>
    <x v="0"/>
    <x v="16"/>
    <x v="6"/>
    <s v="Mossel Bay"/>
    <n v="1"/>
    <s v="SeaVuna Mossel Bay Harbour"/>
    <n v="3"/>
  </r>
  <r>
    <x v="0"/>
    <x v="16"/>
    <x v="7"/>
    <s v="Mossel Bay"/>
    <n v="1"/>
    <s v="SeaVuna Mossel Bay Harbour"/>
    <n v="3"/>
  </r>
  <r>
    <x v="0"/>
    <x v="16"/>
    <x v="8"/>
    <s v="Mossel Bay"/>
    <n v="1"/>
    <s v="SeaVuna Mossel Bay Harbour"/>
    <n v="3"/>
  </r>
  <r>
    <x v="0"/>
    <x v="16"/>
    <x v="9"/>
    <s v="Mossel Bay"/>
    <n v="1"/>
    <s v="SeaVuna Mossel Bay Harbour"/>
    <n v="3"/>
  </r>
  <r>
    <x v="0"/>
    <x v="16"/>
    <x v="10"/>
    <s v="Mossel Bay"/>
    <n v="1"/>
    <s v="SeaVuna Mossel Bay Harbour"/>
    <n v="3"/>
  </r>
  <r>
    <x v="0"/>
    <x v="16"/>
    <x v="11"/>
    <s v="Mossel Bay"/>
    <n v="1"/>
    <s v="SeaVuna Mossel Bay Harbour"/>
    <n v="3"/>
  </r>
  <r>
    <x v="0"/>
    <x v="16"/>
    <x v="12"/>
    <s v="Mossel Bay"/>
    <n v="1"/>
    <s v="SeaVuna Mossel Bay Harbour"/>
    <n v="3"/>
  </r>
  <r>
    <x v="0"/>
    <x v="16"/>
    <x v="13"/>
    <s v="Mossel Bay"/>
    <n v="1"/>
    <s v="SeaVuna Mossel Bay Harbour"/>
    <n v="3"/>
  </r>
  <r>
    <x v="0"/>
    <x v="16"/>
    <x v="14"/>
    <s v="Mossel Bay"/>
    <n v="1"/>
    <s v="SeaVuna Mossel Bay Harbour"/>
    <n v="3"/>
  </r>
  <r>
    <x v="0"/>
    <x v="17"/>
    <x v="0"/>
    <s v="Cape Town"/>
    <n v="1"/>
    <s v="Crossberth Coldstore, Cape Town HARBOUR"/>
    <n v="1"/>
  </r>
  <r>
    <x v="0"/>
    <x v="17"/>
    <x v="1"/>
    <s v="Cape Town"/>
    <n v="1"/>
    <s v="Crossberth Coldstore, Cape Town HARBOUR"/>
    <n v="1"/>
  </r>
  <r>
    <x v="0"/>
    <x v="17"/>
    <x v="2"/>
    <s v="Cape Town"/>
    <n v="1"/>
    <s v="Crossberth Coldstore, Cape Town HARBOUR"/>
    <n v="1"/>
  </r>
  <r>
    <x v="0"/>
    <x v="17"/>
    <x v="3"/>
    <s v="Cape Town"/>
    <n v="1"/>
    <s v="Crossberth Coldstore, Cape Town HARBOUR"/>
    <n v="1"/>
  </r>
  <r>
    <x v="0"/>
    <x v="17"/>
    <x v="4"/>
    <s v="Cape Town"/>
    <n v="1"/>
    <s v="Crossberth Coldstore, Cape Town HARBOUR"/>
    <n v="1"/>
  </r>
  <r>
    <x v="0"/>
    <x v="17"/>
    <x v="5"/>
    <s v="Cape Town"/>
    <n v="1"/>
    <s v="Crossberth Coldstore, Cape Town HARBOUR"/>
    <n v="1"/>
  </r>
  <r>
    <x v="0"/>
    <x v="17"/>
    <x v="6"/>
    <s v="Cape Town"/>
    <n v="1"/>
    <s v="Crossberth Coldstore, Cape Town HARBOUR"/>
    <n v="1"/>
  </r>
  <r>
    <x v="0"/>
    <x v="17"/>
    <x v="7"/>
    <s v="Cape Town"/>
    <n v="1"/>
    <s v="Crossberth Coldstore, Cape Town HARBOUR"/>
    <n v="1"/>
  </r>
  <r>
    <x v="0"/>
    <x v="17"/>
    <x v="8"/>
    <s v="Cape Town"/>
    <n v="1"/>
    <s v="Crossberth Coldstore, Cape Town Harbour"/>
    <n v="1"/>
  </r>
  <r>
    <x v="0"/>
    <x v="17"/>
    <x v="9"/>
    <s v="Cape Town"/>
    <n v="1"/>
    <s v="Crossberth Coldstore, Cape Town Harbour"/>
    <n v="1"/>
  </r>
  <r>
    <x v="0"/>
    <x v="17"/>
    <x v="10"/>
    <s v="Cape Town"/>
    <n v="1"/>
    <s v="Crossberth Coldstore, Cape Town Harbour"/>
    <n v="1"/>
  </r>
  <r>
    <x v="0"/>
    <x v="17"/>
    <x v="11"/>
    <s v="Cape Town"/>
    <n v="1"/>
    <s v="Crossberth Coldstore, Cape Town Harbour"/>
    <n v="1"/>
  </r>
  <r>
    <x v="0"/>
    <x v="17"/>
    <x v="12"/>
    <s v="Cape Town"/>
    <n v="1"/>
    <s v="Crossberth Coldstore, Cape Town Harbour"/>
    <n v="1"/>
  </r>
  <r>
    <x v="0"/>
    <x v="17"/>
    <x v="13"/>
    <s v="Cape Town"/>
    <n v="1"/>
    <s v="Crossberth Coldstore, Cape Town Harbour"/>
    <n v="1"/>
  </r>
  <r>
    <x v="0"/>
    <x v="17"/>
    <x v="14"/>
    <s v="Cape Town"/>
    <n v="1"/>
    <s v="Crossberth Coldstore, Cape Town Harbour"/>
    <n v="1"/>
  </r>
  <r>
    <x v="0"/>
    <x v="18"/>
    <x v="0"/>
    <s v="Table Bay harbour, Cape Town "/>
    <n v="1"/>
    <s v="Emile Adrien, 3 South Arm  Road, Table Bay Harbour"/>
    <n v="1"/>
  </r>
  <r>
    <x v="0"/>
    <x v="18"/>
    <x v="1"/>
    <s v="Table Bay Harbour, Cape Town"/>
    <n v="1"/>
    <s v="V&amp;A Cold Store, 3 South Arm Road, Table Bay Harbour, Cape Town"/>
    <n v="1"/>
  </r>
  <r>
    <x v="0"/>
    <x v="18"/>
    <x v="2"/>
    <s v="Table Bay Harbour, Cape Town"/>
    <n v="1"/>
    <s v="Crossberth Cold Store, Monument Road, Table Bay harbour"/>
    <n v="1"/>
  </r>
  <r>
    <x v="0"/>
    <x v="18"/>
    <x v="3"/>
    <s v="Table Bay Harbour, Cape Town"/>
    <n v="1"/>
    <s v="Crossberth Cold Store, Monument Road, Table Bay harbour"/>
    <n v="1"/>
  </r>
  <r>
    <x v="0"/>
    <x v="18"/>
    <x v="4"/>
    <s v="Table Bay Harbour, Cape Town"/>
    <n v="1"/>
    <s v="I&amp;J 1 South Arm Road, Table Bay harbour"/>
    <n v="1"/>
  </r>
  <r>
    <x v="0"/>
    <x v="18"/>
    <x v="5"/>
    <s v="Table Bay Harbour, Cape Town"/>
    <n v="1"/>
    <s v="I&amp;J 1 South Arm Road, T"/>
    <n v="1"/>
  </r>
  <r>
    <x v="0"/>
    <x v="18"/>
    <x v="6"/>
    <s v="Table Bay Harbour, Cape Town"/>
    <n v="1"/>
    <s v="I&amp;J 1 South Arm Road, T"/>
    <n v="1"/>
  </r>
  <r>
    <x v="0"/>
    <x v="18"/>
    <x v="7"/>
    <s v="Table Bay Harbour, Cape Town"/>
    <n v="1"/>
    <s v="I&amp;J 1 South Arm Road, T"/>
    <n v="1"/>
  </r>
  <r>
    <x v="0"/>
    <x v="18"/>
    <x v="8"/>
    <s v="Table Bay Harbour, Cape Town"/>
    <n v="1"/>
    <s v="I&amp;J 1 South Arm Road, T"/>
    <n v="1"/>
  </r>
  <r>
    <x v="0"/>
    <x v="18"/>
    <x v="9"/>
    <s v="Table Bay Harbour, Cape Town"/>
    <n v="1"/>
    <s v="I&amp;J 1 South Arm Road, T"/>
    <n v="1"/>
  </r>
  <r>
    <x v="0"/>
    <x v="18"/>
    <x v="10"/>
    <s v="Table Bay Harbour, Cape Town"/>
    <n v="1"/>
    <s v="Atlantis Seafoods, 169 Neil Hare Road, Atlantis Industrial"/>
    <n v="1"/>
  </r>
  <r>
    <x v="0"/>
    <x v="18"/>
    <x v="11"/>
    <s v="Table Bay Harbour, Cape Town"/>
    <n v="1"/>
    <s v="Atlantis Seafoods, 169 Neil Hare Road, Atlantis Industrial"/>
    <n v="1"/>
  </r>
  <r>
    <x v="0"/>
    <x v="18"/>
    <x v="12"/>
    <s v="Table Bay Harbour, Cape Town"/>
    <n v="1"/>
    <s v="Atlantis Seafoods, 169 Neil Hare Road, Atlantis Industrial"/>
    <n v="1"/>
  </r>
  <r>
    <x v="0"/>
    <x v="18"/>
    <x v="13"/>
    <s v="Table Bay Harbour, Cape Town"/>
    <n v="1"/>
    <s v="Atlantis Seafoods, 169 Neil Hare Road, Atlantis Industrial"/>
    <n v="1"/>
  </r>
  <r>
    <x v="0"/>
    <x v="18"/>
    <x v="14"/>
    <s v="Table Bay Harbour, Cape Town"/>
    <n v="1"/>
    <s v="Atlantis Seafoods, 169 Neil Hare Road, Atlantis Industrial"/>
    <n v="1"/>
  </r>
  <r>
    <x v="0"/>
    <x v="19"/>
    <x v="0"/>
    <m/>
    <n v="1"/>
    <m/>
    <n v="0"/>
  </r>
  <r>
    <x v="0"/>
    <x v="19"/>
    <x v="1"/>
    <m/>
    <n v="1"/>
    <m/>
    <n v="0"/>
  </r>
  <r>
    <x v="0"/>
    <x v="19"/>
    <x v="2"/>
    <m/>
    <n v="1"/>
    <m/>
    <n v="0"/>
  </r>
  <r>
    <x v="0"/>
    <x v="19"/>
    <x v="3"/>
    <m/>
    <n v="1"/>
    <m/>
    <n v="0"/>
  </r>
  <r>
    <x v="0"/>
    <x v="19"/>
    <x v="4"/>
    <m/>
    <n v="1"/>
    <m/>
    <n v="0"/>
  </r>
  <r>
    <x v="0"/>
    <x v="19"/>
    <x v="5"/>
    <s v="Gansbaai"/>
    <n v="1"/>
    <s v="DYER EILAND VISSERYE"/>
    <n v="3"/>
  </r>
  <r>
    <x v="0"/>
    <x v="19"/>
    <x v="6"/>
    <s v="Gansbaai"/>
    <n v="1"/>
    <s v="DYER EILAND VISSERYE"/>
    <n v="3"/>
  </r>
  <r>
    <x v="0"/>
    <x v="19"/>
    <x v="7"/>
    <s v="Gansbaai"/>
    <n v="1"/>
    <s v="DYER EILAND VISSERYE"/>
    <n v="3"/>
  </r>
  <r>
    <x v="0"/>
    <x v="19"/>
    <x v="8"/>
    <s v="Gansbaai"/>
    <n v="1"/>
    <s v="DYER EILAND VISSERYE"/>
    <n v="3"/>
  </r>
  <r>
    <x v="0"/>
    <x v="19"/>
    <x v="9"/>
    <s v="Gansbaai"/>
    <n v="1"/>
    <s v="DYER EILAND VISSERYE"/>
    <n v="3"/>
  </r>
  <r>
    <x v="0"/>
    <x v="19"/>
    <x v="10"/>
    <s v="Gansbaai"/>
    <n v="1"/>
    <s v="DYER EILAND VISSERYE"/>
    <n v="3"/>
  </r>
  <r>
    <x v="0"/>
    <x v="19"/>
    <x v="11"/>
    <s v="Gansbaai"/>
    <n v="1"/>
    <s v="DYER EILAND VISSERYE"/>
    <n v="3"/>
  </r>
  <r>
    <x v="0"/>
    <x v="19"/>
    <x v="12"/>
    <s v="Gansbaai"/>
    <n v="1"/>
    <s v="DYER EILAND VISSERYE"/>
    <n v="3"/>
  </r>
  <r>
    <x v="0"/>
    <x v="19"/>
    <x v="13"/>
    <s v="Gansbaai"/>
    <n v="1"/>
    <s v="DYER EILAND VISSERYE"/>
    <n v="3"/>
  </r>
  <r>
    <x v="0"/>
    <x v="19"/>
    <x v="14"/>
    <s v="Gansbaai"/>
    <n v="1"/>
    <s v="DYER EILAND VISSERYE"/>
    <n v="3"/>
  </r>
  <r>
    <x v="0"/>
    <x v="20"/>
    <x v="0"/>
    <s v="Gqeberha Harbour/Cape Town Harbour"/>
    <n v="1"/>
    <s v="Eyethu Fishing, Old Tug Wharf, Gqeberha Harbour/Khulisa-Eyethu onboard factory – offloaded in CT"/>
    <n v="3"/>
  </r>
  <r>
    <x v="0"/>
    <x v="20"/>
    <x v="1"/>
    <s v="Gqeberha Harbour/Cape Town Harbour"/>
    <n v="1"/>
    <s v="Eyethu Fishing, Old Tug Wharf, Gqeberha Harbour/Khulisa-Eyethu onboard factory – offloaded in CT"/>
    <n v="3"/>
  </r>
  <r>
    <x v="0"/>
    <x v="20"/>
    <x v="2"/>
    <s v="Gqeberha Harbour/Cape Town Harbour"/>
    <n v="1"/>
    <s v="Eyethu Fishing, Old Tug Wharf, Gqeberha Harbour/Khulisa-Eyethu onboard factory – offloaded in CT"/>
    <n v="3"/>
  </r>
  <r>
    <x v="0"/>
    <x v="20"/>
    <x v="3"/>
    <s v="Gqeberha Harbour/Cape Town Harbour"/>
    <n v="1"/>
    <s v="Eyethu Fishing, Old Tug Wharf, Gqeberha Harbour/Khulisa-Eyethu onboard factory – offloaded in CT"/>
    <n v="3"/>
  </r>
  <r>
    <x v="0"/>
    <x v="20"/>
    <x v="5"/>
    <s v="Gqeberha Harbour/Cape Town Harbour"/>
    <n v="1"/>
    <s v="Eyethu Fishing, Old Tug Wharf, Gqeberha Harbour/Khulisa-Eyethu onboard factory – offloaded in CT"/>
    <n v="3"/>
  </r>
  <r>
    <x v="0"/>
    <x v="20"/>
    <x v="6"/>
    <s v="Gqeberha Harbour/Cape Town Harbour"/>
    <n v="1"/>
    <s v="Eyethu Fishing, Old Tug Wharf, Gqeberha Harbour/Khulisa-Eyethu onboard factory – offloaded in CT"/>
    <n v="3"/>
  </r>
  <r>
    <x v="0"/>
    <x v="20"/>
    <x v="7"/>
    <s v="Gqeberha Harbour/Cape Town Harbour"/>
    <n v="1"/>
    <s v="Eyethu Fishing, Old Tug Wharf, Gqeberha Harbour/Khulisa-Eyethu onboard factory – offloaded in CT"/>
    <n v="3"/>
  </r>
  <r>
    <x v="0"/>
    <x v="20"/>
    <x v="8"/>
    <s v="Gqeberha Harbour/Cape Town Harbour"/>
    <n v="1"/>
    <s v="Eyethu Fishing, Old Tug Wharf, Gqeberha Harbour/Khulisa-Eyethu &amp; Echalar onboard factories – offloaded in CT"/>
    <n v="3"/>
  </r>
  <r>
    <x v="0"/>
    <x v="20"/>
    <x v="9"/>
    <s v="Gqeberha Harbour/Cape Town Harbour"/>
    <n v="1"/>
    <s v="Eyethu Fishing, Old Tug Wharf, Gqeberha Harbour/Khulisa-Eyethu onboard factory – offloaded in CT"/>
    <n v="3"/>
  </r>
  <r>
    <x v="0"/>
    <x v="20"/>
    <x v="10"/>
    <s v="Gqeberha Harbour/Cape Town Harbour"/>
    <n v="1"/>
    <s v="Eyethu Fishing, Old Tug Wharf, Gqeberha Harbour/Umzabalazo &amp; Nomzamo 1 onboard factories – offloaded in CT"/>
    <n v="3"/>
  </r>
  <r>
    <x v="0"/>
    <x v="20"/>
    <x v="11"/>
    <s v="Gqeberha Harbour/Cape Town Harbour"/>
    <n v="1"/>
    <s v="Eyethu Fishing, Old Tug Wharf, Gqeberha Harbour/Umzabalazo &amp; Nomzamo 1 onboard factories – offloaded in CT"/>
    <n v="3"/>
  </r>
  <r>
    <x v="0"/>
    <x v="20"/>
    <x v="12"/>
    <s v="Gqeberha Harbour/Cape Town Harbour"/>
    <n v="1"/>
    <s v="Nomzamo 1 – onboard factory – offloads at Crossberth in Cape Town Harbour"/>
    <n v="3"/>
  </r>
  <r>
    <x v="0"/>
    <x v="20"/>
    <x v="13"/>
    <s v="Gqeberha Harbour/Cape Town Harbour"/>
    <n v="1"/>
    <s v="Nomzamo 1 – onboard factory – offloads at Crossberth in Cape Town Harbour"/>
    <n v="3"/>
  </r>
  <r>
    <x v="0"/>
    <x v="20"/>
    <x v="14"/>
    <s v="Cape Town Harbour"/>
    <n v="1"/>
    <s v="Nomzamo 1 – onboard factory – offloads at Crossberth in Cape Town Harbour"/>
    <n v="1"/>
  </r>
  <r>
    <x v="0"/>
    <x v="20"/>
    <x v="4"/>
    <s v="Gqeberha Harbour/Cape Town Harbour"/>
    <n v="1"/>
    <s v="Eyethu Fishing, Old Tug Wharf, Gqeberha Harbour/Khulisa-Eyethu onboard factory – offloaded in CT"/>
    <n v="3"/>
  </r>
  <r>
    <x v="0"/>
    <x v="21"/>
    <x v="0"/>
    <m/>
    <n v="1"/>
    <m/>
    <n v="0"/>
  </r>
  <r>
    <x v="0"/>
    <x v="21"/>
    <x v="1"/>
    <m/>
    <n v="1"/>
    <m/>
    <n v="0"/>
  </r>
  <r>
    <x v="0"/>
    <x v="21"/>
    <x v="2"/>
    <m/>
    <n v="1"/>
    <m/>
    <n v="0"/>
  </r>
  <r>
    <x v="0"/>
    <x v="21"/>
    <x v="3"/>
    <m/>
    <n v="1"/>
    <m/>
    <n v="0"/>
  </r>
  <r>
    <x v="0"/>
    <x v="21"/>
    <x v="4"/>
    <m/>
    <n v="1"/>
    <m/>
    <n v="0"/>
  </r>
  <r>
    <x v="0"/>
    <x v="21"/>
    <x v="5"/>
    <m/>
    <n v="1"/>
    <m/>
    <n v="0"/>
  </r>
  <r>
    <x v="0"/>
    <x v="21"/>
    <x v="6"/>
    <m/>
    <n v="1"/>
    <m/>
    <n v="0"/>
  </r>
  <r>
    <x v="0"/>
    <x v="21"/>
    <x v="7"/>
    <m/>
    <n v="1"/>
    <m/>
    <n v="0"/>
  </r>
  <r>
    <x v="0"/>
    <x v="21"/>
    <x v="8"/>
    <m/>
    <n v="1"/>
    <m/>
    <n v="0"/>
  </r>
  <r>
    <x v="0"/>
    <x v="21"/>
    <x v="9"/>
    <m/>
    <n v="1"/>
    <m/>
    <n v="0"/>
  </r>
  <r>
    <x v="0"/>
    <x v="21"/>
    <x v="10"/>
    <m/>
    <n v="1"/>
    <m/>
    <n v="0"/>
  </r>
  <r>
    <x v="0"/>
    <x v="21"/>
    <x v="11"/>
    <m/>
    <n v="1"/>
    <m/>
    <n v="0"/>
  </r>
  <r>
    <x v="0"/>
    <x v="21"/>
    <x v="12"/>
    <m/>
    <n v="1"/>
    <m/>
    <n v="0"/>
  </r>
  <r>
    <x v="0"/>
    <x v="21"/>
    <x v="13"/>
    <s v="Cape Town"/>
    <n v="1"/>
    <s v="Sentinel Seafoods, Hout Harbour"/>
    <n v="1"/>
  </r>
  <r>
    <x v="0"/>
    <x v="21"/>
    <x v="14"/>
    <s v="Cape Town"/>
    <n v="1"/>
    <s v="Sentinel Seafoods, Hout Bay Harbour"/>
    <n v="1"/>
  </r>
  <r>
    <x v="0"/>
    <x v="21"/>
    <x v="15"/>
    <s v="Cape Town"/>
    <n v="1"/>
    <s v="Sentinel Seafoods, Hout Bay Harbour"/>
    <n v="1"/>
  </r>
  <r>
    <x v="0"/>
    <x v="22"/>
    <x v="0"/>
    <s v="Cape Town"/>
    <n v="1"/>
    <s v="Duncan Dock cold storage, Dock Road ;Cape Town Harbor ; 8000"/>
    <n v="1"/>
  </r>
  <r>
    <x v="0"/>
    <x v="22"/>
    <x v="1"/>
    <s v="Cape Town"/>
    <n v="1"/>
    <s v="Duncan Dock cold storage, Dock Road ;Cape Town Harbor ; 8000 dock cold stoage"/>
    <n v="1"/>
  </r>
  <r>
    <x v="0"/>
    <x v="22"/>
    <x v="2"/>
    <s v="Cape Town"/>
    <n v="1"/>
    <s v="Duncan Dock cold storage, Dock Road ;Cape Town Harbor ; 8000"/>
    <n v="1"/>
  </r>
  <r>
    <x v="0"/>
    <x v="22"/>
    <x v="3"/>
    <s v="cape twon"/>
    <n v="1"/>
    <s v="Duncan Dock cold storage, Dock Road ;Cape Town Harbor ; 8000"/>
    <n v="1"/>
  </r>
  <r>
    <x v="0"/>
    <x v="22"/>
    <x v="4"/>
    <s v="Cape Town"/>
    <n v="1"/>
    <s v="Cross berth cold store  ;Tanker  Basin; Monument Road, Cape  Town Harbor;8000"/>
    <n v="1"/>
  </r>
  <r>
    <x v="0"/>
    <x v="22"/>
    <x v="5"/>
    <s v="Cape Town"/>
    <n v="1"/>
    <s v="Cross berth cold store  ;Tanker  Basin; Monument Road, Cape  Town Harbor;8000"/>
    <n v="1"/>
  </r>
  <r>
    <x v="0"/>
    <x v="22"/>
    <x v="6"/>
    <s v="Cape Town"/>
    <n v="1"/>
    <s v="Cross berth cold store  ;Tanker  Basin; Monument Road, Cape  Town Harbor;8000"/>
    <n v="1"/>
  </r>
  <r>
    <x v="0"/>
    <x v="22"/>
    <x v="7"/>
    <s v="Cape Town"/>
    <n v="1"/>
    <s v="Cross berth cold store  ;Tanker  Basin; Monument Road, Cape  Town Harbor;8000"/>
    <n v="1"/>
  </r>
  <r>
    <x v="0"/>
    <x v="22"/>
    <x v="8"/>
    <s v="Cape Town"/>
    <n v="1"/>
    <s v="Cross berth cold store  ;Tanker  Basin; Monument Road, Cape  Town Harbor;8000"/>
    <n v="1"/>
  </r>
  <r>
    <x v="0"/>
    <x v="22"/>
    <x v="9"/>
    <s v="Cape Town"/>
    <n v="1"/>
    <s v="Cross berth cold store  ;Tanker  Basin; Monument Road, Cape  Town Harbor;8000"/>
    <n v="1"/>
  </r>
  <r>
    <x v="0"/>
    <x v="22"/>
    <x v="10"/>
    <s v="Cape Town"/>
    <n v="1"/>
    <s v="Cross berth cold store  ;Tanker  Basin; Monument Road, Cape  Town Harbor;8000"/>
    <n v="1"/>
  </r>
  <r>
    <x v="0"/>
    <x v="22"/>
    <x v="11"/>
    <s v="Cape Town"/>
    <n v="1"/>
    <s v="Cross berth cold store  ;Tanker  Basin; Monument Road, Cape  Town Harbor;8000"/>
    <n v="1"/>
  </r>
  <r>
    <x v="0"/>
    <x v="22"/>
    <x v="12"/>
    <s v="Cape Town"/>
    <n v="1"/>
    <s v="Cross berth cold store  ;Tanker  Basin; Monument Road, Cape  Town Harbor;8000"/>
    <n v="1"/>
  </r>
  <r>
    <x v="0"/>
    <x v="22"/>
    <x v="13"/>
    <s v="Cape Town"/>
    <n v="1"/>
    <s v="Cross berth cold store  ;Tanker  Basin; Monument Road, Cape  Town Harbor;8000ross berth cold store"/>
    <n v="1"/>
  </r>
  <r>
    <x v="0"/>
    <x v="22"/>
    <x v="14"/>
    <s v="Cape Town"/>
    <n v="1"/>
    <s v="Cross berth cold store  ;Tanker  Basin; Monument Road, Cape  Town Harbor;8000"/>
    <n v="1"/>
  </r>
  <r>
    <x v="0"/>
    <x v="22"/>
    <x v="15"/>
    <s v="Cape Town"/>
    <n v="1"/>
    <s v="Cross berth cold store  ;Tanker  Basin; Monument Road, Cape  Town Harbor;8000"/>
    <n v="1"/>
  </r>
  <r>
    <x v="0"/>
    <x v="23"/>
    <x v="0"/>
    <s v="Cape Town Harbour"/>
    <n v="1"/>
    <s v="MFV Ukhozi Crossberth, Cold Stores, 1091 Monument Road, Table Bay Harbour, Cape Town, 8001"/>
    <n v="1"/>
  </r>
  <r>
    <x v="0"/>
    <x v="23"/>
    <x v="1"/>
    <s v="Cape Town Harbour"/>
    <n v="1"/>
    <m/>
    <n v="1"/>
  </r>
  <r>
    <x v="0"/>
    <x v="23"/>
    <x v="2"/>
    <s v="Cape Town Harbour"/>
    <n v="1"/>
    <m/>
    <n v="1"/>
  </r>
  <r>
    <x v="0"/>
    <x v="23"/>
    <x v="3"/>
    <s v="Cape Town Harbour"/>
    <n v="1"/>
    <s v="MFV Echalar Crossberth, Cold Stores, 1091 Monument Road, Table Bay Harbour, Cape Town, 8001"/>
    <n v="1"/>
  </r>
  <r>
    <x v="0"/>
    <x v="23"/>
    <x v="4"/>
    <s v="Cape Town Harbour"/>
    <n v="1"/>
    <s v="MFV Echalar Crossberth, Cold Stores, 1091 Monument Road, Table Bay Harbour, Cape Town, 8001"/>
    <n v="1"/>
  </r>
  <r>
    <x v="0"/>
    <x v="23"/>
    <x v="5"/>
    <s v="Cape Town Harbour"/>
    <n v="1"/>
    <s v="MFV Echalar Crossberth, Cold Stores, 1091 Monument Road, Table Bay Harbour, Cape Town, 8001"/>
    <n v="1"/>
  </r>
  <r>
    <x v="0"/>
    <x v="23"/>
    <x v="6"/>
    <s v="Cape Town Harbour"/>
    <n v="1"/>
    <m/>
    <n v="1"/>
  </r>
  <r>
    <x v="0"/>
    <x v="23"/>
    <x v="7"/>
    <s v="Cape Town Harbour"/>
    <n v="1"/>
    <s v="MFV Echalar Crossberth, Cold Stores, 1091 Monument Road, Table Bay Harbour, Cape Town, 8001"/>
    <n v="1"/>
  </r>
  <r>
    <x v="0"/>
    <x v="23"/>
    <x v="8"/>
    <s v="Cape Town Harbour"/>
    <n v="1"/>
    <s v="MFV Echalar Crossberth, Cold Stores, 1091 Monument Road, Table Bay Harbour, Cape Town, 8001"/>
    <n v="1"/>
  </r>
  <r>
    <x v="0"/>
    <x v="23"/>
    <x v="9"/>
    <s v="Cape Town Harbour"/>
    <n v="1"/>
    <s v="MFV Echalar Crossberth, Cold Stores, 1091 Monument Road, Table Bay Harbour, Cape Town, 8001"/>
    <n v="1"/>
  </r>
  <r>
    <x v="0"/>
    <x v="23"/>
    <x v="10"/>
    <s v="Cape Town Harbour"/>
    <n v="1"/>
    <s v="MFV Echalar Crossberth, Cold Stores, 1091 Monument Road, Table Bay Harbour, Cape Town, 8001"/>
    <n v="1"/>
  </r>
  <r>
    <x v="0"/>
    <x v="23"/>
    <x v="11"/>
    <s v="Cape Town Harbour"/>
    <n v="1"/>
    <s v="MFV Umzabalazo Crossberth, Cold Stores, 1091 Monument Road, Table Bay Harbour, Cape Town, 8001"/>
    <n v="1"/>
  </r>
  <r>
    <x v="0"/>
    <x v="23"/>
    <x v="12"/>
    <s v="Cape Town Harbour"/>
    <n v="1"/>
    <s v="MFV Umzabalazo Crossberth, Cold Stores, 1091 Monument Road, Table Bay Harbour, Cape Town, 8001"/>
    <n v="1"/>
  </r>
  <r>
    <x v="0"/>
    <x v="23"/>
    <x v="13"/>
    <s v="Cape Town Harbour"/>
    <n v="1"/>
    <s v="MFV Umzabalazo Crossberth, Cold Stores, 1091 Monument Road, Table Bay Harbour, Cape Town, 8001"/>
    <n v="1"/>
  </r>
  <r>
    <x v="0"/>
    <x v="23"/>
    <x v="14"/>
    <s v="Cape Town Harbour"/>
    <n v="1"/>
    <s v="MFV Umzabalazo Crossberth, Cold Stores, 1091 Monument Road, Table Bay Harbour, Cape Town, 8001"/>
    <n v="1"/>
  </r>
  <r>
    <x v="0"/>
    <x v="24"/>
    <x v="0"/>
    <s v="Cape Town Harbour "/>
    <n v="1"/>
    <s v="V&amp;A Coldstores – Cape Town Harbour "/>
    <n v="1"/>
  </r>
  <r>
    <x v="0"/>
    <x v="24"/>
    <x v="1"/>
    <s v="Cape Town Harbour"/>
    <n v="1"/>
    <s v="V&amp;A Coldstores – Cape Town Harbour "/>
    <n v="1"/>
  </r>
  <r>
    <x v="0"/>
    <x v="24"/>
    <x v="2"/>
    <s v="Cape Town Harbour"/>
    <n v="1"/>
    <s v="V&amp;A Coldstores – Cape Town Harbour "/>
    <n v="1"/>
  </r>
  <r>
    <x v="0"/>
    <x v="24"/>
    <x v="3"/>
    <s v="Cape Town Harbour"/>
    <n v="1"/>
    <s v="V&amp;A Coldstores – Cape Town Harbour "/>
    <n v="1"/>
  </r>
  <r>
    <x v="0"/>
    <x v="24"/>
    <x v="4"/>
    <s v="Cape Town Harbour"/>
    <n v="1"/>
    <s v="V&amp;A Coldstores – Cape Town Harbour "/>
    <n v="1"/>
  </r>
  <r>
    <x v="0"/>
    <x v="24"/>
    <x v="5"/>
    <s v="Cape Town Harbour"/>
    <n v="1"/>
    <s v="V&amp;A Coldstores – Cape Town Harbour "/>
    <n v="1"/>
  </r>
  <r>
    <x v="0"/>
    <x v="24"/>
    <x v="6"/>
    <s v="Cape Town Harbour"/>
    <n v="1"/>
    <s v="V&amp;A Coldstores – Cape Town Harbour "/>
    <n v="1"/>
  </r>
  <r>
    <x v="0"/>
    <x v="24"/>
    <x v="7"/>
    <s v="Cape Town Harbour "/>
    <n v="1"/>
    <s v="Commercial Cold Storage, Cape Town Harbour "/>
    <n v="1"/>
  </r>
  <r>
    <x v="0"/>
    <x v="24"/>
    <x v="8"/>
    <s v="Cape Town Harbour"/>
    <n v="1"/>
    <s v="Commercial Cold Storage, Cape Town Harbour "/>
    <n v="1"/>
  </r>
  <r>
    <x v="0"/>
    <x v="24"/>
    <x v="9"/>
    <s v="Cape Town Harbour"/>
    <n v="1"/>
    <s v="Commercial Cold Storage, Cape Town Harbour "/>
    <n v="1"/>
  </r>
  <r>
    <x v="0"/>
    <x v="24"/>
    <x v="10"/>
    <s v="Cape Town Harbour"/>
    <n v="1"/>
    <s v="Commercial Cold Storage, Cape Town Harbour "/>
    <n v="1"/>
  </r>
  <r>
    <x v="0"/>
    <x v="24"/>
    <x v="11"/>
    <s v="Cape Town Harbour"/>
    <n v="1"/>
    <s v="Commercial Cold Storage, Cape Town Harbour "/>
    <n v="1"/>
  </r>
  <r>
    <x v="0"/>
    <x v="24"/>
    <x v="12"/>
    <s v="Cape Town Harbour"/>
    <n v="1"/>
    <s v="Commercial Cold Storage, Cape Town Harbour "/>
    <n v="1"/>
  </r>
  <r>
    <x v="0"/>
    <x v="24"/>
    <x v="13"/>
    <s v="Cape Town Harbour"/>
    <n v="1"/>
    <s v="Commercial Cold Storage, Cape Town Harbour "/>
    <n v="1"/>
  </r>
  <r>
    <x v="0"/>
    <x v="24"/>
    <x v="14"/>
    <s v="Cape Town Harbour "/>
    <n v="1"/>
    <s v="Commercial Cold Storage, Cape Town Harbour / Blue Continent Products, Cape Town Harbour"/>
    <n v="1"/>
  </r>
  <r>
    <x v="0"/>
    <x v="25"/>
    <x v="0"/>
    <m/>
    <n v="1"/>
    <m/>
    <n v="0"/>
  </r>
  <r>
    <x v="0"/>
    <x v="25"/>
    <x v="1"/>
    <m/>
    <n v="1"/>
    <m/>
    <n v="0"/>
  </r>
  <r>
    <x v="0"/>
    <x v="25"/>
    <x v="2"/>
    <m/>
    <n v="1"/>
    <m/>
    <n v="0"/>
  </r>
  <r>
    <x v="0"/>
    <x v="25"/>
    <x v="3"/>
    <m/>
    <n v="1"/>
    <m/>
    <n v="0"/>
  </r>
  <r>
    <x v="0"/>
    <x v="25"/>
    <x v="4"/>
    <m/>
    <n v="1"/>
    <m/>
    <n v="0"/>
  </r>
  <r>
    <x v="0"/>
    <x v="25"/>
    <x v="5"/>
    <m/>
    <n v="1"/>
    <m/>
    <n v="0"/>
  </r>
  <r>
    <x v="0"/>
    <x v="25"/>
    <x v="6"/>
    <m/>
    <n v="1"/>
    <m/>
    <n v="0"/>
  </r>
  <r>
    <x v="0"/>
    <x v="25"/>
    <x v="7"/>
    <m/>
    <n v="1"/>
    <m/>
    <n v="0"/>
  </r>
  <r>
    <x v="0"/>
    <x v="25"/>
    <x v="8"/>
    <m/>
    <n v="1"/>
    <m/>
    <n v="0"/>
  </r>
  <r>
    <x v="0"/>
    <x v="25"/>
    <x v="9"/>
    <m/>
    <n v="1"/>
    <m/>
    <n v="0"/>
  </r>
  <r>
    <x v="0"/>
    <x v="25"/>
    <x v="10"/>
    <m/>
    <n v="1"/>
    <m/>
    <n v="0"/>
  </r>
  <r>
    <x v="0"/>
    <x v="25"/>
    <x v="11"/>
    <m/>
    <n v="1"/>
    <m/>
    <n v="0"/>
  </r>
  <r>
    <x v="0"/>
    <x v="25"/>
    <x v="12"/>
    <m/>
    <n v="1"/>
    <m/>
    <n v="0"/>
  </r>
  <r>
    <x v="0"/>
    <x v="25"/>
    <x v="13"/>
    <m/>
    <n v="1"/>
    <m/>
    <n v="0"/>
  </r>
  <r>
    <x v="0"/>
    <x v="25"/>
    <x v="14"/>
    <m/>
    <n v="1"/>
    <m/>
    <n v="0"/>
  </r>
  <r>
    <x v="0"/>
    <x v="26"/>
    <x v="0"/>
    <s v="Cape Town"/>
    <n v="1"/>
    <s v="I&amp;J LTD NO 1 SOUTH ARM ROAD TABLE B AY HARBOUR 8002"/>
    <n v="1"/>
  </r>
  <r>
    <x v="0"/>
    <x v="26"/>
    <x v="1"/>
    <s v="Cape Town"/>
    <n v="1"/>
    <s v="I&amp;J LTD  NO 1 SOUTH ARM ROAD TABLE BAY HARBOUR 8002"/>
    <n v="1"/>
  </r>
  <r>
    <x v="0"/>
    <x v="26"/>
    <x v="2"/>
    <s v="Cape Town"/>
    <n v="1"/>
    <s v="I&amp;J LTD NO.1 SOUTH ARM ROAD TABLE BAY HARBOUR 8002"/>
    <n v="1"/>
  </r>
  <r>
    <x v="0"/>
    <x v="26"/>
    <x v="3"/>
    <s v="Cape Town"/>
    <n v="1"/>
    <s v="MARINE PRODUCTS, MALPRO AOUTH ARM ROAD ELBOW KEY PRODUCTS, MALPRO AOUTH ARM ROAD ELBOW KEYINE PRODUCTS, MARPRO AOUTH ARM ROAD ELBOW KEY"/>
    <n v="1"/>
  </r>
  <r>
    <x v="0"/>
    <x v="26"/>
    <x v="5"/>
    <s v="Cape Town"/>
    <n v="1"/>
    <s v="MARINE PRODUCTSM MARPRO SOUTH ARM ROAD ELBOW KEY"/>
    <n v="1"/>
  </r>
  <r>
    <x v="0"/>
    <x v="26"/>
    <x v="6"/>
    <s v="Cape Town"/>
    <n v="1"/>
    <s v="MARINE PRODUCTS MARPRO SOUTH ARM ROAD  ELBOW KEY"/>
    <n v="1"/>
  </r>
  <r>
    <x v="0"/>
    <x v="26"/>
    <x v="7"/>
    <s v="GANSBAAI CROSSBERTH"/>
    <n v="1"/>
    <s v="DYER EILAND VISSERYE FACTORY"/>
    <n v="3"/>
  </r>
  <r>
    <x v="0"/>
    <x v="26"/>
    <x v="8"/>
    <s v="GANSBAAI CROSSBERTH"/>
    <n v="1"/>
    <s v="DYER EILAND VISSERYE FACTORY"/>
    <n v="3"/>
  </r>
  <r>
    <x v="0"/>
    <x v="26"/>
    <x v="9"/>
    <s v="GANSBAAI CROSSBERTH; SALDANHA HARBOUR"/>
    <n v="1"/>
    <s v="DYER EILAND VISSERYE FACTORY; SEA HARVEST CORPORATION FISHING HARBOUR SALDANHA BAY 7395"/>
    <n v="3"/>
  </r>
  <r>
    <x v="0"/>
    <x v="26"/>
    <x v="10"/>
    <s v="SALDANHA HARBOUR"/>
    <n v="1"/>
    <s v="SEA HARVEST CORPORATION FISHING HARBOUR SALDANHA BAY 7395"/>
    <n v="3"/>
  </r>
  <r>
    <x v="0"/>
    <x v="26"/>
    <x v="11"/>
    <s v="SALDANHA HARBOUR"/>
    <n v="1"/>
    <s v="SEA HARVEST CORPORATION FISHING HARBOUR SALDANHA BAY 7395"/>
    <n v="3"/>
  </r>
  <r>
    <x v="0"/>
    <x v="26"/>
    <x v="12"/>
    <s v="SALDANHA HARBOUR"/>
    <n v="1"/>
    <s v="SEA HARVEST CORPORATION FISHING HARBOUR SALDANHA BAY 7395"/>
    <n v="3"/>
  </r>
  <r>
    <x v="0"/>
    <x v="26"/>
    <x v="13"/>
    <s v="SALDANHA HARBOUR"/>
    <n v="1"/>
    <s v="SEA HARVEST CORPORATION FISHING HARBOUR SALDANHA BAY 7395"/>
    <n v="3"/>
  </r>
  <r>
    <x v="0"/>
    <x v="26"/>
    <x v="14"/>
    <s v="SALDANHA HARBOUR"/>
    <n v="1"/>
    <s v="SEA HARVEST CORPORATION FISHING HARBOUR SALDANHA BAY 7395"/>
    <n v="3"/>
  </r>
  <r>
    <x v="0"/>
    <x v="26"/>
    <x v="16"/>
    <s v="N/A"/>
    <n v="1"/>
    <s v="N/A"/>
    <n v="0"/>
  </r>
  <r>
    <x v="0"/>
    <x v="27"/>
    <x v="0"/>
    <m/>
    <n v="1"/>
    <m/>
    <n v="0"/>
  </r>
  <r>
    <x v="0"/>
    <x v="27"/>
    <x v="1"/>
    <m/>
    <n v="1"/>
    <m/>
    <n v="0"/>
  </r>
  <r>
    <x v="0"/>
    <x v="27"/>
    <x v="2"/>
    <m/>
    <n v="1"/>
    <m/>
    <n v="0"/>
  </r>
  <r>
    <x v="0"/>
    <x v="27"/>
    <x v="3"/>
    <m/>
    <n v="1"/>
    <m/>
    <n v="0"/>
  </r>
  <r>
    <x v="0"/>
    <x v="27"/>
    <x v="4"/>
    <m/>
    <n v="1"/>
    <m/>
    <n v="0"/>
  </r>
  <r>
    <x v="0"/>
    <x v="27"/>
    <x v="5"/>
    <m/>
    <n v="1"/>
    <m/>
    <n v="0"/>
  </r>
  <r>
    <x v="0"/>
    <x v="27"/>
    <x v="6"/>
    <s v="Table Bay Harbour"/>
    <n v="1"/>
    <s v="BCP, CAPE TOWN HARBOUR/PREMIER FISHING"/>
    <n v="1"/>
  </r>
  <r>
    <x v="0"/>
    <x v="27"/>
    <x v="7"/>
    <s v="Table Bay Harbour"/>
    <n v="1"/>
    <s v="BCP, CAPE TOWN HARBOUR/PREMIER FISHING"/>
    <n v="1"/>
  </r>
  <r>
    <x v="0"/>
    <x v="27"/>
    <x v="8"/>
    <s v="Table Bay Harbour"/>
    <n v="1"/>
    <s v="BCP, CAPE TOWN HARBOUR/PREMIER FISHING"/>
    <n v="1"/>
  </r>
  <r>
    <x v="0"/>
    <x v="27"/>
    <x v="9"/>
    <s v="Table Bay Harbour"/>
    <n v="1"/>
    <s v="AMAWANDLE HAKE, ELBOW QUAY, CAPE TOWN HARBOUR"/>
    <n v="1"/>
  </r>
  <r>
    <x v="0"/>
    <x v="27"/>
    <x v="10"/>
    <s v="Table Bay Harbour"/>
    <n v="1"/>
    <s v="AMAWANDLE HAKE, ELBOW QUAY, CAPE TOWN HARBOUR"/>
    <n v="1"/>
  </r>
  <r>
    <x v="0"/>
    <x v="27"/>
    <x v="11"/>
    <s v="Table Bay Harbour"/>
    <n v="1"/>
    <s v="AMAWANDLE HAKE, ELBOW QUAY, CAPE TOWN HARBOUR"/>
    <n v="1"/>
  </r>
  <r>
    <x v="0"/>
    <x v="27"/>
    <x v="12"/>
    <s v="Table Bay Harbour"/>
    <n v="1"/>
    <s v="AMAWANDLE HAKE, ELBOW QUAY, CAPE TOWN HARBOUR"/>
    <n v="1"/>
  </r>
  <r>
    <x v="0"/>
    <x v="27"/>
    <x v="13"/>
    <s v="Table Bay Harbour"/>
    <n v="1"/>
    <s v="AMAWANDLE HAKE, ELBOW QUAY, CAPE TOWN HARBOUR"/>
    <n v="1"/>
  </r>
  <r>
    <x v="0"/>
    <x v="27"/>
    <x v="14"/>
    <s v="Table Bay Harbour"/>
    <n v="1"/>
    <s v="AMAWANDLE HAKE, ELBOW QUAY, CAPE TOWN HARBOUR"/>
    <n v="1"/>
  </r>
  <r>
    <x v="0"/>
    <x v="28"/>
    <x v="0"/>
    <s v="Port Elizabeth, Plettenberg Bay"/>
    <n v="1"/>
    <s v="Mayibuye Fishing Plettenberg Bay Fish Processors"/>
    <n v="3"/>
  </r>
  <r>
    <x v="0"/>
    <x v="28"/>
    <x v="1"/>
    <s v="Cape Town"/>
    <n v="1"/>
    <s v="MFV Echalar FPE and landed at Crossberth Cold Stores, Monument Road, Cape Town"/>
    <n v="1"/>
  </r>
  <r>
    <x v="0"/>
    <x v="28"/>
    <x v="2"/>
    <s v="Cape Town"/>
    <n v="1"/>
    <s v="MFV Echalar FPE and landed at Crossberth Cold Stores, Monument Road, Cape Town"/>
    <n v="1"/>
  </r>
  <r>
    <x v="0"/>
    <x v="28"/>
    <x v="3"/>
    <s v="Cape Town"/>
    <n v="1"/>
    <s v="MFV Echalar FPE and landed at Crossberth Cold Stores, Monument Road, Cape Town"/>
    <n v="1"/>
  </r>
  <r>
    <x v="0"/>
    <x v="28"/>
    <x v="4"/>
    <s v="Cape Town"/>
    <n v="1"/>
    <s v="MFV Echalar FPE and landed at Crossberth Cold Stores, Monument Road, Cape Town"/>
    <n v="1"/>
  </r>
  <r>
    <x v="0"/>
    <x v="28"/>
    <x v="6"/>
    <s v="Cape Town"/>
    <n v="1"/>
    <s v="MFV Echalar FPE and landed at Crossberth Cold Stores, Monument Road, Cape Town"/>
    <n v="1"/>
  </r>
  <r>
    <x v="0"/>
    <x v="28"/>
    <x v="7"/>
    <s v="Cape Town"/>
    <n v="1"/>
    <s v="MFV Echalar FPE and landed at Crossberth Cold Stores, Monument Road, Cape Town"/>
    <n v="1"/>
  </r>
  <r>
    <x v="0"/>
    <x v="28"/>
    <x v="8"/>
    <s v="Cape Town"/>
    <n v="1"/>
    <s v="MFV Echalar FPE and landed at Crossberth Cold Stores, Monument Road, Cape Town"/>
    <n v="1"/>
  </r>
  <r>
    <x v="0"/>
    <x v="28"/>
    <x v="9"/>
    <s v="Cape Town"/>
    <n v="1"/>
    <s v="MFV Echalar FPE and landed at Crossberth Cold Stores, Monument Road, Cape Town"/>
    <n v="1"/>
  </r>
  <r>
    <x v="0"/>
    <x v="28"/>
    <x v="10"/>
    <s v="Cape Town"/>
    <n v="1"/>
    <s v="MFV Echalar FPE and landed at Crossberth Cold Stores, Monument Road, Cape Town"/>
    <n v="1"/>
  </r>
  <r>
    <x v="0"/>
    <x v="28"/>
    <x v="11"/>
    <s v="Cape Town"/>
    <n v="1"/>
    <s v="MFV Umzabalazo FPE and landed at Crossberth Cold Stores, Monument Road, Cape Town"/>
    <n v="1"/>
  </r>
  <r>
    <x v="0"/>
    <x v="28"/>
    <x v="12"/>
    <s v="Cape Town"/>
    <n v="1"/>
    <s v="MFV Umzabalazo FPE and landed at Crossberth Cold Stores, Monument Road, Cape Town"/>
    <n v="1"/>
  </r>
  <r>
    <x v="0"/>
    <x v="28"/>
    <x v="13"/>
    <s v="Cape Town"/>
    <n v="1"/>
    <s v="MFV Umzabalazo FPE and landed at Crossberth Cold Stores, Monument Road, Cape Town"/>
    <n v="1"/>
  </r>
  <r>
    <x v="0"/>
    <x v="28"/>
    <x v="14"/>
    <s v="Cape Town"/>
    <n v="1"/>
    <s v="MFV Umzabalazo FPE and landed at Crossberth Cold Stores, Monument Road, Cape Town"/>
    <n v="1"/>
  </r>
  <r>
    <x v="0"/>
    <x v="28"/>
    <x v="5"/>
    <s v="Cape Town"/>
    <n v="1"/>
    <s v="MFV Echalar FPE and landed at Crossberth Cold Stores, Monument Road, Cape Town"/>
    <n v="1"/>
  </r>
  <r>
    <x v="0"/>
    <x v="29"/>
    <x v="0"/>
    <s v="Cape Town"/>
    <n v="1"/>
    <s v="V&amp;A"/>
    <n v="1"/>
  </r>
  <r>
    <x v="0"/>
    <x v="29"/>
    <x v="1"/>
    <s v="Cape Town"/>
    <n v="1"/>
    <s v="Viking Ct &amp; Mossel Bay"/>
    <n v="1"/>
  </r>
  <r>
    <x v="0"/>
    <x v="29"/>
    <x v="2"/>
    <s v="Cape Town"/>
    <n v="1"/>
    <s v="Viking Ct &amp; Mossel Bay"/>
    <n v="1"/>
  </r>
  <r>
    <x v="0"/>
    <x v="29"/>
    <x v="3"/>
    <s v="Cape Town"/>
    <n v="1"/>
    <s v="Viking Ct &amp; Mossel Bay"/>
    <n v="1"/>
  </r>
  <r>
    <x v="0"/>
    <x v="29"/>
    <x v="4"/>
    <s v="Cape Town"/>
    <n v="1"/>
    <s v="Viking Ct &amp; Mossel Bay"/>
    <n v="1"/>
  </r>
  <r>
    <x v="0"/>
    <x v="29"/>
    <x v="5"/>
    <s v="Cape Town"/>
    <n v="1"/>
    <s v="Viking Ct &amp; Mossel Bay"/>
    <n v="1"/>
  </r>
  <r>
    <x v="0"/>
    <x v="29"/>
    <x v="6"/>
    <s v="Cape Town"/>
    <n v="1"/>
    <s v="Viking Ct &amp; Mossel Bay"/>
    <n v="1"/>
  </r>
  <r>
    <x v="0"/>
    <x v="29"/>
    <x v="7"/>
    <s v="Cape Town"/>
    <n v="1"/>
    <s v="Viking Ct &amp; Mossel Bay"/>
    <n v="1"/>
  </r>
  <r>
    <x v="0"/>
    <x v="29"/>
    <x v="8"/>
    <s v="Cape Town &amp; Mossel Bay"/>
    <n v="1"/>
    <s v="Viking Ct &amp; Mossel BayY "/>
    <n v="3"/>
  </r>
  <r>
    <x v="0"/>
    <x v="29"/>
    <x v="9"/>
    <s v="Cape Town &amp; Mossel BayCape Town &amp; Mossel Bay"/>
    <n v="1"/>
    <s v="Viking Ct &amp; Mossel Bay "/>
    <n v="3"/>
  </r>
  <r>
    <x v="0"/>
    <x v="29"/>
    <x v="10"/>
    <s v="Cape Town &amp; Mossel Bay"/>
    <n v="1"/>
    <s v="Viking Ct &amp; Mossel Bay"/>
    <n v="3"/>
  </r>
  <r>
    <x v="0"/>
    <x v="29"/>
    <x v="11"/>
    <s v="Cape Town &amp; Mossel Bay"/>
    <n v="1"/>
    <s v="Viking Ct &amp; Mossel Bay"/>
    <n v="3"/>
  </r>
  <r>
    <x v="0"/>
    <x v="29"/>
    <x v="12"/>
    <s v="Cape Town &amp; Mossel Bay"/>
    <n v="1"/>
    <s v="Viking Ct &amp; Mossel Bay"/>
    <n v="3"/>
  </r>
  <r>
    <x v="0"/>
    <x v="29"/>
    <x v="13"/>
    <s v="HOUT BAY"/>
    <n v="1"/>
    <s v="Hout Bay"/>
    <n v="1"/>
  </r>
  <r>
    <x v="0"/>
    <x v="29"/>
    <x v="14"/>
    <s v="HOUT BAY"/>
    <n v="1"/>
    <s v="Hout Bay"/>
    <n v="1"/>
  </r>
  <r>
    <x v="0"/>
    <x v="30"/>
    <x v="1"/>
    <s v="Realeka"/>
    <n v="1"/>
    <s v="BCP"/>
    <n v="0"/>
  </r>
  <r>
    <x v="0"/>
    <x v="30"/>
    <x v="2"/>
    <s v="Realeka"/>
    <n v="1"/>
    <s v="BCP"/>
    <n v="0"/>
  </r>
  <r>
    <x v="0"/>
    <x v="30"/>
    <x v="3"/>
    <s v="Realeka"/>
    <n v="1"/>
    <s v="BCP"/>
    <n v="0"/>
  </r>
  <r>
    <x v="0"/>
    <x v="30"/>
    <x v="4"/>
    <s v="Realeka"/>
    <n v="1"/>
    <s v="BCP"/>
    <n v="0"/>
  </r>
  <r>
    <x v="0"/>
    <x v="30"/>
    <x v="6"/>
    <s v="Realeka"/>
    <n v="1"/>
    <s v="BCP"/>
    <n v="0"/>
  </r>
  <r>
    <x v="0"/>
    <x v="30"/>
    <x v="7"/>
    <s v="Realeka"/>
    <n v="1"/>
    <s v="BCP"/>
    <n v="0"/>
  </r>
  <r>
    <x v="0"/>
    <x v="30"/>
    <x v="8"/>
    <s v="Realeka"/>
    <n v="1"/>
    <s v="BCP"/>
    <n v="0"/>
  </r>
  <r>
    <x v="0"/>
    <x v="30"/>
    <x v="9"/>
    <s v="Realeka"/>
    <n v="1"/>
    <s v="BCP"/>
    <n v="0"/>
  </r>
  <r>
    <x v="0"/>
    <x v="30"/>
    <x v="10"/>
    <s v="Realeka"/>
    <n v="1"/>
    <s v="BCP"/>
    <n v="0"/>
  </r>
  <r>
    <x v="0"/>
    <x v="30"/>
    <x v="11"/>
    <s v="Boetie Bert"/>
    <n v="1"/>
    <s v="Dyer Eland"/>
    <n v="0"/>
  </r>
  <r>
    <x v="0"/>
    <x v="30"/>
    <x v="12"/>
    <s v="Boetie Bert"/>
    <n v="1"/>
    <s v="Dyer Eland"/>
    <n v="0"/>
  </r>
  <r>
    <x v="0"/>
    <x v="30"/>
    <x v="13"/>
    <s v="Boetie Bert"/>
    <n v="1"/>
    <s v="Dyer Eland"/>
    <n v="0"/>
  </r>
  <r>
    <x v="0"/>
    <x v="30"/>
    <x v="14"/>
    <s v="Boetie Bert"/>
    <n v="1"/>
    <s v="Dyer Eland"/>
    <n v="0"/>
  </r>
  <r>
    <x v="0"/>
    <x v="30"/>
    <x v="15"/>
    <s v="Boetie Bert"/>
    <n v="1"/>
    <s v="Dyer Eland"/>
    <n v="0"/>
  </r>
  <r>
    <x v="0"/>
    <x v="30"/>
    <x v="16"/>
    <m/>
    <n v="1"/>
    <m/>
    <n v="0"/>
  </r>
  <r>
    <x v="1"/>
    <x v="31"/>
    <x v="0"/>
    <s v="Port St Francis, Port Elizabeth, Mossel Bay"/>
    <n v="1"/>
    <s v="Balobi, Processors Porthole Building, Triton Avenue, Port St. Francis, St. Francis Bay, 6312"/>
    <n v="3"/>
  </r>
  <r>
    <x v="1"/>
    <x v="31"/>
    <x v="1"/>
    <s v="Port St Francis, Port Elizabeth, Mossel Bay"/>
    <n v="1"/>
    <s v="Balobi Processors, Porthole Building, Triton Avenue, Port St. Francis, St. Francis Bay, 6312"/>
    <n v="3"/>
  </r>
  <r>
    <x v="1"/>
    <x v="31"/>
    <x v="2"/>
    <s v="Port Elizabeth, Mossel Bay, Gansbaai"/>
    <n v="1"/>
    <s v="Balobi Processors, Porthole Building, Triton Avenue, Port St. Francis, St. Francis Bay,  6312,  Quay Marine, 3 Manhattan Road, Airport Industria 2, Cape Town, 8001"/>
    <n v="3"/>
  </r>
  <r>
    <x v="1"/>
    <x v="31"/>
    <x v="3"/>
    <s v="Port St Francis Bay, Port Elizabeth, Mossel Bay"/>
    <n v="1"/>
    <s v="Balobi Processors, Porthole Building, Triton Avenue, Port St. Francis, St. Francis Bay, 6312"/>
    <n v="3"/>
  </r>
  <r>
    <x v="1"/>
    <x v="31"/>
    <x v="4"/>
    <s v="Port St Francis Bay, Port Elizabeth, Mossel Bay, Gansbaai"/>
    <n v="1"/>
    <s v="Balobi Processors, Porthole Building, Triton Avenue, Port St. Francis, St. Francis Bay, 6312"/>
    <n v="3"/>
  </r>
  <r>
    <x v="1"/>
    <x v="31"/>
    <x v="5"/>
    <s v="Port St Francis Bay, Port Elizabeth, Mossel Bay, Hout Bay"/>
    <n v="1"/>
    <s v="Balobi Processors, Porthole Building, Triton Avenue, Port St. Francis, St. Francis Bay, 6312,  Afro Fishing,  2 Kloof Street, Mossel Bay"/>
    <n v="3"/>
  </r>
  <r>
    <x v="1"/>
    <x v="31"/>
    <x v="6"/>
    <s v="Port St Francis Bay, Port Elizabeth, Hout Bay, Cape Town"/>
    <n v="1"/>
    <s v="Balobi Processors, Porthole Building, Triton Avenue, Port St. Francis, St. Francis Bay, 6312,  Quay Marine, 3 Manhattan Road, Airport Industria 2, Cape Town, 8001,  Irvin &amp; Johnson House,  1 Davidson Street, Woodstock, Cape Town,  Fish 4 Africa,  230 Victoria Road, Woodstock, Cape Town"/>
    <n v="3"/>
  </r>
  <r>
    <x v="1"/>
    <x v="31"/>
    <x v="7"/>
    <s v="Port St Francis Bay, Port Elizabeth, Mossel Bay, Hout Bay, Saldanha Bay"/>
    <n v="1"/>
    <s v="Balobi Processors,  Porthole Building, Triton Avenue, Port St. Francis, St. Francis Bay, 6312,  Atlantic Seafood Distributors, 24  Amandelboom Street, Plattekloof, Cape Town"/>
    <n v="3"/>
  </r>
  <r>
    <x v="1"/>
    <x v="31"/>
    <x v="8"/>
    <s v="Port St Francis Bay, Mossel Bay, Cape Town"/>
    <n v="1"/>
    <s v="Balobi Processors, Porthole Building, Triton Avenue, Port St. Francis, St. Francis Bay, 6312"/>
    <n v="3"/>
  </r>
  <r>
    <x v="1"/>
    <x v="31"/>
    <x v="9"/>
    <s v="Mossel Bay, Gansbaai, Cape Town"/>
    <n v="1"/>
    <s v="Balobi Processors,  Porthole Building, Triton Avenue, Port St. Francis, St. Francis Bay, 6312,  Y&amp;L Fishing Enterprises,  3 Seafarer Circle, Ben Schoeman Docks, Table Bay Harbour,  West Point Processors, 1 Westpoint, 52 Main Street, St Helena Bay"/>
    <n v="3"/>
  </r>
  <r>
    <x v="1"/>
    <x v="31"/>
    <x v="10"/>
    <s v="Port St Francis, Mossel Bay, Gansbaai, Hout Bay"/>
    <n v="1"/>
    <s v="Balobi Processors,  Porthole Building, Triton Avenue, Port St. Francis, St. Francis Bay, 6312, West Point Processors,  1 Westpoint, 52 Main Street, St Helena Bay"/>
    <n v="3"/>
  </r>
  <r>
    <x v="1"/>
    <x v="31"/>
    <x v="11"/>
    <s v="Mossel Bay, Gansbaai, Hout Bay, Cape Town"/>
    <n v="1"/>
    <s v="Balobi Processors, Porthole Building, Triton Avenue, Port St. Francis, St. Francis Bay, 6312, West Point Processors, 1 Westpoint, 52 Main Street, St Helena Bay,  Gansbaai Marine,  3  Harbour Way, Gansbaai Harbour,   Komicx Products, Fish Eagle Park, Fish Eagle Place, Kommetjie, Cape Town"/>
    <n v="3"/>
  </r>
  <r>
    <x v="1"/>
    <x v="31"/>
    <x v="13"/>
    <s v="Port St Francis, Port Elizabeth, Cape Town"/>
    <n v="1"/>
    <s v="Balobi Processors                                                            Porthole Building, Triton Avenue, Port St. Francis, St. Francis Bay, 6312"/>
    <n v="3"/>
  </r>
  <r>
    <x v="1"/>
    <x v="31"/>
    <x v="14"/>
    <s v="Port Elizabeth, Gansbaai"/>
    <n v="1"/>
    <s v="Balobi Processors, Porthole Building, Triton Avenue, Port St. Francis, St. Francis Bay, 6312,  West Point Processors,  1 Westpoint, 52 Main Street, St Helena Bay,  Mvubu Fishing,  E1762 North Union Street, Port Elizabeth "/>
    <n v="3"/>
  </r>
  <r>
    <x v="1"/>
    <x v="31"/>
    <x v="12"/>
    <s v="Port St. Francis, Port Elizabeth, Mossel Bay, St. Helena May,  Cape Town"/>
    <n v="1"/>
    <s v="Balobi Processors, Porthole Building, Triton Avenue, Port St. Francis, St. Francis Bay, 6312,    West Point Processors,  1 Westpoint, 52 Main Street, St Helena Bay,  Afro Fishing,    2 Kloof Street, Mossel Bay, Mvubu Fishing,   E1762 North Union Street, Port Elizabeth "/>
    <n v="3"/>
  </r>
  <r>
    <x v="1"/>
    <x v="32"/>
    <x v="0"/>
    <s v="Port St Francis, Port Elizabeth, Mossel Bay"/>
    <n v="1"/>
    <s v="Balobi Processor, Porthole Building, Triton Avenue, Port St. Francis, St. Francis Bay, 6312"/>
    <n v="3"/>
  </r>
  <r>
    <x v="1"/>
    <x v="32"/>
    <x v="1"/>
    <s v="Port St Francis, Port Elizabeth, Mossel Bay"/>
    <n v="1"/>
    <s v="Balobi Processors, Porthole Building, Triton Avenue, Port St. Francis, St. Francis Bay, 6312"/>
    <n v="3"/>
  </r>
  <r>
    <x v="1"/>
    <x v="32"/>
    <x v="2"/>
    <s v="Port St Francis, Mossel Bay, Gansbaai"/>
    <n v="1"/>
    <s v="Balobi Processors, Porthole Building, Triton Avenue, Port St. Francis, St. Francis Bay, 6312; Quay Marine, 3 Manhattan Road, Airport Industria 2, Cape Town, 8001"/>
    <n v="3"/>
  </r>
  <r>
    <x v="1"/>
    <x v="32"/>
    <x v="3"/>
    <s v="Port St Francis, Port Elizabeth, Mossel Bay"/>
    <n v="1"/>
    <s v="Balobi Processor, Porthole Building, Triton Avenue, Port St. Francis, St. Francis Bay, 6312"/>
    <n v="3"/>
  </r>
  <r>
    <x v="1"/>
    <x v="32"/>
    <x v="4"/>
    <s v="Port St Francis, Port Elizabeth"/>
    <n v="1"/>
    <s v="Balobi Processor, Porthole Building, Triton Avenue, Port St. Francis, St. Francis Bay, 6312"/>
    <n v="3"/>
  </r>
  <r>
    <x v="1"/>
    <x v="32"/>
    <x v="5"/>
    <s v="Port St Francis, Port Elizabeth"/>
    <n v="1"/>
    <s v="Balobi Processor, Porthole Building, Triton Avenue, Port St. Francis, St. Francis Bay, 6312"/>
    <n v="3"/>
  </r>
  <r>
    <x v="1"/>
    <x v="32"/>
    <x v="6"/>
    <s v="Port St Francis, Port Elizabeth"/>
    <n v="1"/>
    <s v="Balobi Processors, Porthole Building, Triton Avenue, Port St. Francis, St. Francis Bay, 6312, Trade Motto 106, Port Elizabeth Harbour Port Elizabeth, 6001"/>
    <n v="3"/>
  </r>
  <r>
    <x v="1"/>
    <x v="32"/>
    <x v="7"/>
    <s v="Port St Francis, Hout Bay"/>
    <n v="1"/>
    <s v="Balobi Processor, Porthole Building, Triton Avenue, Port St. Francis, St. Francis Bay, 6312"/>
    <n v="3"/>
  </r>
  <r>
    <x v="1"/>
    <x v="32"/>
    <x v="8"/>
    <s v="Port St Francis, Cape Town"/>
    <n v="1"/>
    <s v="Balobi Processor, Porthole Building, Triton Avenue, Port St. Francis, St. Francis Bay, 6312"/>
    <n v="3"/>
  </r>
  <r>
    <x v="1"/>
    <x v="32"/>
    <x v="9"/>
    <s v="Port St Francis, Cape Town"/>
    <n v="1"/>
    <s v="Balobi Processors, Porthole Building, Triton Avenue, Port St. Francis, St. Francis Bay, 6312; Y&amp;L Fishing Enterprises, 3 Seafarer Circle, Ben Shoeman Docks, Table Bay Harbour"/>
    <n v="3"/>
  </r>
  <r>
    <x v="1"/>
    <x v="32"/>
    <x v="10"/>
    <s v="Port St Francis, Gansbaai"/>
    <n v="1"/>
    <s v="Balobi Processor, Porthole Building, Triton Avenue, Port St. Francis, St. Francis Bay, 6312"/>
    <n v="3"/>
  </r>
  <r>
    <x v="1"/>
    <x v="32"/>
    <x v="11"/>
    <s v="Port St Francis, Port Elizabeth, St Helena Bay, Cape Town"/>
    <n v="1"/>
    <s v="Balobi Processor, Porthole Building, Triton Avenue, Port St. Francis, St. Francis Bay, 6312"/>
    <n v="3"/>
  </r>
  <r>
    <x v="1"/>
    <x v="32"/>
    <x v="12"/>
    <s v="Port St Francis, Hout bay, Cape Town"/>
    <n v="1"/>
    <s v="Balobi Processor, Porthole Building, Triton Avenue, Port St. Francis, St. Francis Bay, 6312"/>
    <n v="3"/>
  </r>
  <r>
    <x v="1"/>
    <x v="32"/>
    <x v="13"/>
    <s v="Port St Francis, Port Elizabeth, Cape Town"/>
    <n v="1"/>
    <s v="Balobi Processor, Porthole Building, Triton Avenue, Port St. Francis, St. Francis Bay, 6312"/>
    <n v="3"/>
  </r>
  <r>
    <x v="1"/>
    <x v="32"/>
    <x v="14"/>
    <s v="Port St Francis, Port Elizabeth"/>
    <n v="1"/>
    <s v="Balobi Processor, Porthole Building, Triton Avenue, Port St. Francis, St. Francis Bay, 6312"/>
    <n v="3"/>
  </r>
  <r>
    <x v="1"/>
    <x v="33"/>
    <x v="0"/>
    <s v="Port St Francis"/>
    <n v="1"/>
    <s v="Balobi Processors                                                            Porthole Building Triton Avenue Port St. Francis St. Francis Bay 6312"/>
    <n v="3"/>
  </r>
  <r>
    <x v="1"/>
    <x v="33"/>
    <x v="1"/>
    <s v="Port St Francis, Port Elizabeth, Mossel Bay"/>
    <n v="1"/>
    <s v="Balobi Processors                                                            Porthole Building Triton Avenue Port St. Francis St. Francis Bay 6312"/>
    <n v="3"/>
  </r>
  <r>
    <x v="1"/>
    <x v="33"/>
    <x v="2"/>
    <s v="Port Elizabeth, Mossel Bay, Gansbaai"/>
    <n v="1"/>
    <s v="Balobi Processors                                                            Porthole Building Triton Avenue Port St. Francis St. Francis Bay 6312,                                                                Quay Marine,                                              Manhattan Road Airport Industria 2 Cape Town 8001             "/>
    <n v="3"/>
  </r>
  <r>
    <x v="1"/>
    <x v="33"/>
    <x v="3"/>
    <s v="Port St Francis, Port Elizabeth, Mossel Bay"/>
    <n v="1"/>
    <s v="Balobi Processors                                                            Porthole Building Triton Avenue Port St. Francis St. Francis Bay 6312"/>
    <n v="3"/>
  </r>
  <r>
    <x v="1"/>
    <x v="33"/>
    <x v="4"/>
    <s v="Port St Francis, Port Elizabeth"/>
    <n v="1"/>
    <s v="BBalobi Processors                                                            Porthole Building Triton Avenue Port St. Francis St. Francis Bay 6312"/>
    <n v="3"/>
  </r>
  <r>
    <x v="1"/>
    <x v="33"/>
    <x v="5"/>
    <s v="Port St Francis, Port Elizabeth"/>
    <n v="1"/>
    <s v="Balobi Processors                                                            Porthole Building, Triton Avenue, Port St. Francis, St. Francis Bay, 6312"/>
    <n v="3"/>
  </r>
  <r>
    <x v="1"/>
    <x v="33"/>
    <x v="8"/>
    <s v="Port St Francis, Gansbaai, Table Bay"/>
    <n v="1"/>
    <s v="Balobi Processors                                                            Porthole Building Triton Avenue Port St. Francis St. Francis Bay 6312"/>
    <n v="3"/>
  </r>
  <r>
    <x v="1"/>
    <x v="33"/>
    <x v="12"/>
    <s v="Port St Francis, Port Elizabeth, Mossel Bay, Cape Town"/>
    <n v="1"/>
    <s v="Balobi Processors                                                            Porthole Building Triton Avenue Port St. Francis St. Francis Bay 6312"/>
    <n v="3"/>
  </r>
  <r>
    <x v="1"/>
    <x v="33"/>
    <x v="13"/>
    <s v="Port St Francis, Port Elizabeth, Cape Town"/>
    <n v="1"/>
    <s v="Balobi Processors                                                            Porthole Building Triton Avenue Port St. Francis St. Francis Bay 6312"/>
    <n v="3"/>
  </r>
  <r>
    <x v="1"/>
    <x v="33"/>
    <x v="6"/>
    <s v="Port St Francis, Port Elizabeth, Mossel Bay, Saldanha Bay"/>
    <n v="1"/>
    <s v="Balobi Processors                                                            Porthole Building Triton Avenue Port St. Francis St. Francis Bay 6312                                                    ,Atlantic Seafood Distributors                   24 Amandelboom Street                       Plattekloof                                             Cape Town"/>
    <n v="3"/>
  </r>
  <r>
    <x v="1"/>
    <x v="33"/>
    <x v="7"/>
    <s v="Port St Francis, Port Elizabeth, Gansbaai, Hout Bay"/>
    <n v="1"/>
    <s v="Balobi Processors                                                            Porthole Building Triton Avenue Port St. Francis St. Francis Bay 6312,                                                                                                                                                    Pescaluna East Coast                               Lot Erf 83A Hout Bay Harbour Hout Bay 7435,                                                                                                    Atlantic Seafood Distributors                   24 Amandelboom Street                       Plattekloof                                             Cape Town"/>
    <n v="3"/>
  </r>
  <r>
    <x v="1"/>
    <x v="33"/>
    <x v="9"/>
    <s v="Port St Francis, Cape Town"/>
    <n v="1"/>
    <s v="Balobi Processors                                                            Porthole Building Triton Avenue Port St. Francis St. Francis Bay 6312,                                                                                                             Y&amp;L Fishing Enterprises                           ,Seafarer Circle Ben Schoeman Docks Table Bay Harbour,                                      Pescaluna East Coast                               Lot Erf 83A Hout Bay Harbour Hout Bay 7435"/>
    <n v="3"/>
  </r>
  <r>
    <x v="1"/>
    <x v="33"/>
    <x v="10"/>
    <s v="Port St Francis, Gansbaai, Hout Bay"/>
    <n v="1"/>
    <s v="Balobi Processors                                                            Porthole Building Triton Avenue Port St. Francis St. Francis Bay 6312                , Fish 4 Africa                                     230 Victoria Road Woodstock Cape Town, Komics Products                         Fish Eagle Park Fish Eagle Place Kommetjie Cape Town"/>
    <n v="3"/>
  </r>
  <r>
    <x v="1"/>
    <x v="33"/>
    <x v="11"/>
    <s v="Port St Francis, Mossel Bay, St Helena Bay, Cape Town"/>
    <n v="1"/>
    <s v="Balobi Processors                                                            Porthole Building Triton Avenue Port St. Francis St. Francis Bay 6312                                                    Atlantic Seafood Distributors                   24 Amandelboom Street                       Plattekloof                                             Cape Town, Superpackers"/>
    <n v="3"/>
  </r>
  <r>
    <x v="1"/>
    <x v="33"/>
    <x v="14"/>
    <s v="Port St Francis, Port Elizabeth, Gansbaai "/>
    <n v="1"/>
    <s v="Balobi Processors                                                            Porthole Building Triton Avenue Port St. Francis St. Francis Bay 6312                                                           ,Dyer Eiland                                                                      Harbour Area Gansbaai 7220"/>
    <n v="3"/>
  </r>
  <r>
    <x v="1"/>
    <x v="34"/>
    <x v="0"/>
    <m/>
    <n v="1"/>
    <m/>
    <n v="0"/>
  </r>
  <r>
    <x v="1"/>
    <x v="34"/>
    <x v="1"/>
    <m/>
    <n v="1"/>
    <m/>
    <n v="0"/>
  </r>
  <r>
    <x v="1"/>
    <x v="34"/>
    <x v="2"/>
    <m/>
    <n v="1"/>
    <m/>
    <n v="0"/>
  </r>
  <r>
    <x v="1"/>
    <x v="34"/>
    <x v="3"/>
    <m/>
    <n v="1"/>
    <m/>
    <n v="0"/>
  </r>
  <r>
    <x v="1"/>
    <x v="34"/>
    <x v="4"/>
    <m/>
    <n v="1"/>
    <m/>
    <n v="0"/>
  </r>
  <r>
    <x v="1"/>
    <x v="34"/>
    <x v="5"/>
    <m/>
    <n v="1"/>
    <m/>
    <n v="0"/>
  </r>
  <r>
    <x v="1"/>
    <x v="34"/>
    <x v="6"/>
    <m/>
    <n v="1"/>
    <m/>
    <n v="0"/>
  </r>
  <r>
    <x v="1"/>
    <x v="34"/>
    <x v="7"/>
    <m/>
    <n v="1"/>
    <m/>
    <n v="0"/>
  </r>
  <r>
    <x v="1"/>
    <x v="34"/>
    <x v="8"/>
    <m/>
    <n v="1"/>
    <m/>
    <n v="0"/>
  </r>
  <r>
    <x v="1"/>
    <x v="34"/>
    <x v="9"/>
    <m/>
    <n v="1"/>
    <m/>
    <n v="0"/>
  </r>
  <r>
    <x v="1"/>
    <x v="34"/>
    <x v="10"/>
    <m/>
    <n v="1"/>
    <m/>
    <n v="0"/>
  </r>
  <r>
    <x v="1"/>
    <x v="34"/>
    <x v="11"/>
    <m/>
    <n v="1"/>
    <m/>
    <n v="0"/>
  </r>
  <r>
    <x v="1"/>
    <x v="34"/>
    <x v="12"/>
    <m/>
    <n v="1"/>
    <m/>
    <n v="0"/>
  </r>
  <r>
    <x v="1"/>
    <x v="34"/>
    <x v="13"/>
    <m/>
    <n v="1"/>
    <m/>
    <n v="0"/>
  </r>
  <r>
    <x v="1"/>
    <x v="34"/>
    <x v="14"/>
    <m/>
    <n v="1"/>
    <m/>
    <n v="0"/>
  </r>
  <r>
    <x v="1"/>
    <x v="35"/>
    <x v="0"/>
    <s v="Port St Francis, Port Elizabeth, Mossel Bay, Cape Town"/>
    <n v="1"/>
    <s v="Balobi Processors, Porthole Building, Triton Avenue Port St. Francis St. Francis Bay, 6312, African Tuna Traders, 5 Manhattan Street, Boquinar Industrial Area, Matroosfontein, Cape Town, 8001"/>
    <n v="3"/>
  </r>
  <r>
    <x v="1"/>
    <x v="35"/>
    <x v="1"/>
    <s v="Port St Francis, Port Elizabeth, Mossel Bay, Cape Town"/>
    <n v="1"/>
    <s v="Balobi Processors, Porthole Building, Triton Avenue Port St. Francis St. Francis Bay, 6312, African Tuna Traders, 5 Manhattan Street, Boquinar Industrial Area, Matroosfontein, Cape Town, 8001"/>
    <n v="3"/>
  </r>
  <r>
    <x v="1"/>
    <x v="35"/>
    <x v="2"/>
    <s v="Port Elizabeth, Mossel Bay, Gansbaai, Cape Town"/>
    <n v="1"/>
    <s v="Balobi Processors, Porthole Building, Triton Avenue Port St. Francis St. Francis Bay, 6312, Quay Marine                                                3 Manhattan Road, Airport Industria 2, Cape Town, 8001, African Tuna Traders, 5 Manhattan Street, Boquinar Industrial Area, Matroosfontein, Cape Town, 8001"/>
    <n v="3"/>
  </r>
  <r>
    <x v="1"/>
    <x v="35"/>
    <x v="3"/>
    <s v="Port St Francis, Port Elizabeth, Mossel Bay, Cape Town"/>
    <n v="1"/>
    <s v="Balobi Processors, Porthole Building, Triton Avenue Port St. Francis St. Francis Bay, 6312, African Tuna Traders, 5 Manhattan Street, Boquinar Industrial Area, Matroosfontein, Cape Town, 8001"/>
    <n v="3"/>
  </r>
  <r>
    <x v="1"/>
    <x v="35"/>
    <x v="4"/>
    <s v="Port St Francis, Port Elizabeth, Cape Town"/>
    <n v="1"/>
    <s v="Balobi Processors, Porthole Building, Triton Avenue Port St. Francis St. Francis Bay, 6312, African Tuna Traders, 5 Manhattan Street, Boquinar Industrial Area, Matroosfontein, Cape Town, 8001"/>
    <n v="3"/>
  </r>
  <r>
    <x v="1"/>
    <x v="35"/>
    <x v="5"/>
    <s v="Port St Francis, Mossel Bay, Hout Bay, Cape Town"/>
    <n v="1"/>
    <s v="Balobi Processors, Porthole Building, Triton Avenue, Port St. Francis, St. Francis Bay, 6312, Pescaluna East Coast, Lot Erf 83A, Hout Bay Harbour, Hout Bay, 7435, African Tuna Traders, 5 Manhattan Street, Boquinar Industrial Area, Matroosfontein, Cape Town, 8001"/>
    <n v="3"/>
  </r>
  <r>
    <x v="1"/>
    <x v="35"/>
    <x v="6"/>
    <s v="Mossel Bay, Cape Town"/>
    <n v="1"/>
    <s v=" Balobi Processors, Porthole Building, Triton Avenue, Port St. Francis, St. Francis Bay, 6312, Viking Inshore Fishing, Quay No 3, Mossel Bay Harbour, Mossel Bay, 6500, African Tuna Traders, 5 Manhattan Street, Boquinar Industrial Area, Matroosfontein, Cape Town, 8001"/>
    <n v="3"/>
  </r>
  <r>
    <x v="1"/>
    <x v="35"/>
    <x v="7"/>
    <s v="Hout Bay, Saldanha Bay, Cape Town"/>
    <n v="1"/>
    <s v="Balobi Processors, Porthole Building, Triton Avenue, Port St. Francis, St. Francis Bay, 6312, Atlantis Seafood Products, 169 Neil Hare Road, Atlantis Industrial, Atlantis, 7350,African Tuna Traders, 5 Manhattan Street, Boquinar Industrial Area, Matroosfontein, Cape Town, 8001"/>
    <n v="3"/>
  </r>
  <r>
    <x v="1"/>
    <x v="35"/>
    <x v="8"/>
    <s v="Cape Town, Table Bay"/>
    <n v="1"/>
    <s v="Balobi Processors, Porthole Building, Triton Avenue Port St. Francis St. Francis Bay, 6312, African Tuna Traders, 5 Manhattan Street, Boquinar Industrial Area, Matroosfontein, Cape Town, 8001"/>
    <n v="1"/>
  </r>
  <r>
    <x v="1"/>
    <x v="35"/>
    <x v="9"/>
    <s v="Cape Town"/>
    <n v="1"/>
    <s v="Balobi Processors, Porthole Building, Triton Avenue Port St. Francis St. Francis Bay, 6312, Y&amp;L Fishing Enterprises, 3 Seafarer Circle, Ben Schoeman, Docks, Table Bay Harbour, 8001, African Tuna Traders, 5 Manhattan Street, Boquinar Industrial Area, Matroosfontein, Cape Town, 8001"/>
    <n v="1"/>
  </r>
  <r>
    <x v="1"/>
    <x v="35"/>
    <x v="10"/>
    <s v="Gansbaai, Hout Bay"/>
    <n v="1"/>
    <s v="Balobi Processors, Porthole Building, Triton Avenue, Port St. Francis, St. Francis Bay, 6312, Pescaluna East Coast, Lot Erf 83A, Hout Bay Harbour, Hout Bay, 7435, Kaytrade Commodities, Chambers , 38 Wale Street, Cape Town City Centre, Cape Town, Sea Freeze, Jetty No 3, Harbour Rd, Hout Bay"/>
    <n v="3"/>
  </r>
  <r>
    <x v="1"/>
    <x v="35"/>
    <x v="11"/>
    <s v="Hout Bay, Cape Town"/>
    <n v="1"/>
    <s v="Balobi Processors, Porthole Building, Triton Avenue, Port St. Francis, St. Francis Bay, 6312, Pescaluna East Coast, Lot Erf 83A, Hout Bay Harbour, Hout Bay, 7435"/>
    <n v="1"/>
  </r>
  <r>
    <x v="1"/>
    <x v="35"/>
    <x v="12"/>
    <s v="Port Elizabeth, Hout Bay, Cape Town"/>
    <n v="1"/>
    <s v="Balobi Processors, Porthole Building, Triton Avenue, Port St. Francis, St. Francis Bay, 6312"/>
    <n v="3"/>
  </r>
  <r>
    <x v="1"/>
    <x v="35"/>
    <x v="13"/>
    <s v="Port Elizabeth, Cape Town"/>
    <n v="1"/>
    <s v="Balobi Processors, Porthole Building, Triton Avenue, Port St. Francis, St. Francis Bay, 6312"/>
    <n v="3"/>
  </r>
  <r>
    <x v="1"/>
    <x v="35"/>
    <x v="14"/>
    <s v="Port Elizabeth, Cape Town"/>
    <n v="1"/>
    <s v="Balobi Processors, Porthole Building, Triton Avenue, Port St. Francis, St. Francis Bay, 6312, Beadice 344, 230 Victoria Road, Woodstock, 7925, Atlantis Seafood Product, 169 Neil Hare Road, Atlantis Industrial Area, 7350"/>
    <n v="3"/>
  </r>
  <r>
    <x v="1"/>
    <x v="36"/>
    <x v="0"/>
    <s v="0"/>
    <n v="1"/>
    <s v="0"/>
    <n v="0"/>
  </r>
  <r>
    <x v="1"/>
    <x v="36"/>
    <x v="1"/>
    <s v="0"/>
    <n v="1"/>
    <s v="0"/>
    <n v="0"/>
  </r>
  <r>
    <x v="1"/>
    <x v="36"/>
    <x v="2"/>
    <s v="0"/>
    <n v="1"/>
    <s v="0"/>
    <n v="0"/>
  </r>
  <r>
    <x v="1"/>
    <x v="36"/>
    <x v="3"/>
    <s v="0"/>
    <n v="1"/>
    <s v="0"/>
    <n v="0"/>
  </r>
  <r>
    <x v="1"/>
    <x v="36"/>
    <x v="4"/>
    <s v="0"/>
    <n v="1"/>
    <s v="0"/>
    <n v="0"/>
  </r>
  <r>
    <x v="1"/>
    <x v="36"/>
    <x v="5"/>
    <s v="0"/>
    <n v="1"/>
    <s v="0"/>
    <n v="0"/>
  </r>
  <r>
    <x v="1"/>
    <x v="36"/>
    <x v="6"/>
    <s v="0"/>
    <n v="1"/>
    <s v="0"/>
    <n v="0"/>
  </r>
  <r>
    <x v="1"/>
    <x v="36"/>
    <x v="7"/>
    <s v="0"/>
    <n v="1"/>
    <s v="0"/>
    <n v="0"/>
  </r>
  <r>
    <x v="1"/>
    <x v="36"/>
    <x v="8"/>
    <s v="0"/>
    <n v="1"/>
    <s v="0"/>
    <n v="0"/>
  </r>
  <r>
    <x v="1"/>
    <x v="36"/>
    <x v="9"/>
    <s v="0"/>
    <n v="1"/>
    <s v="0"/>
    <n v="0"/>
  </r>
  <r>
    <x v="1"/>
    <x v="36"/>
    <x v="10"/>
    <s v="0"/>
    <n v="1"/>
    <s v="0"/>
    <n v="0"/>
  </r>
  <r>
    <x v="1"/>
    <x v="36"/>
    <x v="11"/>
    <s v="Port Elizabeth, St Helena Bay, Cape Town"/>
    <n v="1"/>
    <s v="Balobi Processors      Porthole Building -  Triton Avenue -  Port St. Francis -  St. Francis Bay -  6312  , Eyethu Fishing   Old Tug Wharf -  Port Elizabeth Harbour -  Port Elizabeth"/>
    <n v="3"/>
  </r>
  <r>
    <x v="1"/>
    <x v="36"/>
    <x v="12"/>
    <s v="Cape Town"/>
    <n v="1"/>
    <s v="Balobi Processors      Porthole Building -  Triton Avenue -  Port St. Francis -  St. Francis Bay -  6312"/>
    <n v="1"/>
  </r>
  <r>
    <x v="1"/>
    <x v="36"/>
    <x v="13"/>
    <s v="Cape Town, Port Elizabeth, Hout Bay"/>
    <n v="1"/>
    <s v="Balobi Processors     Porthole Building -  Triton Avenue -  Port St. Francis -  St. Francis Bay -  6312"/>
    <n v="3"/>
  </r>
  <r>
    <x v="1"/>
    <x v="36"/>
    <x v="14"/>
    <s v="Port Elizabeth"/>
    <n v="1"/>
    <s v="Balobi Processors     Porthole Building -  Triton Avenue -  Port St. Francis -  St. Francis Bay -  6312"/>
    <n v="3"/>
  </r>
  <r>
    <x v="1"/>
    <x v="37"/>
    <x v="0"/>
    <s v="0"/>
    <n v="1"/>
    <s v="0"/>
    <n v="0"/>
  </r>
  <r>
    <x v="1"/>
    <x v="37"/>
    <x v="1"/>
    <s v="0"/>
    <n v="1"/>
    <s v="0"/>
    <n v="0"/>
  </r>
  <r>
    <x v="1"/>
    <x v="37"/>
    <x v="2"/>
    <s v="0"/>
    <n v="1"/>
    <s v="0"/>
    <n v="0"/>
  </r>
  <r>
    <x v="1"/>
    <x v="37"/>
    <x v="3"/>
    <s v="0"/>
    <n v="1"/>
    <s v="0"/>
    <n v="0"/>
  </r>
  <r>
    <x v="1"/>
    <x v="37"/>
    <x v="4"/>
    <s v="0"/>
    <n v="1"/>
    <s v="0"/>
    <n v="0"/>
  </r>
  <r>
    <x v="1"/>
    <x v="37"/>
    <x v="5"/>
    <s v="0"/>
    <n v="1"/>
    <s v="0"/>
    <n v="0"/>
  </r>
  <r>
    <x v="1"/>
    <x v="37"/>
    <x v="6"/>
    <s v="0"/>
    <n v="1"/>
    <s v="0"/>
    <n v="0"/>
  </r>
  <r>
    <x v="1"/>
    <x v="37"/>
    <x v="7"/>
    <s v="PORT ELIZABETH HARBOUR"/>
    <n v="1"/>
    <s v="DRIED OCEAN PRODUCTS,1049 DOM PEDRO QUAY,GQEBERHA HARBOUR,GQEBERHA,6000"/>
    <n v="3"/>
  </r>
  <r>
    <x v="1"/>
    <x v="37"/>
    <x v="8"/>
    <s v="PORT ELIZABETH HARBOUR"/>
    <n v="1"/>
    <s v="DRIED OCEAN PRODUCTS,1049 DOM PEDRO QUAY,GQEBERHA HARBOUR,GQEBERHA,6000"/>
    <n v="3"/>
  </r>
  <r>
    <x v="1"/>
    <x v="37"/>
    <x v="9"/>
    <s v="PORT ELIZABETH HARBOUR"/>
    <n v="1"/>
    <s v="DRIED OCEAN PRODUCTS,1049 DOM PEDRO QUAY,GQEBERHA HARBOUR,GQEBERHA,6000"/>
    <n v="3"/>
  </r>
  <r>
    <x v="1"/>
    <x v="37"/>
    <x v="10"/>
    <s v="PORT ELIZABETH HARBOUR"/>
    <n v="1"/>
    <s v="DRIED OCEAN PRODUCTS,1049 DOM PEDRO QUAY,GQEBERHA HARBOUR,GQEBERHA,6000"/>
    <n v="3"/>
  </r>
  <r>
    <x v="1"/>
    <x v="37"/>
    <x v="11"/>
    <s v="PORT ELIZABETH HARBOUR"/>
    <n v="1"/>
    <s v="LOLIGO FISHING ENTERPRISES, 3 6TH AVENUE,WALMER,GQEBERHA ,6000"/>
    <n v="3"/>
  </r>
  <r>
    <x v="1"/>
    <x v="37"/>
    <x v="12"/>
    <s v="PORT ELIZABETH HARBOUR"/>
    <n v="1"/>
    <s v="LOLIGO FISHING ENTERPRISES, 3 6TH AVENUE,WALMER,GQEBERHA ,6000"/>
    <n v="3"/>
  </r>
  <r>
    <x v="1"/>
    <x v="37"/>
    <x v="13"/>
    <s v="PORT ELIZABETH HARBOUR"/>
    <n v="1"/>
    <s v="DRIED OCEAN PRODUCTS,1049 DOM PEDRO QUAY,GQEBERHA HARBOUR,GQEBERHA,6000"/>
    <n v="3"/>
  </r>
  <r>
    <x v="1"/>
    <x v="37"/>
    <x v="14"/>
    <s v="PORT ELIZABETH HARBOUR"/>
    <n v="1"/>
    <s v="DRIED OCEAN PRODUCTS,1049 DOM PEDRO QUAY,GQEBERHA HARBOUR,GQEBERHA,6000"/>
    <n v="3"/>
  </r>
  <r>
    <x v="1"/>
    <x v="38"/>
    <x v="0"/>
    <s v="ST HELENA BAY"/>
    <n v="1"/>
    <s v="WEST POINT PROCESSORS, Main Road, St Helenbay, 7390"/>
    <n v="3"/>
  </r>
  <r>
    <x v="1"/>
    <x v="38"/>
    <x v="0"/>
    <s v=" MOSSELBAY"/>
    <n v="1"/>
    <s v="WEST POINT PROCESSORS, Main Road, St Helenbay, 7390"/>
    <n v="3"/>
  </r>
  <r>
    <x v="1"/>
    <x v="38"/>
    <x v="1"/>
    <s v="ST HELENA BAY"/>
    <n v="1"/>
    <s v="WEST POINT PROCESSORS, Main Road, St Helenbay, 7390"/>
    <n v="3"/>
  </r>
  <r>
    <x v="1"/>
    <x v="38"/>
    <x v="1"/>
    <s v="MOSSELBAY"/>
    <n v="1"/>
    <s v="WEST POINT PROCESSORS, Main Road, St Helenbay, 7390"/>
    <n v="3"/>
  </r>
  <r>
    <x v="1"/>
    <x v="38"/>
    <x v="2"/>
    <s v="ST HELENA BAY"/>
    <n v="1"/>
    <s v="WEST POINT PROCESSORS, Main Road, St Helenbay, 7390"/>
    <n v="3"/>
  </r>
  <r>
    <x v="1"/>
    <x v="38"/>
    <x v="2"/>
    <s v="MOSSELBAY"/>
    <n v="1"/>
    <s v="WEST POINT PROCESSORS, Main Road, St Helenbay, 7390"/>
    <n v="3"/>
  </r>
  <r>
    <x v="1"/>
    <x v="38"/>
    <x v="3"/>
    <s v="ST HELENA BAY"/>
    <n v="1"/>
    <s v="WEST POINT PROCESSORS, Main Road, St Helenbay, 7390"/>
    <n v="3"/>
  </r>
  <r>
    <x v="1"/>
    <x v="38"/>
    <x v="3"/>
    <s v="MOSSELBAY"/>
    <n v="1"/>
    <s v="WEST POINT PROCESSORS, Main Road, St Helenbay, 7390"/>
    <n v="3"/>
  </r>
  <r>
    <x v="1"/>
    <x v="38"/>
    <x v="4"/>
    <s v="ST HELENA BAY"/>
    <n v="1"/>
    <s v="WEST POINT PROCESSORS, Main Road, St Helenbay, 7390"/>
    <n v="3"/>
  </r>
  <r>
    <x v="1"/>
    <x v="38"/>
    <x v="5"/>
    <s v="ST HELENA BAY"/>
    <n v="1"/>
    <s v="WEST POINT PROCESSORS, Main Road, St Helenbay, 7390"/>
    <n v="3"/>
  </r>
  <r>
    <x v="1"/>
    <x v="38"/>
    <x v="6"/>
    <s v="ST HELENA BAY"/>
    <n v="1"/>
    <s v="WEST POINT PROCESSORS, Main Road, St Helenbay, 7390"/>
    <n v="3"/>
  </r>
  <r>
    <x v="1"/>
    <x v="38"/>
    <x v="7"/>
    <s v="ST HELENA BAY"/>
    <n v="1"/>
    <s v="WEST POINT PROCESSORS, Main Road, St Helenbay, 7390"/>
    <n v="3"/>
  </r>
  <r>
    <x v="1"/>
    <x v="38"/>
    <x v="8"/>
    <s v="ST HELENA BAY"/>
    <n v="1"/>
    <s v="WEST POINT PROCESSORS, Main Road, St Helenbay, 7390"/>
    <n v="3"/>
  </r>
  <r>
    <x v="1"/>
    <x v="38"/>
    <x v="9"/>
    <s v="ST HELENA BAY"/>
    <n v="1"/>
    <s v="WEST POINT PROCESSORS, Main Road, St Helenbay, 7390"/>
    <n v="3"/>
  </r>
  <r>
    <x v="1"/>
    <x v="38"/>
    <x v="9"/>
    <s v="MOSSELBAY"/>
    <n v="1"/>
    <s v="WEST POINT PROCESSORS, Main Road, St Helenbay, 7390"/>
    <n v="3"/>
  </r>
  <r>
    <x v="1"/>
    <x v="38"/>
    <x v="10"/>
    <s v="ST HELENA BAY"/>
    <n v="1"/>
    <s v="WEST POINT PROCESSORS, Main Road, St Helenbay, 7390"/>
    <n v="3"/>
  </r>
  <r>
    <x v="1"/>
    <x v="38"/>
    <x v="10"/>
    <s v="GANSBAY"/>
    <n v="1"/>
    <s v="WEST POINT PROCESSORS, Main Road, St Helenbay, 7390"/>
    <n v="3"/>
  </r>
  <r>
    <x v="1"/>
    <x v="38"/>
    <x v="11"/>
    <s v="ST HELENA BAY"/>
    <n v="1"/>
    <s v="WEST POINT PROCESSORS, Main Road, St Helenbay, 7390"/>
    <n v="3"/>
  </r>
  <r>
    <x v="1"/>
    <x v="38"/>
    <x v="11"/>
    <s v="MOSSELBAY"/>
    <n v="1"/>
    <s v="WEST POINT PROCESSORS, Main Road, St Helenbay, 7390"/>
    <n v="3"/>
  </r>
  <r>
    <x v="1"/>
    <x v="38"/>
    <x v="11"/>
    <s v="GANSBAY"/>
    <n v="1"/>
    <s v="WEST POINT PROCESSORS, Main Road, St Helenbay, 7390"/>
    <n v="3"/>
  </r>
  <r>
    <x v="1"/>
    <x v="38"/>
    <x v="12"/>
    <s v="ST HELENA BAY"/>
    <n v="1"/>
    <s v="WEST POINT PROCESSORS, Main Road, St Helenbay, 7390"/>
    <n v="3"/>
  </r>
  <r>
    <x v="1"/>
    <x v="38"/>
    <x v="12"/>
    <s v="MOSSELBAY"/>
    <n v="1"/>
    <s v="WEST POINT PROCESSORS, Main Road, St Helenbay, 7390"/>
    <n v="3"/>
  </r>
  <r>
    <x v="1"/>
    <x v="38"/>
    <x v="12"/>
    <s v="GANSBAY"/>
    <n v="1"/>
    <s v="WEST POINT PROCESSORS, Main Road, St Helenbay, 7390"/>
    <n v="3"/>
  </r>
  <r>
    <x v="1"/>
    <x v="38"/>
    <x v="12"/>
    <s v="GQERBERHA"/>
    <n v="1"/>
    <s v="WEST POINT PROCESSORS, Main Road, St Helenbay, 7390"/>
    <n v="3"/>
  </r>
  <r>
    <x v="1"/>
    <x v="38"/>
    <x v="13"/>
    <s v="ST HELENA BAY"/>
    <n v="1"/>
    <s v="WEST POINT PROCESSORS, Main Road, St Helenbay, 7390"/>
    <n v="3"/>
  </r>
  <r>
    <x v="1"/>
    <x v="38"/>
    <x v="14"/>
    <s v="ST HELENA BAY"/>
    <n v="1"/>
    <s v="WEST POINT PROCESSORS, Main Road, St Helenbay, 7390"/>
    <n v="3"/>
  </r>
  <r>
    <x v="1"/>
    <x v="38"/>
    <x v="14"/>
    <s v="ST HELENA BAY"/>
    <n v="1"/>
    <s v="PIONEER FISHING; Sandy Point Harbour; St Helena Bay; 7390; "/>
    <n v="3"/>
  </r>
  <r>
    <x v="1"/>
    <x v="38"/>
    <x v="14"/>
    <s v="GANSBAY"/>
    <n v="1"/>
    <s v="GANSBAY MARINE; Harbour Area; Gansbaai; 7220"/>
    <n v="3"/>
  </r>
  <r>
    <x v="1"/>
    <x v="38"/>
    <x v="14"/>
    <s v="GANSBAY"/>
    <n v="1"/>
    <s v="WEST POINT PROCESSORS, Main Road, St Helenbay, 7390"/>
    <n v="3"/>
  </r>
  <r>
    <x v="1"/>
    <x v="38"/>
    <x v="14"/>
    <s v="MOSSELBAY"/>
    <n v="1"/>
    <s v="WEST POINT PROCESSORS, Main Road, St Helenbay, 7390"/>
    <n v="3"/>
  </r>
  <r>
    <x v="1"/>
    <x v="38"/>
    <x v="14"/>
    <s v="GQERBERHA"/>
    <n v="1"/>
    <s v="WEST POINT PROCESSORS, Main Road, St Helenbay, 7390"/>
    <n v="3"/>
  </r>
  <r>
    <x v="1"/>
    <x v="38"/>
    <x v="14"/>
    <s v="GQERBERHA"/>
    <n v="1"/>
    <s v="MOSSELBAY CANNING; Quay 1; Port of Mosselbay; Mosselbay; 6500"/>
    <n v="3"/>
  </r>
  <r>
    <x v="1"/>
    <x v="38"/>
    <x v="14"/>
    <s v="GQERBERHA"/>
    <n v="1"/>
    <s v="MVUBU FISHING; Smallman Road; Walmar; PE; 6070"/>
    <n v="3"/>
  </r>
  <r>
    <x v="1"/>
    <x v="38"/>
    <x v="14"/>
    <s v="GQERBERHA"/>
    <n v="1"/>
    <s v="BALOBI PROCESSORS; Port St Francis; St Francis Bay; 6312"/>
    <n v="3"/>
  </r>
  <r>
    <x v="1"/>
    <x v="38"/>
    <x v="15"/>
    <s v="ST HELENA BAY"/>
    <n v="1"/>
    <s v="WEST POINT PROCESSORS, MAIN ROAD, ST HELENA BAY, 7390"/>
    <n v="3"/>
  </r>
  <r>
    <x v="1"/>
    <x v="38"/>
    <x v="15"/>
    <s v="MOSSELBAY"/>
    <n v="1"/>
    <s v="WEST POINT PROCESSORS, MAIN ROAD, ST HELENA BAY, 7390"/>
    <n v="3"/>
  </r>
  <r>
    <x v="1"/>
    <x v="38"/>
    <x v="15"/>
    <s v="GQERBERHA"/>
    <n v="1"/>
    <s v="WEST POINT PROCESSORS, MAIN ROAD, ST HELENA BAY"/>
    <n v="3"/>
  </r>
  <r>
    <x v="1"/>
    <x v="39"/>
    <x v="0"/>
    <s v="NOT APPLICABLE"/>
    <n v="1"/>
    <s v="NOT APPLICABLE"/>
    <n v="0"/>
  </r>
  <r>
    <x v="1"/>
    <x v="39"/>
    <x v="1"/>
    <s v="NOT APPLICABLE"/>
    <n v="1"/>
    <s v="NOT APPLICABLE"/>
    <n v="0"/>
  </r>
  <r>
    <x v="1"/>
    <x v="39"/>
    <x v="2"/>
    <s v="NOT APPLICABLE"/>
    <n v="1"/>
    <s v="NOT APPLICABLE"/>
    <n v="0"/>
  </r>
  <r>
    <x v="1"/>
    <x v="39"/>
    <x v="4"/>
    <s v="NOT APPLICABLE"/>
    <n v="1"/>
    <s v="NOT APPLICABLE"/>
    <n v="0"/>
  </r>
  <r>
    <x v="1"/>
    <x v="39"/>
    <x v="5"/>
    <s v="NOT APPLICABLE"/>
    <n v="1"/>
    <s v="NOT APPLICABLE"/>
    <n v="0"/>
  </r>
  <r>
    <x v="1"/>
    <x v="39"/>
    <x v="6"/>
    <s v="NOT APPLICABLE"/>
    <n v="1"/>
    <s v="NOT APPLICABLE"/>
    <n v="0"/>
  </r>
  <r>
    <x v="1"/>
    <x v="39"/>
    <x v="7"/>
    <s v="NOT APPLICABLE"/>
    <n v="1"/>
    <s v="NOT APPLICABLE"/>
    <n v="0"/>
  </r>
  <r>
    <x v="1"/>
    <x v="39"/>
    <x v="8"/>
    <s v="NOT APPLICABLE"/>
    <n v="1"/>
    <s v="NOT APPLICABLE"/>
    <n v="0"/>
  </r>
  <r>
    <x v="1"/>
    <x v="39"/>
    <x v="9"/>
    <s v="NOT APPLICABLE"/>
    <n v="1"/>
    <s v="NOT APPLICABLE"/>
    <n v="0"/>
  </r>
  <r>
    <x v="1"/>
    <x v="39"/>
    <x v="10"/>
    <s v="NOT APPLICABLE"/>
    <n v="1"/>
    <s v="NOT APPLICABLE"/>
    <n v="0"/>
  </r>
  <r>
    <x v="1"/>
    <x v="39"/>
    <x v="11"/>
    <s v="NOT APPLICABLE"/>
    <n v="1"/>
    <s v="NOT APPLICABLE"/>
    <n v="0"/>
  </r>
  <r>
    <x v="1"/>
    <x v="39"/>
    <x v="12"/>
    <s v="NOT APPLICABLE"/>
    <n v="1"/>
    <s v="NOT APPLICABLE"/>
    <n v="0"/>
  </r>
  <r>
    <x v="1"/>
    <x v="39"/>
    <x v="13"/>
    <s v="NOT APPLICABLE"/>
    <n v="1"/>
    <s v="NOT APPLICABLE"/>
    <n v="0"/>
  </r>
  <r>
    <x v="1"/>
    <x v="39"/>
    <x v="14"/>
    <s v="HOUTBAAI HARBOUR"/>
    <n v="1"/>
    <s v="PESCALUNA, HOUTBAAI HARBOUR"/>
    <n v="3"/>
  </r>
  <r>
    <x v="1"/>
    <x v="39"/>
    <x v="15"/>
    <s v="HOUTBAAI HARBOUR"/>
    <n v="1"/>
    <s v="PESCALUNA, HOUTBAAI HARBOUR"/>
    <n v="3"/>
  </r>
  <r>
    <x v="1"/>
    <x v="39"/>
    <x v="3"/>
    <s v="NOT APPLICABLE"/>
    <n v="1"/>
    <s v="NOT APPLICABLE"/>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3"/>
    <x v="0"/>
    <s v="St Helena Bay"/>
    <n v="1"/>
    <s v="West Point Processors (Pty) Ltd: Main Road, St Helena Bay, 7390"/>
    <n v="3"/>
  </r>
  <r>
    <x v="1"/>
    <x v="43"/>
    <x v="1"/>
    <s v="St Helena Bay"/>
    <n v="1"/>
    <s v="West Point Processors (Pty) Ltd: Main Road, St Helena Bay, 7390"/>
    <n v="3"/>
  </r>
  <r>
    <x v="1"/>
    <x v="43"/>
    <x v="2"/>
    <s v="St Helena Bay"/>
    <n v="1"/>
    <s v="West Point Processors (Pty) Ltd: Main Road, St Helena Bay, 7390"/>
    <n v="3"/>
  </r>
  <r>
    <x v="1"/>
    <x v="43"/>
    <x v="3"/>
    <s v="St Helena Bay"/>
    <n v="1"/>
    <s v="West Point Processors (Pty) Ltd: Main Road, St Helena Bay, 7390"/>
    <n v="3"/>
  </r>
  <r>
    <x v="1"/>
    <x v="43"/>
    <x v="4"/>
    <s v="Mossel Bay"/>
    <n v="1"/>
    <s v="Kwik Cool (Pty) Ltd: 6 Boswell Street, North End, Port Elizabeth, 6015"/>
    <n v="3"/>
  </r>
  <r>
    <x v="1"/>
    <x v="43"/>
    <x v="4"/>
    <s v="Port Elizabeth"/>
    <n v="1"/>
    <s v="Kwik Cool (Pty) Ltd: 6 Boswell Street, North End, Port Elizabeth, 6015"/>
    <n v="3"/>
  </r>
  <r>
    <x v="1"/>
    <x v="43"/>
    <x v="5"/>
    <s v="Mossel Bay"/>
    <n v="1"/>
    <s v="Kwik Cool (Pty) Ltd: 6 Boswell Street, North End, Port Elizabeth, 6015"/>
    <n v="3"/>
  </r>
  <r>
    <x v="1"/>
    <x v="43"/>
    <x v="5"/>
    <s v="Port Elizabeth"/>
    <n v="1"/>
    <s v="Kwik Cool (Pty) Ltd: 6 Boswell Street, North End, Port Elizabeth, 6015"/>
    <n v="3"/>
  </r>
  <r>
    <x v="1"/>
    <x v="43"/>
    <x v="6"/>
    <s v="Mossel Bay"/>
    <n v="1"/>
    <s v="Kwik Cool (Pty) Ltd: 6 Boswell Street, North End, Port Elizabeth, 6015"/>
    <n v="3"/>
  </r>
  <r>
    <x v="1"/>
    <x v="43"/>
    <x v="6"/>
    <s v="Port Elizabeth"/>
    <n v="1"/>
    <s v="Kwik Cool (Pty) Ltd: 6 Boswell Street, North End, Port Elizabeth, 6015"/>
    <n v="3"/>
  </r>
  <r>
    <x v="1"/>
    <x v="43"/>
    <x v="7"/>
    <s v="Mossel Bay"/>
    <n v="1"/>
    <s v="Kwik Cool (Pty) Ltd: 6 Boswell Street, North End, Port Elizabeth, 6015"/>
    <n v="3"/>
  </r>
  <r>
    <x v="1"/>
    <x v="43"/>
    <x v="7"/>
    <s v="Port Elizabeth"/>
    <n v="1"/>
    <s v="Kwik Cool (Pty) Ltd: 6 Boswell Street, North End, Port Elizabeth, 6015"/>
    <n v="3"/>
  </r>
  <r>
    <x v="1"/>
    <x v="43"/>
    <x v="8"/>
    <s v="Mossel Bay"/>
    <n v="1"/>
    <s v="Kwik Cool (Pty) Ltd: 6 Boswell Street, North End, Port Elizabeth, 6015"/>
    <n v="3"/>
  </r>
  <r>
    <x v="1"/>
    <x v="43"/>
    <x v="8"/>
    <s v="Port Elizabeth"/>
    <n v="1"/>
    <s v="Kwik Cool (Pty) Ltd: 6 Boswell Street, North End, Port Elizabeth, 6015"/>
    <n v="3"/>
  </r>
  <r>
    <x v="1"/>
    <x v="43"/>
    <x v="9"/>
    <s v="Mossel Bay"/>
    <n v="1"/>
    <s v="Kwik Cool (Pty) Ltd: 6 Boswell Street, North End, Port Elizabeth, 6015"/>
    <n v="3"/>
  </r>
  <r>
    <x v="1"/>
    <x v="43"/>
    <x v="9"/>
    <s v="Port Elizabeth"/>
    <n v="1"/>
    <s v="Kwik Cool (Pty) Ltd: 6 Boswell Street, North End, Port Elizabeth, 6015"/>
    <n v="3"/>
  </r>
  <r>
    <x v="1"/>
    <x v="43"/>
    <x v="10"/>
    <s v="Mossel Bay"/>
    <n v="1"/>
    <s v="Kwik Cool (Pty) Ltd: 6 Boswell Street, North End, Port Elizabeth, 6015"/>
    <n v="3"/>
  </r>
  <r>
    <x v="1"/>
    <x v="43"/>
    <x v="10"/>
    <s v="Port Elizabeth"/>
    <n v="1"/>
    <s v="Kwik Cool (Pty) Ltd: 6 Boswell Street, North End, Port Elizabeth, 6015"/>
    <n v="3"/>
  </r>
  <r>
    <x v="1"/>
    <x v="43"/>
    <x v="11"/>
    <s v="Gansbaai"/>
    <n v="1"/>
    <s v="Kwik Cool (Pty) Ltd: 6 Boswell Street, North End, Port Elizabeth, 6015"/>
    <n v="3"/>
  </r>
  <r>
    <x v="1"/>
    <x v="43"/>
    <x v="11"/>
    <s v="Port Elizabeth"/>
    <n v="1"/>
    <s v="Kwik Cool (Pty) Ltd: 6 Boswell Street, North End, Port Elizabeth, 6015"/>
    <n v="3"/>
  </r>
  <r>
    <x v="1"/>
    <x v="43"/>
    <x v="12"/>
    <s v="Mossel Bay"/>
    <n v="1"/>
    <s v="Kwik Cool (Pty) Ltd: 6 Boswell Street, North End, Port Elizabeth, 6015"/>
    <n v="3"/>
  </r>
  <r>
    <x v="1"/>
    <x v="43"/>
    <x v="12"/>
    <s v="Port Elizabeth"/>
    <n v="1"/>
    <s v="Kwik Cool (Pty) Ltd: 6 Boswell Street, North End, Port Elizabeth, 6015"/>
    <n v="3"/>
  </r>
  <r>
    <x v="1"/>
    <x v="43"/>
    <x v="12"/>
    <s v="Gansbaai"/>
    <n v="1"/>
    <s v="Kwik Cool (Pty) Ltd: 6 Boswell Street, North End, Port Elizabeth, 6015"/>
    <n v="3"/>
  </r>
  <r>
    <x v="1"/>
    <x v="43"/>
    <x v="13"/>
    <s v="Port Elizabeth"/>
    <n v="1"/>
    <s v="Kwik Cool (Pty) Ltd: 6 Boswell Street, North End, Port Elizabeth, 6015"/>
    <n v="3"/>
  </r>
  <r>
    <x v="1"/>
    <x v="43"/>
    <x v="14"/>
    <s v="Gansbaai"/>
    <n v="1"/>
    <s v="Kwik Cool (Pty) Ltd: 6 Boswell Street, North End, Port Elizabeth, 6015"/>
    <n v="3"/>
  </r>
  <r>
    <x v="1"/>
    <x v="43"/>
    <x v="14"/>
    <s v="Port Elizabeth"/>
    <n v="1"/>
    <s v="Kwik Cool (Pty) Ltd: 6 Boswell Street, North End, Port Elizabeth, 6015"/>
    <n v="3"/>
  </r>
  <r>
    <x v="1"/>
    <x v="43"/>
    <x v="15"/>
    <s v="Port Elizabeth"/>
    <n v="1"/>
    <s v="Kwik Cool (Pty) Ltd: 6 Boswell Street, North End, Port Elizabeth, 6015"/>
    <n v="3"/>
  </r>
  <r>
    <x v="1"/>
    <x v="44"/>
    <x v="0"/>
    <m/>
    <n v="1"/>
    <m/>
    <n v="0"/>
  </r>
  <r>
    <x v="1"/>
    <x v="44"/>
    <x v="1"/>
    <m/>
    <n v="1"/>
    <m/>
    <n v="0"/>
  </r>
  <r>
    <x v="1"/>
    <x v="44"/>
    <x v="2"/>
    <m/>
    <n v="1"/>
    <m/>
    <n v="0"/>
  </r>
  <r>
    <x v="1"/>
    <x v="44"/>
    <x v="3"/>
    <m/>
    <n v="1"/>
    <m/>
    <n v="0"/>
  </r>
  <r>
    <x v="1"/>
    <x v="44"/>
    <x v="4"/>
    <m/>
    <n v="1"/>
    <m/>
    <n v="0"/>
  </r>
  <r>
    <x v="1"/>
    <x v="44"/>
    <x v="5"/>
    <m/>
    <n v="1"/>
    <m/>
    <n v="0"/>
  </r>
  <r>
    <x v="1"/>
    <x v="44"/>
    <x v="6"/>
    <m/>
    <n v="1"/>
    <m/>
    <n v="0"/>
  </r>
  <r>
    <x v="1"/>
    <x v="44"/>
    <x v="7"/>
    <m/>
    <n v="1"/>
    <m/>
    <n v="0"/>
  </r>
  <r>
    <x v="1"/>
    <x v="44"/>
    <x v="8"/>
    <m/>
    <n v="1"/>
    <m/>
    <n v="0"/>
  </r>
  <r>
    <x v="1"/>
    <x v="44"/>
    <x v="9"/>
    <m/>
    <n v="1"/>
    <m/>
    <n v="0"/>
  </r>
  <r>
    <x v="1"/>
    <x v="44"/>
    <x v="10"/>
    <m/>
    <n v="1"/>
    <m/>
    <n v="0"/>
  </r>
  <r>
    <x v="1"/>
    <x v="44"/>
    <x v="11"/>
    <m/>
    <n v="1"/>
    <m/>
    <n v="0"/>
  </r>
  <r>
    <x v="1"/>
    <x v="44"/>
    <x v="12"/>
    <m/>
    <n v="1"/>
    <m/>
    <n v="0"/>
  </r>
  <r>
    <x v="1"/>
    <x v="44"/>
    <x v="13"/>
    <m/>
    <n v="1"/>
    <m/>
    <n v="0"/>
  </r>
  <r>
    <x v="1"/>
    <x v="44"/>
    <x v="14"/>
    <m/>
    <n v="1"/>
    <m/>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6"/>
    <x v="0"/>
    <s v="N/A"/>
    <n v="1"/>
    <s v="N/A"/>
    <n v="0"/>
  </r>
  <r>
    <x v="1"/>
    <x v="46"/>
    <x v="1"/>
    <s v="N/A"/>
    <n v="1"/>
    <s v="N/A"/>
    <n v="0"/>
  </r>
  <r>
    <x v="1"/>
    <x v="46"/>
    <x v="2"/>
    <s v="N/A"/>
    <n v="1"/>
    <s v="N/A"/>
    <n v="0"/>
  </r>
  <r>
    <x v="1"/>
    <x v="46"/>
    <x v="3"/>
    <s v="N/A"/>
    <n v="1"/>
    <s v="N/A"/>
    <n v="0"/>
  </r>
  <r>
    <x v="1"/>
    <x v="46"/>
    <x v="4"/>
    <s v="N/A"/>
    <n v="1"/>
    <s v="N/A"/>
    <n v="0"/>
  </r>
  <r>
    <x v="1"/>
    <x v="46"/>
    <x v="5"/>
    <s v="N/A"/>
    <n v="1"/>
    <s v="N/A"/>
    <n v="0"/>
  </r>
  <r>
    <x v="1"/>
    <x v="46"/>
    <x v="6"/>
    <s v="N/A"/>
    <n v="1"/>
    <s v="N/A"/>
    <n v="0"/>
  </r>
  <r>
    <x v="1"/>
    <x v="46"/>
    <x v="7"/>
    <s v="N/A"/>
    <n v="1"/>
    <s v="N/A"/>
    <n v="0"/>
  </r>
  <r>
    <x v="1"/>
    <x v="46"/>
    <x v="8"/>
    <s v="N/A"/>
    <n v="1"/>
    <s v="N/A"/>
    <n v="0"/>
  </r>
  <r>
    <x v="1"/>
    <x v="46"/>
    <x v="9"/>
    <s v="N/A"/>
    <n v="1"/>
    <s v="N/A"/>
    <n v="0"/>
  </r>
  <r>
    <x v="1"/>
    <x v="46"/>
    <x v="10"/>
    <s v="N/A"/>
    <n v="1"/>
    <s v="N/A"/>
    <n v="0"/>
  </r>
  <r>
    <x v="1"/>
    <x v="46"/>
    <x v="11"/>
    <s v="N/A"/>
    <n v="1"/>
    <s v="N/A"/>
    <n v="0"/>
  </r>
  <r>
    <x v="1"/>
    <x v="46"/>
    <x v="12"/>
    <s v="N/A"/>
    <n v="1"/>
    <s v="N/A"/>
    <n v="0"/>
  </r>
  <r>
    <x v="1"/>
    <x v="46"/>
    <x v="13"/>
    <s v="N/A"/>
    <n v="1"/>
    <s v="N/A"/>
    <n v="0"/>
  </r>
  <r>
    <x v="1"/>
    <x v="46"/>
    <x v="14"/>
    <s v="N/A"/>
    <n v="1"/>
    <s v="N/A"/>
    <n v="0"/>
  </r>
  <r>
    <x v="1"/>
    <x v="47"/>
    <x v="0"/>
    <m/>
    <n v="1"/>
    <m/>
    <n v="0"/>
  </r>
  <r>
    <x v="1"/>
    <x v="47"/>
    <x v="1"/>
    <m/>
    <n v="1"/>
    <m/>
    <n v="0"/>
  </r>
  <r>
    <x v="1"/>
    <x v="47"/>
    <x v="2"/>
    <m/>
    <n v="1"/>
    <m/>
    <n v="0"/>
  </r>
  <r>
    <x v="1"/>
    <x v="47"/>
    <x v="3"/>
    <m/>
    <n v="1"/>
    <m/>
    <n v="0"/>
  </r>
  <r>
    <x v="1"/>
    <x v="47"/>
    <x v="4"/>
    <m/>
    <n v="1"/>
    <m/>
    <n v="0"/>
  </r>
  <r>
    <x v="1"/>
    <x v="47"/>
    <x v="5"/>
    <m/>
    <n v="1"/>
    <m/>
    <n v="0"/>
  </r>
  <r>
    <x v="1"/>
    <x v="47"/>
    <x v="6"/>
    <m/>
    <n v="1"/>
    <m/>
    <n v="0"/>
  </r>
  <r>
    <x v="1"/>
    <x v="47"/>
    <x v="7"/>
    <m/>
    <n v="1"/>
    <m/>
    <n v="0"/>
  </r>
  <r>
    <x v="1"/>
    <x v="47"/>
    <x v="8"/>
    <m/>
    <n v="1"/>
    <m/>
    <n v="0"/>
  </r>
  <r>
    <x v="1"/>
    <x v="47"/>
    <x v="9"/>
    <m/>
    <n v="1"/>
    <m/>
    <n v="0"/>
  </r>
  <r>
    <x v="1"/>
    <x v="47"/>
    <x v="10"/>
    <m/>
    <n v="1"/>
    <m/>
    <n v="0"/>
  </r>
  <r>
    <x v="1"/>
    <x v="47"/>
    <x v="11"/>
    <m/>
    <n v="1"/>
    <m/>
    <n v="0"/>
  </r>
  <r>
    <x v="1"/>
    <x v="47"/>
    <x v="12"/>
    <m/>
    <n v="1"/>
    <m/>
    <n v="0"/>
  </r>
  <r>
    <x v="1"/>
    <x v="47"/>
    <x v="13"/>
    <m/>
    <n v="1"/>
    <m/>
    <n v="0"/>
  </r>
  <r>
    <x v="1"/>
    <x v="47"/>
    <x v="14"/>
    <m/>
    <n v="1"/>
    <m/>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50"/>
    <x v="0"/>
    <s v="Durban Harbour"/>
    <n v="1"/>
    <s v="Various local Factories"/>
    <n v="1"/>
  </r>
  <r>
    <x v="1"/>
    <x v="50"/>
    <x v="1"/>
    <s v="Durban Harbour"/>
    <n v="1"/>
    <s v="Futurama, Hibiscus industrial Park, Lot 3415 National Road, Margate, 4275"/>
    <n v="1"/>
  </r>
  <r>
    <x v="1"/>
    <x v="50"/>
    <x v="2"/>
    <s v="Durban Harbour"/>
    <n v="1"/>
    <s v="Futurama, Hibiscus industrial Park, Lot 3415 National Road, Margate, 4275"/>
    <n v="1"/>
  </r>
  <r>
    <x v="1"/>
    <x v="50"/>
    <x v="3"/>
    <s v="Durban Harbour"/>
    <n v="1"/>
    <s v="Futurama, Hibiscus industrial Park, Lot 3415 National Road, Margate, 4275"/>
    <n v="1"/>
  </r>
  <r>
    <x v="1"/>
    <x v="50"/>
    <x v="4"/>
    <s v="Durban Harbour"/>
    <n v="1"/>
    <s v="Futurama, Hibiscus industrial Park, Lot 3415 National Road, Margate, 4275"/>
    <n v="1"/>
  </r>
  <r>
    <x v="1"/>
    <x v="50"/>
    <x v="5"/>
    <s v="Durban Harbour"/>
    <n v="1"/>
    <s v="Futurama, Hibiscus industrial Park, Lot 3415 National Road, Margate, 4275"/>
    <n v="1"/>
  </r>
  <r>
    <x v="1"/>
    <x v="50"/>
    <x v="6"/>
    <s v="Durban Harbour"/>
    <n v="1"/>
    <s v="Futurama, Hibiscus industrial Park, Lot 3415 National Road, Margate, 4275"/>
    <n v="1"/>
  </r>
  <r>
    <x v="1"/>
    <x v="50"/>
    <x v="7"/>
    <s v="Durban Harbour"/>
    <n v="1"/>
    <s v="Futurama, Hibiscus industrial Park, Lot 3415 National Road, Margate, 4275"/>
    <n v="1"/>
  </r>
  <r>
    <x v="1"/>
    <x v="50"/>
    <x v="8"/>
    <s v="Durban Harbour"/>
    <n v="1"/>
    <s v="Futurama, Hibiscus industrial Park, Lot 3415 National Road, Margate, 4275"/>
    <n v="1"/>
  </r>
  <r>
    <x v="1"/>
    <x v="50"/>
    <x v="8"/>
    <s v="Durban Harbour"/>
    <n v="1"/>
    <s v="Futurama, Hibiscus industrial Park, Lot 3415 National Road, Margate, 4275"/>
    <n v="1"/>
  </r>
  <r>
    <x v="1"/>
    <x v="50"/>
    <x v="9"/>
    <s v="Durban Harbour"/>
    <n v="1"/>
    <s v="Futurama, Hibiscus industrial Park, Lot 3415 National Road, Margate, 4275"/>
    <n v="1"/>
  </r>
  <r>
    <x v="1"/>
    <x v="50"/>
    <x v="9"/>
    <s v="Durban Harbour"/>
    <n v="1"/>
    <s v="Futurama, Hibiscus industrial Park, Lot 3415 National Road, Margate, 4275"/>
    <n v="1"/>
  </r>
  <r>
    <x v="1"/>
    <x v="50"/>
    <x v="10"/>
    <s v="Durban Harbour"/>
    <n v="1"/>
    <s v="Futurama, Hibiscus industrial Park, Lot 3415 National Road, Margate, 4275"/>
    <n v="1"/>
  </r>
  <r>
    <x v="1"/>
    <x v="50"/>
    <x v="10"/>
    <s v="Durban Harbour"/>
    <n v="1"/>
    <s v="Futurama, Hibiscus industrial Park, Lot 3415 National Road, Margate, 4275"/>
    <n v="1"/>
  </r>
  <r>
    <x v="1"/>
    <x v="50"/>
    <x v="11"/>
    <s v="Durban Harbour"/>
    <n v="1"/>
    <s v="Futurama, Hibiscus industrial Park, Lot 3415 National Road, Margate, 4275"/>
    <n v="1"/>
  </r>
  <r>
    <x v="1"/>
    <x v="50"/>
    <x v="11"/>
    <s v="Durban Harbour"/>
    <n v="1"/>
    <s v="Futurama, Hibiscus industrial Park, Lot 3415 National Road, Margate, 4275"/>
    <n v="1"/>
  </r>
  <r>
    <x v="1"/>
    <x v="50"/>
    <x v="12"/>
    <s v="Durban Harbour"/>
    <n v="1"/>
    <s v="Futurama, Hibiscus industrial Park, Lot 3415 National Road, Margate, 4275"/>
    <n v="1"/>
  </r>
  <r>
    <x v="1"/>
    <x v="50"/>
    <x v="12"/>
    <s v="Durban Harbour"/>
    <n v="1"/>
    <s v="Futurama, Hibiscus industrial Park, Lot 3415 National Road, Margate, 4275"/>
    <n v="1"/>
  </r>
  <r>
    <x v="1"/>
    <x v="50"/>
    <x v="13"/>
    <s v="Durban Harbour"/>
    <n v="1"/>
    <s v="Futurama, Hibiscus industrial Park, Lot 3415 National Road, Margate, 4275"/>
    <n v="1"/>
  </r>
  <r>
    <x v="1"/>
    <x v="50"/>
    <x v="13"/>
    <s v="Durban Harbour"/>
    <n v="1"/>
    <s v="Futurama, Hibiscus industrial Park, Lot 3415 National Road, Margate, 4275"/>
    <n v="1"/>
  </r>
  <r>
    <x v="1"/>
    <x v="50"/>
    <x v="14"/>
    <s v="Durban Harbour"/>
    <n v="1"/>
    <s v="Futurama, Hibiscus industrial Park, Lot 3415 National Road, Margate, 4275"/>
    <n v="1"/>
  </r>
  <r>
    <x v="1"/>
    <x v="50"/>
    <x v="14"/>
    <s v="Durban Harbour"/>
    <n v="1"/>
    <s v="Futurama, Hibiscus industrial Park, Lot 3415 National Road, Margate, 4275"/>
    <n v="1"/>
  </r>
  <r>
    <x v="1"/>
    <x v="51"/>
    <x v="11"/>
    <s v="DURBAN HARBOUR"/>
    <n v="1"/>
    <s v="Various Local Factories"/>
    <n v="1"/>
  </r>
  <r>
    <x v="1"/>
    <x v="51"/>
    <x v="12"/>
    <s v="DURBAN HARBOUR"/>
    <n v="1"/>
    <s v="Various Local Factories"/>
    <n v="1"/>
  </r>
  <r>
    <x v="1"/>
    <x v="51"/>
    <x v="13"/>
    <s v="DURBAN HARBOUR"/>
    <n v="1"/>
    <s v="Various Local Factories"/>
    <n v="1"/>
  </r>
  <r>
    <x v="1"/>
    <x v="51"/>
    <x v="14"/>
    <s v="DURBAN HARBOUR"/>
    <n v="1"/>
    <s v="Futurama, Hibiscus industrial Park, Lot 3415 National Road, Margate, 4275"/>
    <n v="1"/>
  </r>
  <r>
    <x v="1"/>
    <x v="51"/>
    <x v="14"/>
    <s v="DURBAN HARBOUR"/>
    <n v="1"/>
    <s v="Durban Selected Seafoods, 128 Longcroft Drive, Longcroft, Phoenix, 4068"/>
    <n v="1"/>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4"/>
    <x v="0"/>
    <s v="N/A"/>
    <n v="1"/>
    <s v="N/A"/>
    <n v="0"/>
  </r>
  <r>
    <x v="1"/>
    <x v="54"/>
    <x v="1"/>
    <s v="N/A"/>
    <n v="1"/>
    <s v="N/A"/>
    <n v="0"/>
  </r>
  <r>
    <x v="1"/>
    <x v="54"/>
    <x v="2"/>
    <s v="N/A"/>
    <n v="1"/>
    <s v="N/A"/>
    <n v="0"/>
  </r>
  <r>
    <x v="1"/>
    <x v="54"/>
    <x v="3"/>
    <s v="N/A"/>
    <n v="1"/>
    <s v="N/A"/>
    <n v="0"/>
  </r>
  <r>
    <x v="1"/>
    <x v="54"/>
    <x v="4"/>
    <s v="N/A"/>
    <n v="1"/>
    <s v="N/A"/>
    <n v="0"/>
  </r>
  <r>
    <x v="1"/>
    <x v="54"/>
    <x v="5"/>
    <s v="N/A"/>
    <n v="1"/>
    <s v="N/A"/>
    <n v="0"/>
  </r>
  <r>
    <x v="1"/>
    <x v="54"/>
    <x v="6"/>
    <s v="N/A"/>
    <n v="1"/>
    <s v="N/A"/>
    <n v="0"/>
  </r>
  <r>
    <x v="1"/>
    <x v="54"/>
    <x v="7"/>
    <s v="N/A"/>
    <n v="1"/>
    <s v="N/A"/>
    <n v="0"/>
  </r>
  <r>
    <x v="1"/>
    <x v="54"/>
    <x v="8"/>
    <s v="N/A"/>
    <n v="1"/>
    <s v="N/A"/>
    <n v="0"/>
  </r>
  <r>
    <x v="1"/>
    <x v="54"/>
    <x v="9"/>
    <s v="N/A"/>
    <n v="1"/>
    <s v="N/A"/>
    <n v="0"/>
  </r>
  <r>
    <x v="1"/>
    <x v="54"/>
    <x v="10"/>
    <s v="N/A"/>
    <n v="1"/>
    <s v="N/A"/>
    <n v="0"/>
  </r>
  <r>
    <x v="1"/>
    <x v="54"/>
    <x v="11"/>
    <s v="South Arm Cape Town Harbour"/>
    <n v="1"/>
    <s v="Viking Fishing (Pty) Ltd / Sea Harvest (Pty) Ltd, South Arm No. 4, Table Bay Harbour, Cape Town, 8012"/>
    <n v="1"/>
  </r>
  <r>
    <x v="1"/>
    <x v="54"/>
    <x v="12"/>
    <s v="Port Elizabeth Harbour; South Arm Cape Town Harbour; Hout Bay Harbour"/>
    <n v="1"/>
    <s v="Eyethu Fishing (Pty) Ltd, Old Tug Wharf, Port Elizabeth Harbour, Port Elizabeth, 6001; Viking Fishing (Pty) Ltd / Sea Harvest (Pty) Ltd, South Arm No. 4, Table Bay Harbour, Cape Town, 8012 ; Sentinel Seafoods (Pty) Ltd, Jetty No. 3, Harbour Road, Hout Bay, 7806"/>
    <n v="3"/>
  </r>
  <r>
    <x v="1"/>
    <x v="54"/>
    <x v="13"/>
    <s v="Port Elizabeth Harbour; South Arm Cape Town Harbour; Hout Bay Harbour"/>
    <n v="1"/>
    <s v="Eyethu Fishing (Pty) Ltd, Old Tug Wharf, Port Elizabeth Harbour, Port Elizabeth, 6001; Viking Fishing (Pty) Ltd / Sea Harvest (Pty) Ltd, South Arm No. 4, Table Bay Harbour, Cape Town, 8012 ; Sentinel Seafoods (Pty) Ltd, Jetty No. 3, Harbour Road, Hout Bay, 7806"/>
    <n v="3"/>
  </r>
  <r>
    <x v="1"/>
    <x v="54"/>
    <x v="14"/>
    <s v="Port Elizabeth Harbour; South Arm Cape Town Harbour; Hout Bay Harbour"/>
    <n v="1"/>
    <s v="Eyethu Fishing (Pty) Ltd, Old Tug Wharf, Port Elizabeth Harbour, Port Elizabeth, 6001; Viking Fishing (Pty) Ltd / Sea Harvest (Pty) Ltd, South Arm No. 4, Table Bay Harbour, Cape Town, 8012 ; Sentinel Seafoods (Pty) Ltd, Jetty No. 3, Harbour Road, Hout Bay, 7806"/>
    <n v="3"/>
  </r>
  <r>
    <x v="1"/>
    <x v="55"/>
    <x v="0"/>
    <s v="Hout Bay"/>
    <n v="1"/>
    <s v="Inkosi Keta /Sentinel"/>
    <n v="1"/>
  </r>
  <r>
    <x v="1"/>
    <x v="55"/>
    <x v="1"/>
    <s v="Hout Bay"/>
    <n v="1"/>
    <s v="Inkosi Keta/Sentinel"/>
    <n v="1"/>
  </r>
  <r>
    <x v="1"/>
    <x v="55"/>
    <x v="2"/>
    <s v="Hout Bay"/>
    <n v="1"/>
    <s v="Inkosi Keta/Sentinel"/>
    <n v="1"/>
  </r>
  <r>
    <x v="1"/>
    <x v="55"/>
    <x v="3"/>
    <s v="Hout Bay"/>
    <n v="1"/>
    <s v="Inkosi Keta/Sentinel"/>
    <n v="1"/>
  </r>
  <r>
    <x v="1"/>
    <x v="55"/>
    <x v="4"/>
    <s v="Hout Bay"/>
    <n v="1"/>
    <s v="Inkosi Keta/entinel"/>
    <n v="1"/>
  </r>
  <r>
    <x v="1"/>
    <x v="55"/>
    <x v="5"/>
    <s v="Hout Bay"/>
    <n v="1"/>
    <s v="Inkosi Keta / Sentinel"/>
    <n v="1"/>
  </r>
  <r>
    <x v="1"/>
    <x v="55"/>
    <x v="6"/>
    <s v="Saldanha"/>
    <n v="1"/>
    <s v="Live Fish Tanks"/>
    <n v="3"/>
  </r>
  <r>
    <x v="1"/>
    <x v="55"/>
    <x v="7"/>
    <s v="Saldanha"/>
    <n v="1"/>
    <s v="Live Fish Tanks"/>
    <n v="3"/>
  </r>
  <r>
    <x v="1"/>
    <x v="55"/>
    <x v="8"/>
    <s v="Hout Baai"/>
    <n v="1"/>
    <s v="Inkosi Keta / Sentinel"/>
    <n v="1"/>
  </r>
  <r>
    <x v="1"/>
    <x v="55"/>
    <x v="9"/>
    <s v="Paternoster"/>
    <n v="1"/>
    <s v="Paternoster Visserye"/>
    <n v="3"/>
  </r>
  <r>
    <x v="1"/>
    <x v="55"/>
    <x v="10"/>
    <s v="Gordons Bay"/>
    <n v="1"/>
    <s v="Inchtus Fishing -Gansbaai"/>
    <n v="1"/>
  </r>
  <r>
    <x v="1"/>
    <x v="55"/>
    <x v="11"/>
    <s v="Hout Bay"/>
    <n v="1"/>
    <s v="Ichtus Fishing-Gansbaai"/>
    <n v="1"/>
  </r>
  <r>
    <x v="1"/>
    <x v="55"/>
    <x v="12"/>
    <s v="Hout Bay"/>
    <n v="1"/>
    <s v="Oceana-LambertsBay/Saldanha"/>
    <n v="1"/>
  </r>
  <r>
    <x v="1"/>
    <x v="55"/>
    <x v="13"/>
    <s v="Hout Bay"/>
    <n v="1"/>
    <s v="Oceana-Lamberts Bay/Saldanha"/>
    <n v="1"/>
  </r>
  <r>
    <x v="1"/>
    <x v="55"/>
    <x v="14"/>
    <s v="Hout Bay"/>
    <n v="1"/>
    <s v="Oceana-LambertsBay/Saldanha"/>
    <n v="1"/>
  </r>
  <r>
    <x v="1"/>
    <x v="56"/>
    <x v="0"/>
    <s v="HOUT BAY HARBOUR"/>
    <n v="1"/>
    <s v="GREYS MARINE CC"/>
    <n v="1"/>
  </r>
  <r>
    <x v="1"/>
    <x v="56"/>
    <x v="1"/>
    <s v="HOUT BAY HARBOUR"/>
    <n v="1"/>
    <s v="BLUEFIN PROCESSING"/>
    <n v="1"/>
  </r>
  <r>
    <x v="1"/>
    <x v="56"/>
    <x v="2"/>
    <s v="HOUT BAY HARBOUR"/>
    <n v="1"/>
    <s v="BLUEFIN PROCESSING"/>
    <n v="1"/>
  </r>
  <r>
    <x v="1"/>
    <x v="56"/>
    <x v="3"/>
    <s v="HOUT BAY HARBOUR"/>
    <n v="1"/>
    <s v="GREYS MARINE CC"/>
    <n v="1"/>
  </r>
  <r>
    <x v="1"/>
    <x v="56"/>
    <x v="4"/>
    <s v="HOUT BAY HARBOUR"/>
    <n v="1"/>
    <s v="PLETTENBERG BAY FISHING "/>
    <n v="1"/>
  </r>
  <r>
    <x v="1"/>
    <x v="56"/>
    <x v="5"/>
    <s v="HOUT BAY HARBOUR"/>
    <n v="1"/>
    <s v="PLETTENBERG BAY FISHING"/>
    <n v="1"/>
  </r>
  <r>
    <x v="1"/>
    <x v="56"/>
    <x v="6"/>
    <s v="HOUT BAY HARBOUR"/>
    <n v="1"/>
    <s v="PLETTENBERG BAY FISHING"/>
    <n v="1"/>
  </r>
  <r>
    <x v="1"/>
    <x v="56"/>
    <x v="7"/>
    <s v="HOUT BAY HARBOUR"/>
    <n v="1"/>
    <s v="PESCALUNA EAST COAST"/>
    <n v="1"/>
  </r>
  <r>
    <x v="1"/>
    <x v="56"/>
    <x v="8"/>
    <s v="HOUT BAY HARBOUR"/>
    <n v="1"/>
    <s v="PESCALUNA EAST COAST"/>
    <n v="1"/>
  </r>
  <r>
    <x v="1"/>
    <x v="56"/>
    <x v="9"/>
    <s v="HOUT BAY HARBOUR"/>
    <n v="1"/>
    <s v="SENTINEL SEAFOODS"/>
    <n v="1"/>
  </r>
  <r>
    <x v="1"/>
    <x v="56"/>
    <x v="10"/>
    <s v="HOUT BAY HARBOUR"/>
    <n v="1"/>
    <s v="SENTINEL SEAFOODS"/>
    <n v="1"/>
  </r>
  <r>
    <x v="1"/>
    <x v="56"/>
    <x v="11"/>
    <s v="HOUT BAY HARBOUR "/>
    <n v="1"/>
    <s v="PESCALUNA EAST COAST"/>
    <n v="1"/>
  </r>
  <r>
    <x v="1"/>
    <x v="56"/>
    <x v="12"/>
    <s v="HOUT BAY HARBOUR"/>
    <n v="1"/>
    <s v="PESCALUNA EAST COAST"/>
    <n v="1"/>
  </r>
  <r>
    <x v="1"/>
    <x v="56"/>
    <x v="13"/>
    <s v="HOUT BAY HARBOUR"/>
    <n v="1"/>
    <s v="PESCALUNA EAST COAST"/>
    <n v="1"/>
  </r>
  <r>
    <x v="1"/>
    <x v="56"/>
    <x v="14"/>
    <s v="HOUT BAY HARBOUR"/>
    <n v="1"/>
    <s v="PESCALUNA EAST COAST"/>
    <n v="1"/>
  </r>
  <r>
    <x v="1"/>
    <x v="57"/>
    <x v="0"/>
    <s v="PE Harbor/Mosselbay/Hout Bay"/>
    <n v="1"/>
    <s v="D. Christy &amp; Sons/Viking"/>
    <n v="3"/>
  </r>
  <r>
    <x v="1"/>
    <x v="57"/>
    <x v="1"/>
    <s v="PE Harbour/Mosselbay/Hout Bay"/>
    <n v="1"/>
    <s v="D. Christy /Viking"/>
    <n v="3"/>
  </r>
  <r>
    <x v="1"/>
    <x v="57"/>
    <x v="2"/>
    <s v="PE Harbour/Mosselbay/Hout Bay"/>
    <n v="1"/>
    <s v="D. Christy &amp; Sons/Viking"/>
    <n v="3"/>
  </r>
  <r>
    <x v="1"/>
    <x v="57"/>
    <x v="3"/>
    <s v="PE Harbour/Mosselbay/Hout Bay"/>
    <n v="1"/>
    <s v="D. Christy &amp; Sons/Viking"/>
    <n v="3"/>
  </r>
  <r>
    <x v="1"/>
    <x v="57"/>
    <x v="4"/>
    <s v="PE Harbour/Mosselbay/Hout Bay"/>
    <n v="1"/>
    <s v="D. Christy &amp; Sons/Viking"/>
    <n v="3"/>
  </r>
  <r>
    <x v="1"/>
    <x v="57"/>
    <x v="5"/>
    <s v="Hout Bay/Mosselbay"/>
    <n v="1"/>
    <s v="Sentinel/Viking"/>
    <n v="3"/>
  </r>
  <r>
    <x v="1"/>
    <x v="57"/>
    <x v="6"/>
    <s v="Hout Bay/Mosselbay"/>
    <n v="1"/>
    <s v="Quay Marine/Viking"/>
    <n v="3"/>
  </r>
  <r>
    <x v="1"/>
    <x v="57"/>
    <x v="7"/>
    <s v="Hout Bay/Mosselbay"/>
    <n v="1"/>
    <s v="Quay Marine/Viking"/>
    <n v="3"/>
  </r>
  <r>
    <x v="1"/>
    <x v="57"/>
    <x v="8"/>
    <s v="Hout Bay/Mosselbay"/>
    <n v="1"/>
    <s v="Quay Marine/Viking"/>
    <n v="3"/>
  </r>
  <r>
    <x v="1"/>
    <x v="57"/>
    <x v="9"/>
    <s v="St Francis/Mosselbay"/>
    <n v="1"/>
    <s v="Balobi Processors/Viking"/>
    <n v="3"/>
  </r>
  <r>
    <x v="1"/>
    <x v="57"/>
    <x v="10"/>
    <s v="Saldannah Bay/Mosselbay"/>
    <n v="1"/>
    <s v="Atlantis Seafood/Viking"/>
    <n v="3"/>
  </r>
  <r>
    <x v="1"/>
    <x v="57"/>
    <x v="11"/>
    <s v="Saldannah Bay/Mosselbay"/>
    <n v="1"/>
    <s v="Atlantis Seafood/Seavuna"/>
    <n v="3"/>
  </r>
  <r>
    <x v="1"/>
    <x v="57"/>
    <x v="12"/>
    <s v="Saldannah Bay/Mosselbay"/>
    <n v="1"/>
    <s v="Atlantis Seafood/Seavuna"/>
    <n v="3"/>
  </r>
  <r>
    <x v="1"/>
    <x v="57"/>
    <x v="13"/>
    <s v="Hout Bay/Mosselbay"/>
    <n v="1"/>
    <s v="Pescaluna/Seavuna"/>
    <n v="3"/>
  </r>
  <r>
    <x v="1"/>
    <x v="57"/>
    <x v="14"/>
    <s v="Saldannah Bay/Mosselbay"/>
    <n v="1"/>
    <s v="Atlantis Seafood/Seavuna"/>
    <n v="3"/>
  </r>
  <r>
    <x v="1"/>
    <x v="58"/>
    <x v="0"/>
    <s v="0"/>
    <n v="1"/>
    <s v="0"/>
    <n v="0"/>
  </r>
  <r>
    <x v="1"/>
    <x v="58"/>
    <x v="1"/>
    <s v="0"/>
    <n v="1"/>
    <s v="0"/>
    <n v="0"/>
  </r>
  <r>
    <x v="1"/>
    <x v="58"/>
    <x v="2"/>
    <s v="0"/>
    <n v="1"/>
    <s v="0"/>
    <n v="0"/>
  </r>
  <r>
    <x v="1"/>
    <x v="58"/>
    <x v="3"/>
    <s v="0"/>
    <n v="1"/>
    <s v="0"/>
    <n v="0"/>
  </r>
  <r>
    <x v="1"/>
    <x v="58"/>
    <x v="4"/>
    <s v="0"/>
    <n v="1"/>
    <s v="0"/>
    <n v="0"/>
  </r>
  <r>
    <x v="1"/>
    <x v="58"/>
    <x v="5"/>
    <s v="0"/>
    <n v="1"/>
    <s v="0"/>
    <n v="0"/>
  </r>
  <r>
    <x v="1"/>
    <x v="58"/>
    <x v="6"/>
    <s v="0"/>
    <n v="1"/>
    <s v="0"/>
    <n v="0"/>
  </r>
  <r>
    <x v="1"/>
    <x v="58"/>
    <x v="7"/>
    <s v="0"/>
    <n v="1"/>
    <s v="0"/>
    <n v="0"/>
  </r>
  <r>
    <x v="1"/>
    <x v="58"/>
    <x v="8"/>
    <s v="0"/>
    <n v="1"/>
    <s v="0"/>
    <n v="0"/>
  </r>
  <r>
    <x v="1"/>
    <x v="58"/>
    <x v="9"/>
    <s v="0"/>
    <n v="1"/>
    <s v="0"/>
    <n v="0"/>
  </r>
  <r>
    <x v="1"/>
    <x v="58"/>
    <x v="10"/>
    <s v="0"/>
    <n v="1"/>
    <s v="0"/>
    <n v="0"/>
  </r>
  <r>
    <x v="1"/>
    <x v="58"/>
    <x v="11"/>
    <s v="0"/>
    <n v="1"/>
    <s v="0"/>
    <n v="0"/>
  </r>
  <r>
    <x v="1"/>
    <x v="58"/>
    <x v="12"/>
    <s v="0"/>
    <n v="1"/>
    <s v="0"/>
    <n v="0"/>
  </r>
  <r>
    <x v="1"/>
    <x v="58"/>
    <x v="13"/>
    <s v="0"/>
    <n v="1"/>
    <s v="0"/>
    <n v="0"/>
  </r>
  <r>
    <x v="1"/>
    <x v="58"/>
    <x v="14"/>
    <s v="0"/>
    <n v="1"/>
    <s v="0"/>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2"/>
    <s v="Port Elizabeth"/>
    <n v="1"/>
    <s v="Eyethu Fishing"/>
    <n v="3"/>
  </r>
  <r>
    <x v="1"/>
    <x v="59"/>
    <x v="13"/>
    <s v="Port Elizabeth"/>
    <n v="1"/>
    <s v="Eyethu Fishing/Fishermans Fresh"/>
    <n v="3"/>
  </r>
  <r>
    <x v="1"/>
    <x v="59"/>
    <x v="14"/>
    <s v="Port Elizabeth"/>
    <n v="1"/>
    <s v="Fishermans Fresh"/>
    <n v="3"/>
  </r>
  <r>
    <x v="1"/>
    <x v="60"/>
    <x v="11"/>
    <s v="CAPE TOWN"/>
    <n v="1"/>
    <s v="ATLANTIS SEAFOOD PRODUCTS (PTY) LYD, 169 NEIL HARE ROAD, ATLANTIS INDUSTRIAL 2,  ATLANTIS, 7350"/>
    <n v="1"/>
  </r>
  <r>
    <x v="1"/>
    <x v="60"/>
    <x v="11"/>
    <s v="CAPE TOWN"/>
    <n v="1"/>
    <s v="QUAY MARINE (PTY) LTD; 3 MANHATTAN ROAD, AIRPORT INDUSTRIA 2, Cape Town, 8001"/>
    <n v="1"/>
  </r>
  <r>
    <x v="1"/>
    <x v="60"/>
    <x v="12"/>
    <s v="MOSSEL BAY"/>
    <n v="1"/>
    <s v="SEAVUNA FISHING CO. (PTY) LTD"/>
    <n v="3"/>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1"/>
    <x v="0"/>
    <s v="Cape Town"/>
    <n v="1"/>
    <s v="Crossberth, Cape Town Harbour"/>
    <n v="1"/>
  </r>
  <r>
    <x v="1"/>
    <x v="61"/>
    <x v="1"/>
    <s v="Cape Town"/>
    <n v="1"/>
    <s v="Crossberth, Cape Town Harbour"/>
    <n v="1"/>
  </r>
  <r>
    <x v="1"/>
    <x v="61"/>
    <x v="2"/>
    <s v="Cape Town"/>
    <n v="1"/>
    <s v="Y&amp;L Cape Town Harbour, Fish 4 Africa, Woodstock, Pescalona Hout Bay"/>
    <n v="1"/>
  </r>
  <r>
    <x v="1"/>
    <x v="61"/>
    <x v="3"/>
    <s v="Cape Town"/>
    <n v="1"/>
    <s v="Y&amp;L Cape Town Harbour, Fish 4 Africa, Woodstock, Pescalona Hout Bay"/>
    <n v="1"/>
  </r>
  <r>
    <x v="1"/>
    <x v="61"/>
    <x v="4"/>
    <s v="Cape Town"/>
    <n v="1"/>
    <s v="Y&amp;L Cape Town Harbour, Fish 4 Africa, Woodstock, Pescalona Hout Bay"/>
    <n v="1"/>
  </r>
  <r>
    <x v="1"/>
    <x v="61"/>
    <x v="5"/>
    <s v="Cape Town"/>
    <n v="1"/>
    <s v="Y&amp;L Cape Town Harbour, Fish 4 Africa, Woodstock, Pescalona Hout Bay"/>
    <n v="1"/>
  </r>
  <r>
    <x v="1"/>
    <x v="61"/>
    <x v="6"/>
    <s v="Hout Bay"/>
    <n v="1"/>
    <s v="Mantos Fish,  Blackheath"/>
    <n v="1"/>
  </r>
  <r>
    <x v="1"/>
    <x v="61"/>
    <x v="7"/>
    <s v="Hout Bay"/>
    <n v="1"/>
    <s v="Mantos Fish,  Blackheath"/>
    <n v="1"/>
  </r>
  <r>
    <x v="1"/>
    <x v="61"/>
    <x v="8"/>
    <s v="Hout Bay"/>
    <n v="1"/>
    <s v="Mantos Fish,  Blackheath"/>
    <n v="1"/>
  </r>
  <r>
    <x v="1"/>
    <x v="61"/>
    <x v="9"/>
    <s v="Hout Bay"/>
    <n v="1"/>
    <s v="Mantos Fish,  Blackheath"/>
    <n v="1"/>
  </r>
  <r>
    <x v="1"/>
    <x v="61"/>
    <x v="10"/>
    <s v="Hout Bay"/>
    <n v="1"/>
    <s v="Mantos Fish,  Blackheath"/>
    <n v="1"/>
  </r>
  <r>
    <x v="1"/>
    <x v="61"/>
    <x v="11"/>
    <s v="Hout Bay"/>
    <n v="1"/>
    <s v="Mantos Fish,  Blackheath"/>
    <n v="1"/>
  </r>
  <r>
    <x v="1"/>
    <x v="61"/>
    <x v="12"/>
    <s v="Hout Bay"/>
    <n v="1"/>
    <s v="Mantos Fish,  Blackheath"/>
    <n v="1"/>
  </r>
  <r>
    <x v="1"/>
    <x v="61"/>
    <x v="13"/>
    <s v="Hout Bay"/>
    <n v="1"/>
    <s v="Mantos Fish,  Blackheath"/>
    <n v="1"/>
  </r>
  <r>
    <x v="1"/>
    <x v="61"/>
    <x v="14"/>
    <s v="Cape Town"/>
    <n v="1"/>
    <s v="Komicx Products, Kommetjie"/>
    <n v="1"/>
  </r>
  <r>
    <x v="1"/>
    <x v="62"/>
    <x v="0"/>
    <s v="Port Elizabeth"/>
    <n v="1"/>
    <s v="Kwik Cool (Pty) Ltd: 6 Boswell Street, North End, Port Elizabeth, 6015"/>
    <n v="3"/>
  </r>
  <r>
    <x v="1"/>
    <x v="62"/>
    <x v="0"/>
    <s v="Mossel Bay"/>
    <n v="1"/>
    <s v="Kwik Cool (Pty) Ltd: 6 Boswell Street, North End, Port Elizabeth, 6015"/>
    <n v="3"/>
  </r>
  <r>
    <x v="1"/>
    <x v="62"/>
    <x v="1"/>
    <s v="Mossel Bay"/>
    <n v="1"/>
    <s v="Kwik Cool (Pty) Ltd: 6 Boswell Street, North End, Port Elizabeth, 6015"/>
    <n v="3"/>
  </r>
  <r>
    <x v="1"/>
    <x v="62"/>
    <x v="2"/>
    <s v="Port Elizabeth"/>
    <n v="1"/>
    <s v="Kwik Cool (Pty) Ltd: 6 Boswell Street, North End, Port Elizabeth, 6015"/>
    <n v="3"/>
  </r>
  <r>
    <x v="1"/>
    <x v="62"/>
    <x v="2"/>
    <s v="Mossel Bay"/>
    <n v="1"/>
    <s v="Kwik Cool (Pty) Ltd: 6 Boswell Street, North End, Port Elizabeth, 6015"/>
    <n v="3"/>
  </r>
  <r>
    <x v="1"/>
    <x v="62"/>
    <x v="3"/>
    <s v="Mossel Bay"/>
    <n v="1"/>
    <s v="Kwik Cool (Pty) Ltd: 6 Boswell Street, North End, Port Elizabeth, 6015"/>
    <n v="3"/>
  </r>
  <r>
    <x v="1"/>
    <x v="62"/>
    <x v="3"/>
    <s v="Mossel Bay"/>
    <n v="1"/>
    <s v="Trade Motto, Port Elizabeth Harbour"/>
    <n v="3"/>
  </r>
  <r>
    <x v="1"/>
    <x v="62"/>
    <x v="4"/>
    <s v="Mossel Bay"/>
    <n v="1"/>
    <s v="Kwik Cool (Pty) Ltd: 6 Boswell Street, North End, Port Elizabeth, 6015"/>
    <n v="3"/>
  </r>
  <r>
    <x v="1"/>
    <x v="62"/>
    <x v="5"/>
    <s v="Port Elizabeth"/>
    <n v="1"/>
    <s v="Kwik Cool (Pty) Ltd: 6 Boswell Street, North End, Port Elizabeth, 6015"/>
    <n v="3"/>
  </r>
  <r>
    <x v="1"/>
    <x v="62"/>
    <x v="5"/>
    <s v="Mossel Bay"/>
    <n v="1"/>
    <s v="Kwik Cool (Pty) Ltd: 6 Boswell Street, North End, Port Elizabeth, 6015"/>
    <n v="3"/>
  </r>
  <r>
    <x v="1"/>
    <x v="62"/>
    <x v="6"/>
    <s v="Port Elizabeth"/>
    <n v="1"/>
    <s v="Kwik Cool (Pty) Ltd: 6 Boswell Street, North End, Port Elizabeth, 6015"/>
    <n v="3"/>
  </r>
  <r>
    <x v="1"/>
    <x v="62"/>
    <x v="6"/>
    <s v="Mossel Bay"/>
    <n v="1"/>
    <s v="Kwik Cool (Pty) Ltd: 6 Boswell Street, North End, Port Elizabeth, 6015"/>
    <n v="3"/>
  </r>
  <r>
    <x v="1"/>
    <x v="62"/>
    <x v="7"/>
    <s v="Port Elizabeth"/>
    <n v="1"/>
    <s v="Kwik Cool (Pty) Ltd: 6 Boswell Street, North End, Port Elizabeth, 6015"/>
    <n v="3"/>
  </r>
  <r>
    <x v="1"/>
    <x v="62"/>
    <x v="7"/>
    <s v="Mossel Bay"/>
    <n v="1"/>
    <s v="Kwik Cool (Pty) Ltd: 6 Boswell Street, North End, Port Elizabeth, 6015"/>
    <n v="3"/>
  </r>
  <r>
    <x v="1"/>
    <x v="62"/>
    <x v="8"/>
    <s v="Port Elizabeth"/>
    <n v="1"/>
    <s v="Kwik Cool (Pty) Ltd: 6 Boswell Street, North End, Port Elizabeth, 6015"/>
    <n v="3"/>
  </r>
  <r>
    <x v="1"/>
    <x v="62"/>
    <x v="8"/>
    <s v="Mossel Bay"/>
    <n v="1"/>
    <s v="Kwik Cool (Pty) Ltd: 6 Boswell Street, North End, Port Elizabeth, 6015"/>
    <n v="3"/>
  </r>
  <r>
    <x v="1"/>
    <x v="62"/>
    <x v="9"/>
    <s v="Port Elizabeth"/>
    <n v="1"/>
    <s v="Kwik Cool (Pty) Ltd: 6 Boswell Street, North End, Port Elizabeth, 6015"/>
    <n v="3"/>
  </r>
  <r>
    <x v="1"/>
    <x v="62"/>
    <x v="10"/>
    <s v="Port Elizabeth"/>
    <n v="1"/>
    <s v="Kwik Cool (Pty) Ltd: 6 Boswell Street, North End, Port Elizabeth, 6015"/>
    <n v="3"/>
  </r>
  <r>
    <x v="1"/>
    <x v="62"/>
    <x v="10"/>
    <s v="Mossel Bay"/>
    <n v="1"/>
    <s v="Kwik Cool (Pty) Ltd: 6 Boswell Street, North End, Port Elizabeth, 6015"/>
    <n v="3"/>
  </r>
  <r>
    <x v="1"/>
    <x v="62"/>
    <x v="11"/>
    <s v="Port Elizabeth"/>
    <n v="1"/>
    <s v="Kwik Cool (Pty) Ltd: 6 Boswell Street, North End, Port Elizabeth, 6015"/>
    <n v="3"/>
  </r>
  <r>
    <x v="1"/>
    <x v="62"/>
    <x v="11"/>
    <s v="Gaansbaai"/>
    <n v="1"/>
    <s v="Kwik Cool (Pty) Ltd: 6 Boswell Street, North End, Port Elizabeth, 6015"/>
    <n v="3"/>
  </r>
  <r>
    <x v="1"/>
    <x v="62"/>
    <x v="12"/>
    <s v="Port Elizabeth"/>
    <n v="1"/>
    <s v="Kwik Cool (Pty) Ltd: 6 Boswell Street, North End, Port Elizabeth, 6015"/>
    <n v="3"/>
  </r>
  <r>
    <x v="1"/>
    <x v="62"/>
    <x v="13"/>
    <s v="Port Elizabeth"/>
    <n v="1"/>
    <s v="Kwik Cool (Pty) Ltd: 6 Boswell Street, North End, Port Elizabeth, 6015"/>
    <n v="3"/>
  </r>
  <r>
    <x v="1"/>
    <x v="62"/>
    <x v="14"/>
    <s v="Port Elizabeth"/>
    <n v="1"/>
    <s v="Kwik Cool (Pty) Ltd: 6 Boswell Street, North End, Port Elizabeth, 6015"/>
    <n v="3"/>
  </r>
  <r>
    <x v="1"/>
    <x v="62"/>
    <x v="14"/>
    <s v="Gaansbaai"/>
    <n v="1"/>
    <s v="Kwik Cool (Pty) Ltd: 6 Boswell Street, North End, Port Elizabeth, 6015"/>
    <n v="3"/>
  </r>
  <r>
    <x v="1"/>
    <x v="62"/>
    <x v="15"/>
    <s v="Port Elizabeth"/>
    <n v="1"/>
    <s v="Kwik Cool (Pty) Ltd: 6 Boswell Street, North End, Port Elizabeth, 6015"/>
    <n v="3"/>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4"/>
    <x v="0"/>
    <s v="Hout Bay Harbour "/>
    <n v="1"/>
    <s v="Pescaluna / Sentinel "/>
    <n v="1"/>
  </r>
  <r>
    <x v="1"/>
    <x v="64"/>
    <x v="1"/>
    <s v="Hout Bay Harbour "/>
    <n v="1"/>
    <s v="Pescaluna / Sentinel "/>
    <n v="1"/>
  </r>
  <r>
    <x v="1"/>
    <x v="64"/>
    <x v="2"/>
    <s v="Hout Bay Harbour "/>
    <n v="1"/>
    <s v="Pescaluna / Sentinel "/>
    <n v="1"/>
  </r>
  <r>
    <x v="1"/>
    <x v="64"/>
    <x v="3"/>
    <s v="Hout Bay Harbour "/>
    <n v="1"/>
    <s v="Pescaluna / Sentinel "/>
    <n v="1"/>
  </r>
  <r>
    <x v="1"/>
    <x v="64"/>
    <x v="4"/>
    <s v="Hout Bay Harbour "/>
    <n v="1"/>
    <s v="Pescaluna / Sentinel "/>
    <n v="1"/>
  </r>
  <r>
    <x v="1"/>
    <x v="64"/>
    <x v="5"/>
    <s v="Hout Bay Harbour "/>
    <n v="1"/>
    <s v="Pescaluna / Sentinel "/>
    <n v="1"/>
  </r>
  <r>
    <x v="1"/>
    <x v="64"/>
    <x v="6"/>
    <s v="Hout Bay Harbour "/>
    <n v="1"/>
    <s v="Pescaluna / Sentinel "/>
    <n v="1"/>
  </r>
  <r>
    <x v="1"/>
    <x v="64"/>
    <x v="7"/>
    <s v="Hout Bay Harbour "/>
    <n v="1"/>
    <s v="Pescaluna / Sentinel "/>
    <n v="1"/>
  </r>
  <r>
    <x v="1"/>
    <x v="64"/>
    <x v="8"/>
    <s v="Hout Bay Harbour "/>
    <n v="1"/>
    <s v="Pescaluna / Sentinel "/>
    <n v="1"/>
  </r>
  <r>
    <x v="1"/>
    <x v="64"/>
    <x v="9"/>
    <s v="Hout Bay Harbour "/>
    <n v="1"/>
    <s v="Pescaluna / Sentinel "/>
    <n v="1"/>
  </r>
  <r>
    <x v="1"/>
    <x v="64"/>
    <x v="10"/>
    <s v="Hout Bay Harbour "/>
    <n v="1"/>
    <s v="Pescaluna / Sentinel "/>
    <n v="1"/>
  </r>
  <r>
    <x v="1"/>
    <x v="64"/>
    <x v="11"/>
    <s v="Hout Bay Harbour "/>
    <n v="1"/>
    <s v="Pescaluna / Sentinel "/>
    <n v="1"/>
  </r>
  <r>
    <x v="1"/>
    <x v="64"/>
    <x v="12"/>
    <s v="Hout Bay Harbour "/>
    <n v="1"/>
    <s v="Pescaluna / Sentinel "/>
    <n v="1"/>
  </r>
  <r>
    <x v="1"/>
    <x v="64"/>
    <x v="13"/>
    <s v="Hout Bay Harbour "/>
    <n v="1"/>
    <s v="Pescaluna / Sentinel "/>
    <n v="1"/>
  </r>
  <r>
    <x v="1"/>
    <x v="64"/>
    <x v="14"/>
    <s v="Hout Bay Harbour "/>
    <n v="1"/>
    <s v="Pescaluna / Sentinel "/>
    <n v="1"/>
  </r>
  <r>
    <x v="1"/>
    <x v="65"/>
    <x v="0"/>
    <s v="Cape Town "/>
    <n v="1"/>
    <s v="Umoya Fish Processors "/>
    <n v="1"/>
  </r>
  <r>
    <x v="1"/>
    <x v="65"/>
    <x v="1"/>
    <s v="Cape Town "/>
    <n v="1"/>
    <s v="Umoya Fish Processors "/>
    <n v="1"/>
  </r>
  <r>
    <x v="1"/>
    <x v="65"/>
    <x v="2"/>
    <s v="Cape Town "/>
    <n v="1"/>
    <s v="Umoya Fish Processors "/>
    <n v="1"/>
  </r>
  <r>
    <x v="1"/>
    <x v="65"/>
    <x v="3"/>
    <s v="Cape Town "/>
    <n v="1"/>
    <s v="Umoya Fish Processors "/>
    <n v="1"/>
  </r>
  <r>
    <x v="1"/>
    <x v="65"/>
    <x v="4"/>
    <s v="Cape Town "/>
    <n v="1"/>
    <s v="Y&amp;L Fishing Enterprises "/>
    <n v="1"/>
  </r>
  <r>
    <x v="1"/>
    <x v="65"/>
    <x v="5"/>
    <s v="Saldanha Bay "/>
    <n v="1"/>
    <s v="Atlantis Seafood Products "/>
    <n v="3"/>
  </r>
  <r>
    <x v="1"/>
    <x v="65"/>
    <x v="6"/>
    <s v="Saldanha Bay "/>
    <n v="1"/>
    <s v="Atlantis Seafood Products "/>
    <n v="3"/>
  </r>
  <r>
    <x v="1"/>
    <x v="65"/>
    <x v="7"/>
    <s v="Saldanha Bay "/>
    <n v="1"/>
    <s v="Atlantis Seafood Products "/>
    <n v="3"/>
  </r>
  <r>
    <x v="1"/>
    <x v="65"/>
    <x v="8"/>
    <s v="Saldanha Bay "/>
    <n v="1"/>
    <s v="Atlantis Seafood Products "/>
    <n v="3"/>
  </r>
  <r>
    <x v="1"/>
    <x v="65"/>
    <x v="9"/>
    <s v="Saldanha Bay "/>
    <n v="1"/>
    <s v="Atlantis Seafood Products "/>
    <n v="3"/>
  </r>
  <r>
    <x v="1"/>
    <x v="65"/>
    <x v="10"/>
    <s v="Saldanha Bay "/>
    <n v="1"/>
    <s v="Atlantis Seafood Products "/>
    <n v="3"/>
  </r>
  <r>
    <x v="1"/>
    <x v="65"/>
    <x v="11"/>
    <s v="Saldanha Bay "/>
    <n v="1"/>
    <s v="Atlantis Seafood Products "/>
    <n v="3"/>
  </r>
  <r>
    <x v="1"/>
    <x v="65"/>
    <x v="12"/>
    <s v="Saldanha Bay "/>
    <n v="1"/>
    <s v="Atlantis Seafood Products "/>
    <n v="3"/>
  </r>
  <r>
    <x v="1"/>
    <x v="65"/>
    <x v="13"/>
    <s v="Saldanha Bay "/>
    <n v="1"/>
    <s v="Atlantis Seafood Products "/>
    <n v="3"/>
  </r>
  <r>
    <x v="1"/>
    <x v="65"/>
    <x v="14"/>
    <s v="Saldanha Bay "/>
    <n v="1"/>
    <s v="Atlantis Seafood Products "/>
    <n v="3"/>
  </r>
  <r>
    <x v="1"/>
    <x v="66"/>
    <x v="0"/>
    <s v="N/A"/>
    <n v="1"/>
    <s v="N/A"/>
    <n v="0"/>
  </r>
  <r>
    <x v="1"/>
    <x v="66"/>
    <x v="1"/>
    <s v="N/A"/>
    <n v="1"/>
    <s v="N/A"/>
    <n v="0"/>
  </r>
  <r>
    <x v="1"/>
    <x v="66"/>
    <x v="2"/>
    <s v="N/A"/>
    <n v="1"/>
    <s v="N/A"/>
    <n v="0"/>
  </r>
  <r>
    <x v="1"/>
    <x v="66"/>
    <x v="3"/>
    <s v="N/A"/>
    <n v="1"/>
    <s v="N/A"/>
    <n v="0"/>
  </r>
  <r>
    <x v="1"/>
    <x v="66"/>
    <x v="4"/>
    <s v="N/A"/>
    <n v="1"/>
    <s v="N/A"/>
    <n v="0"/>
  </r>
  <r>
    <x v="1"/>
    <x v="66"/>
    <x v="5"/>
    <s v="N/A"/>
    <n v="1"/>
    <s v="N/A"/>
    <n v="0"/>
  </r>
  <r>
    <x v="1"/>
    <x v="66"/>
    <x v="6"/>
    <s v="N/A"/>
    <n v="1"/>
    <s v="N/A"/>
    <n v="0"/>
  </r>
  <r>
    <x v="1"/>
    <x v="66"/>
    <x v="7"/>
    <s v="N/A"/>
    <n v="1"/>
    <s v="N/A"/>
    <n v="0"/>
  </r>
  <r>
    <x v="1"/>
    <x v="66"/>
    <x v="8"/>
    <s v="Hout Bay"/>
    <n v="1"/>
    <s v="Commercial Cold Storage – Vrystaat Road, Paarden Eiland"/>
    <n v="1"/>
  </r>
  <r>
    <x v="1"/>
    <x v="66"/>
    <x v="9"/>
    <s v="Hout Bay"/>
    <n v="1"/>
    <s v="Commercial Cold Storage – Vrystaat Road, Paarden Eiland"/>
    <n v="1"/>
  </r>
  <r>
    <x v="1"/>
    <x v="66"/>
    <x v="10"/>
    <s v="Hout Bay"/>
    <n v="1"/>
    <s v="Commercial Cold Storage – Vrystaat Road, Paarden Eiland"/>
    <n v="1"/>
  </r>
  <r>
    <x v="1"/>
    <x v="66"/>
    <x v="11"/>
    <s v="Hout Bay"/>
    <n v="1"/>
    <s v="Commercial Cold Storage – Vrystaat Road, Paarden Eiland"/>
    <n v="1"/>
  </r>
  <r>
    <x v="1"/>
    <x v="66"/>
    <x v="12"/>
    <s v="Hout Bay"/>
    <n v="1"/>
    <s v="Commercial Cold Storage – Vrystaat Road, Paarden Eiland"/>
    <n v="1"/>
  </r>
  <r>
    <x v="1"/>
    <x v="66"/>
    <x v="13"/>
    <s v="Hout Bay"/>
    <n v="1"/>
    <s v="Commercial Cold Storage – Vrystaat Road, Paarden Eiland"/>
    <n v="1"/>
  </r>
  <r>
    <x v="1"/>
    <x v="66"/>
    <x v="14"/>
    <s v="Hout Bay"/>
    <n v="1"/>
    <s v="Commercial Cold Storage – Vrystaat Road, Paarden Eiland"/>
    <n v="1"/>
  </r>
  <r>
    <x v="1"/>
    <x v="67"/>
    <x v="0"/>
    <s v="0"/>
    <n v="1"/>
    <s v="0"/>
    <n v="0"/>
  </r>
  <r>
    <x v="1"/>
    <x v="67"/>
    <x v="1"/>
    <s v="0"/>
    <n v="1"/>
    <s v="0"/>
    <n v="0"/>
  </r>
  <r>
    <x v="1"/>
    <x v="67"/>
    <x v="2"/>
    <s v="0"/>
    <n v="1"/>
    <s v="0"/>
    <n v="0"/>
  </r>
  <r>
    <x v="1"/>
    <x v="67"/>
    <x v="3"/>
    <s v="0"/>
    <n v="1"/>
    <s v="0"/>
    <n v="0"/>
  </r>
  <r>
    <x v="1"/>
    <x v="67"/>
    <x v="4"/>
    <s v="0"/>
    <n v="1"/>
    <s v="0"/>
    <n v="0"/>
  </r>
  <r>
    <x v="1"/>
    <x v="67"/>
    <x v="5"/>
    <s v="0"/>
    <n v="1"/>
    <s v="0"/>
    <n v="0"/>
  </r>
  <r>
    <x v="1"/>
    <x v="67"/>
    <x v="6"/>
    <s v="0"/>
    <n v="1"/>
    <s v="0"/>
    <n v="0"/>
  </r>
  <r>
    <x v="1"/>
    <x v="67"/>
    <x v="7"/>
    <s v="PE HARBOUR"/>
    <n v="1"/>
    <s v="DRIED OCEAN PRODUCTS, 1049 DOM PEDRO QUAY, GQEBERHA HARBOUR, GQEBERHA,6000"/>
    <n v="3"/>
  </r>
  <r>
    <x v="1"/>
    <x v="67"/>
    <x v="8"/>
    <s v="PE HARBOUR"/>
    <n v="1"/>
    <s v="DRIED OCEAN PRODUCTS, 1049 DOM PEDRO QUAY, GQEBERHA HARBOUR, GQEBERHA,6000"/>
    <n v="3"/>
  </r>
  <r>
    <x v="1"/>
    <x v="67"/>
    <x v="9"/>
    <s v="PE HARBOUR"/>
    <n v="1"/>
    <s v="DRIED OCEAN PRODUCTS, 1049 DOM PEDRO QUAY, GQEBERHA HARBOUR, GQEBERHA,6000"/>
    <n v="3"/>
  </r>
  <r>
    <x v="1"/>
    <x v="67"/>
    <x v="10"/>
    <s v="PE HARBOUR"/>
    <n v="1"/>
    <s v="DRIED OCEAN PRODUCTS, 1049 DOM PEDRO QUAY, GQEBERHA HARBOUR, GQEBERHA,6000"/>
    <n v="3"/>
  </r>
  <r>
    <x v="1"/>
    <x v="67"/>
    <x v="11"/>
    <s v="PE HARBOUR"/>
    <n v="1"/>
    <s v="LOLIGO FISHING ENTERPRISES, NO 3 , 6TH AVENUE , WALMER GQEBERHA,6000"/>
    <n v="3"/>
  </r>
  <r>
    <x v="1"/>
    <x v="67"/>
    <x v="12"/>
    <s v="PE HARBOUR"/>
    <n v="1"/>
    <s v="LOLIGO FISHING ENTERPRISES, NO 3 6TH AVENUE, WALMER,GQEBERHA, 6000"/>
    <n v="3"/>
  </r>
  <r>
    <x v="1"/>
    <x v="67"/>
    <x v="13"/>
    <s v="PE HARBOUR"/>
    <n v="1"/>
    <s v="LOLIGO FISHING ENTERPRISES, NO 3 6TH AVENUE ,WALMER,GQEBERHA,6000"/>
    <n v="3"/>
  </r>
  <r>
    <x v="1"/>
    <x v="67"/>
    <x v="14"/>
    <s v="PE HARBOUR"/>
    <n v="1"/>
    <s v="DRIED OCEAN PRODUCTS, 1049 DOM PEDRO QUAY, GQEBERHA HARBOUR, GQEBERHA,6000"/>
    <n v="3"/>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9"/>
    <x v="0"/>
    <s v="0"/>
    <n v="1"/>
    <s v="0"/>
    <n v="0"/>
  </r>
  <r>
    <x v="1"/>
    <x v="69"/>
    <x v="1"/>
    <s v="0"/>
    <n v="1"/>
    <s v="0"/>
    <n v="0"/>
  </r>
  <r>
    <x v="1"/>
    <x v="69"/>
    <x v="2"/>
    <s v="0"/>
    <n v="1"/>
    <s v="0"/>
    <n v="0"/>
  </r>
  <r>
    <x v="1"/>
    <x v="69"/>
    <x v="3"/>
    <s v="0"/>
    <n v="1"/>
    <s v="0"/>
    <n v="0"/>
  </r>
  <r>
    <x v="1"/>
    <x v="69"/>
    <x v="4"/>
    <s v="0"/>
    <n v="1"/>
    <s v="0"/>
    <n v="0"/>
  </r>
  <r>
    <x v="1"/>
    <x v="69"/>
    <x v="5"/>
    <s v="0"/>
    <n v="1"/>
    <s v="0"/>
    <n v="0"/>
  </r>
  <r>
    <x v="1"/>
    <x v="69"/>
    <x v="6"/>
    <s v="0"/>
    <n v="1"/>
    <s v="0"/>
    <n v="0"/>
  </r>
  <r>
    <x v="1"/>
    <x v="69"/>
    <x v="7"/>
    <s v="0"/>
    <n v="1"/>
    <s v="0"/>
    <n v="0"/>
  </r>
  <r>
    <x v="1"/>
    <x v="69"/>
    <x v="8"/>
    <s v="PE HARBOUR"/>
    <n v="1"/>
    <s v="DRIED OCEAN PRODUCTS ,1049 DOM PEDRO QUAY, GQEBERHA HARBOUR,GQEBERHA,1049 DOM PEDRO QUAY ,GQEBERHA HARBOUR, GQEBERHA, 6000"/>
    <n v="3"/>
  </r>
  <r>
    <x v="1"/>
    <x v="69"/>
    <x v="9"/>
    <s v="PE HARBOUR"/>
    <n v="1"/>
    <s v="DRIED OCEAN PRODUCTS,1049 DOM PEDRO QUAY,GQEBERHA HARBOUR,GQEBERHA,6000"/>
    <n v="3"/>
  </r>
  <r>
    <x v="1"/>
    <x v="69"/>
    <x v="10"/>
    <s v="PE HARBOUR"/>
    <n v="1"/>
    <s v="DRIED OCEAN PRODUCTS,1049 DOM PEDRO QUAY,GQEBERHA HARBOUR,GQEBERHA,6000"/>
    <n v="3"/>
  </r>
  <r>
    <x v="1"/>
    <x v="69"/>
    <x v="11"/>
    <s v="PE HARBOUR"/>
    <n v="1"/>
    <s v="LOLIGO FISHING ENTERPRISES, NO 3 6TH AVENUE ,WALMER ,GQEBERHA,6065"/>
    <n v="3"/>
  </r>
  <r>
    <x v="1"/>
    <x v="69"/>
    <x v="12"/>
    <s v="PE HARBOUR"/>
    <n v="1"/>
    <s v="LOLIGO FISHING ENTERPRISES, NO 3 6TH AVENUE, WALMER,GQEBERHA,6065"/>
    <n v="3"/>
  </r>
  <r>
    <x v="1"/>
    <x v="69"/>
    <x v="13"/>
    <s v="PE HARBOUR"/>
    <n v="1"/>
    <s v="DRIED OCEAN PRODUCTS,1049 DOM PEDRO QUAY, GQEBERHA HARBOUR,GQEBERHA ,6000"/>
    <n v="3"/>
  </r>
  <r>
    <x v="1"/>
    <x v="69"/>
    <x v="14"/>
    <s v="PE HARBOUR"/>
    <n v="1"/>
    <s v="DRIED OCEAN PRODUCTS,1049 DOM PEDRO QUAY,GQEBERHA HARBOUR,GQEBERHA,6000"/>
    <n v="3"/>
  </r>
  <r>
    <x v="1"/>
    <x v="70"/>
    <x v="0"/>
    <s v="N/A"/>
    <n v="1"/>
    <s v="0"/>
    <n v="0"/>
  </r>
  <r>
    <x v="1"/>
    <x v="70"/>
    <x v="1"/>
    <s v="N/A"/>
    <n v="1"/>
    <s v="0"/>
    <n v="0"/>
  </r>
  <r>
    <x v="1"/>
    <x v="70"/>
    <x v="2"/>
    <s v="N/A"/>
    <n v="1"/>
    <s v="0"/>
    <n v="0"/>
  </r>
  <r>
    <x v="1"/>
    <x v="70"/>
    <x v="3"/>
    <s v="N/A"/>
    <n v="1"/>
    <s v="0"/>
    <n v="0"/>
  </r>
  <r>
    <x v="1"/>
    <x v="70"/>
    <x v="4"/>
    <s v="N/A"/>
    <n v="1"/>
    <s v="N/A"/>
    <n v="0"/>
  </r>
  <r>
    <x v="1"/>
    <x v="70"/>
    <x v="5"/>
    <s v="N/A"/>
    <n v="1"/>
    <s v="N/A"/>
    <n v="0"/>
  </r>
  <r>
    <x v="1"/>
    <x v="70"/>
    <x v="6"/>
    <s v="N/A"/>
    <n v="1"/>
    <s v="N/A"/>
    <n v="0"/>
  </r>
  <r>
    <x v="1"/>
    <x v="70"/>
    <x v="7"/>
    <s v="N/A"/>
    <n v="1"/>
    <s v="N/A"/>
    <n v="0"/>
  </r>
  <r>
    <x v="1"/>
    <x v="70"/>
    <x v="8"/>
    <s v="N/A"/>
    <n v="1"/>
    <s v="N/A"/>
    <n v="0"/>
  </r>
  <r>
    <x v="1"/>
    <x v="70"/>
    <x v="9"/>
    <s v="N/A"/>
    <n v="1"/>
    <s v="N/A"/>
    <n v="0"/>
  </r>
  <r>
    <x v="1"/>
    <x v="70"/>
    <x v="10"/>
    <s v="N/A"/>
    <n v="1"/>
    <s v="N/A"/>
    <n v="0"/>
  </r>
  <r>
    <x v="1"/>
    <x v="70"/>
    <x v="11"/>
    <s v="N/A"/>
    <n v="1"/>
    <s v="N/A"/>
    <n v="0"/>
  </r>
  <r>
    <x v="1"/>
    <x v="70"/>
    <x v="12"/>
    <s v="N/A"/>
    <n v="1"/>
    <s v="N/A"/>
    <n v="0"/>
  </r>
  <r>
    <x v="1"/>
    <x v="70"/>
    <x v="13"/>
    <s v="N/A"/>
    <n v="1"/>
    <s v="N/A"/>
    <n v="0"/>
  </r>
  <r>
    <x v="1"/>
    <x v="70"/>
    <x v="14"/>
    <s v="N/A"/>
    <n v="1"/>
    <s v="N/A"/>
    <n v="0"/>
  </r>
  <r>
    <x v="1"/>
    <x v="71"/>
    <x v="0"/>
    <m/>
    <n v="1"/>
    <m/>
    <n v="0"/>
  </r>
  <r>
    <x v="1"/>
    <x v="71"/>
    <x v="1"/>
    <m/>
    <n v="1"/>
    <m/>
    <n v="0"/>
  </r>
  <r>
    <x v="1"/>
    <x v="71"/>
    <x v="2"/>
    <m/>
    <n v="1"/>
    <m/>
    <n v="0"/>
  </r>
  <r>
    <x v="1"/>
    <x v="71"/>
    <x v="3"/>
    <m/>
    <n v="1"/>
    <m/>
    <n v="0"/>
  </r>
  <r>
    <x v="1"/>
    <x v="71"/>
    <x v="4"/>
    <m/>
    <n v="1"/>
    <m/>
    <n v="0"/>
  </r>
  <r>
    <x v="1"/>
    <x v="71"/>
    <x v="5"/>
    <m/>
    <n v="1"/>
    <m/>
    <n v="0"/>
  </r>
  <r>
    <x v="1"/>
    <x v="71"/>
    <x v="6"/>
    <m/>
    <n v="1"/>
    <m/>
    <n v="0"/>
  </r>
  <r>
    <x v="1"/>
    <x v="71"/>
    <x v="7"/>
    <m/>
    <n v="1"/>
    <m/>
    <n v="0"/>
  </r>
  <r>
    <x v="1"/>
    <x v="71"/>
    <x v="8"/>
    <m/>
    <n v="1"/>
    <m/>
    <n v="0"/>
  </r>
  <r>
    <x v="1"/>
    <x v="71"/>
    <x v="9"/>
    <m/>
    <n v="1"/>
    <m/>
    <n v="0"/>
  </r>
  <r>
    <x v="1"/>
    <x v="71"/>
    <x v="10"/>
    <m/>
    <n v="1"/>
    <m/>
    <n v="0"/>
  </r>
  <r>
    <x v="1"/>
    <x v="71"/>
    <x v="11"/>
    <m/>
    <n v="1"/>
    <m/>
    <n v="0"/>
  </r>
  <r>
    <x v="1"/>
    <x v="71"/>
    <x v="12"/>
    <m/>
    <n v="1"/>
    <m/>
    <n v="0"/>
  </r>
  <r>
    <x v="1"/>
    <x v="71"/>
    <x v="13"/>
    <m/>
    <n v="1"/>
    <m/>
    <n v="0"/>
  </r>
  <r>
    <x v="1"/>
    <x v="71"/>
    <x v="14"/>
    <m/>
    <n v="1"/>
    <m/>
    <n v="0"/>
  </r>
  <r>
    <x v="1"/>
    <x v="72"/>
    <x v="0"/>
    <s v="N/A"/>
    <n v="1"/>
    <s v="N/A"/>
    <n v="0"/>
  </r>
  <r>
    <x v="1"/>
    <x v="72"/>
    <x v="1"/>
    <s v="N/A"/>
    <n v="1"/>
    <s v="N/A"/>
    <n v="0"/>
  </r>
  <r>
    <x v="1"/>
    <x v="72"/>
    <x v="2"/>
    <s v="N/A"/>
    <n v="1"/>
    <s v="N/A"/>
    <n v="0"/>
  </r>
  <r>
    <x v="1"/>
    <x v="72"/>
    <x v="3"/>
    <s v="N/A"/>
    <n v="1"/>
    <s v="N/A"/>
    <n v="0"/>
  </r>
  <r>
    <x v="1"/>
    <x v="72"/>
    <x v="4"/>
    <s v="N/A"/>
    <n v="1"/>
    <s v="N/A"/>
    <n v="0"/>
  </r>
  <r>
    <x v="1"/>
    <x v="72"/>
    <x v="5"/>
    <s v="N/A"/>
    <n v="1"/>
    <s v="N/A"/>
    <n v="0"/>
  </r>
  <r>
    <x v="1"/>
    <x v="72"/>
    <x v="6"/>
    <s v="Cape Town"/>
    <n v="1"/>
    <s v="Irvin &amp; Johnson: 1 South Arm, Table Bay Harbour"/>
    <n v="1"/>
  </r>
  <r>
    <x v="1"/>
    <x v="72"/>
    <x v="7"/>
    <s v="Cape Town"/>
    <n v="1"/>
    <s v="Irvin &amp; Johnson: 1 South Arm, Table Bay Harbour"/>
    <n v="1"/>
  </r>
  <r>
    <x v="1"/>
    <x v="72"/>
    <x v="8"/>
    <s v="Cape Town"/>
    <n v="1"/>
    <s v="Irvin &amp; Johnson: 1 South Arm, Table Bay Harbour"/>
    <n v="1"/>
  </r>
  <r>
    <x v="1"/>
    <x v="72"/>
    <x v="9"/>
    <s v="Cape Town"/>
    <n v="1"/>
    <s v="Irvin &amp; Johnson: 1 South Arm, Table Bay Harbour"/>
    <n v="1"/>
  </r>
  <r>
    <x v="1"/>
    <x v="72"/>
    <x v="10"/>
    <s v="Cape Town"/>
    <n v="1"/>
    <s v="Irvin &amp; Johnson: 1 South Arm, Table Bay Harbour"/>
    <n v="1"/>
  </r>
  <r>
    <x v="1"/>
    <x v="72"/>
    <x v="11"/>
    <s v="Cape Town"/>
    <n v="1"/>
    <s v="Irvin &amp; Johnson: 1 South Arm, Table Bay Harbour"/>
    <n v="1"/>
  </r>
  <r>
    <x v="1"/>
    <x v="72"/>
    <x v="12"/>
    <s v="Cape Town"/>
    <n v="1"/>
    <s v="Komicx Products (Pty) Ltd; 25 Eagle Place, Eagel Park Kommetjie; Beadica 344 230 Victoria Road Woodstock; Quay Maring (Pty) Ltd 3 Manhattan Road, Airport Industria"/>
    <n v="1"/>
  </r>
  <r>
    <x v="1"/>
    <x v="72"/>
    <x v="13"/>
    <s v="Cape Town"/>
    <n v="1"/>
    <s v="Quay Marine (Pty) Ltd 3 Manhattan Road, Airport Industria; Beadica 344 (Pty) LTD 230 Victoria road Woodstock; "/>
    <n v="1"/>
  </r>
  <r>
    <x v="1"/>
    <x v="72"/>
    <x v="14"/>
    <s v="Cape Town"/>
    <n v="1"/>
    <s v="Komicx Products (Pty) Ltd; 25 Eagle Place, Eagel Park Kommetjie; Beadica 344 230 Victoria Road Woodstock; Quay Maring (Pty) Ltd 3 Manhattan Road, Airport Industria"/>
    <n v="1"/>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4"/>
    <x v="4"/>
    <s v="DURBAN"/>
    <n v="1"/>
    <s v="EL SHADDAI DURBAN"/>
    <n v="1"/>
  </r>
  <r>
    <x v="1"/>
    <x v="74"/>
    <x v="5"/>
    <s v="DURBAN"/>
    <n v="1"/>
    <s v="EL SHADDAI DURBAN"/>
    <n v="1"/>
  </r>
  <r>
    <x v="1"/>
    <x v="74"/>
    <x v="6"/>
    <s v="DURBAN"/>
    <n v="1"/>
    <s v="EL SHADDAI DURBAN"/>
    <n v="1"/>
  </r>
  <r>
    <x v="1"/>
    <x v="74"/>
    <x v="7"/>
    <s v="DURBAN"/>
    <n v="1"/>
    <s v="EL SHADDAI DURBAN"/>
    <n v="1"/>
  </r>
  <r>
    <x v="1"/>
    <x v="74"/>
    <x v="8"/>
    <s v="DURBAN"/>
    <n v="1"/>
    <s v="EL SHADDAI DURBAN"/>
    <n v="1"/>
  </r>
  <r>
    <x v="1"/>
    <x v="74"/>
    <x v="9"/>
    <s v="DURBAN"/>
    <n v="1"/>
    <s v="EL SHADDAI DURBAN"/>
    <n v="1"/>
  </r>
  <r>
    <x v="1"/>
    <x v="74"/>
    <x v="10"/>
    <s v="DURBAN"/>
    <n v="1"/>
    <s v="EL SHADDAI DURBAN"/>
    <n v="1"/>
  </r>
  <r>
    <x v="1"/>
    <x v="74"/>
    <x v="11"/>
    <s v="EAST LONDON"/>
    <n v="1"/>
    <s v="EL SHADDAI EAST LONDON"/>
    <n v="3"/>
  </r>
  <r>
    <x v="1"/>
    <x v="74"/>
    <x v="12"/>
    <s v="DURBAN"/>
    <n v="1"/>
    <s v="EL SHADDAI DURBAN"/>
    <n v="1"/>
  </r>
  <r>
    <x v="1"/>
    <x v="74"/>
    <x v="14"/>
    <s v="DURBAN"/>
    <n v="1"/>
    <s v="EL SHADDAI DURBAN"/>
    <n v="1"/>
  </r>
  <r>
    <x v="1"/>
    <x v="74"/>
    <x v="15"/>
    <s v="DURBAN"/>
    <n v="1"/>
    <s v="EL SHADDAI DURBAN"/>
    <n v="1"/>
  </r>
  <r>
    <x v="1"/>
    <x v="74"/>
    <x v="16"/>
    <s v="N/A"/>
    <n v="1"/>
    <s v="N/A"/>
    <n v="0"/>
  </r>
  <r>
    <x v="1"/>
    <x v="74"/>
    <x v="16"/>
    <s v="N/A"/>
    <n v="1"/>
    <s v="N/A"/>
    <n v="0"/>
  </r>
  <r>
    <x v="1"/>
    <x v="74"/>
    <x v="16"/>
    <s v="N/A"/>
    <n v="1"/>
    <s v="N/A"/>
    <n v="0"/>
  </r>
  <r>
    <x v="1"/>
    <x v="74"/>
    <x v="13"/>
    <s v="DURBAN"/>
    <n v="1"/>
    <s v="EL SHADDAI DURBAN"/>
    <n v="1"/>
  </r>
  <r>
    <x v="1"/>
    <x v="75"/>
    <x v="0"/>
    <s v="St Helena Bay"/>
    <n v="1"/>
    <s v="Oranjevis JV, Main Road , St Helena Bay"/>
    <n v="3"/>
  </r>
  <r>
    <x v="1"/>
    <x v="75"/>
    <x v="1"/>
    <s v="St Helena Bay"/>
    <n v="1"/>
    <s v="Oranjevis JV, Main Road , St Helena Bay"/>
    <n v="3"/>
  </r>
  <r>
    <x v="1"/>
    <x v="75"/>
    <x v="2"/>
    <s v="St Helena Bay"/>
    <n v="1"/>
    <s v="Oranjevis JV, Main Road , St Helena Bay"/>
    <n v="3"/>
  </r>
  <r>
    <x v="1"/>
    <x v="75"/>
    <x v="3"/>
    <s v="St Helena Bay"/>
    <n v="1"/>
    <s v="Oranjevis JV, Main Road , St Helena Bay"/>
    <n v="3"/>
  </r>
  <r>
    <x v="1"/>
    <x v="75"/>
    <x v="4"/>
    <s v="St Helena Bay"/>
    <n v="1"/>
    <s v="Oranjevis JV, Main Road , St Helena Bay &amp; West Point Processors, Main Road , St Helena Bay"/>
    <n v="3"/>
  </r>
  <r>
    <x v="1"/>
    <x v="75"/>
    <x v="5"/>
    <s v="St Helena Bay"/>
    <n v="1"/>
    <s v="Oranjevis JV, Main Road , St Helena Bay"/>
    <n v="3"/>
  </r>
  <r>
    <x v="1"/>
    <x v="75"/>
    <x v="6"/>
    <s v="St Helena Bay"/>
    <n v="1"/>
    <s v="Oranjevis JV, Main Road , St Helena Bay &amp; West Point Processors, Main Road , St Helena Bay"/>
    <n v="3"/>
  </r>
  <r>
    <x v="1"/>
    <x v="75"/>
    <x v="7"/>
    <s v="St Helena Bay"/>
    <n v="1"/>
    <s v="Oranjevis JV, Main Road , St Helena Bay"/>
    <n v="3"/>
  </r>
  <r>
    <x v="1"/>
    <x v="75"/>
    <x v="8"/>
    <s v="St Helena Bay"/>
    <n v="1"/>
    <s v="Oranjevis JV, Main Road , St Helena Bay"/>
    <n v="3"/>
  </r>
  <r>
    <x v="1"/>
    <x v="75"/>
    <x v="9"/>
    <s v="St Helena Bay"/>
    <n v="1"/>
    <s v="Oranjevis JV, Main Road , St Helena Bay"/>
    <n v="3"/>
  </r>
  <r>
    <x v="1"/>
    <x v="75"/>
    <x v="10"/>
    <s v="St Helena Bay"/>
    <n v="1"/>
    <s v="Oranjevis JV, Main Road , St Helena Bay"/>
    <n v="3"/>
  </r>
  <r>
    <x v="1"/>
    <x v="75"/>
    <x v="11"/>
    <s v="St Helena Bay"/>
    <n v="1"/>
    <s v="Oranjevis JV, Main Road , St Helena Bay"/>
    <n v="3"/>
  </r>
  <r>
    <x v="1"/>
    <x v="75"/>
    <x v="12"/>
    <s v="St Helena Bay"/>
    <n v="1"/>
    <s v="Oranjevis JV, Main Road , St Helena Bay"/>
    <n v="3"/>
  </r>
  <r>
    <x v="1"/>
    <x v="75"/>
    <x v="13"/>
    <s v="St Helena Bay"/>
    <n v="1"/>
    <s v="Oranjevis JV, Main Road , St Helena Bay"/>
    <n v="3"/>
  </r>
  <r>
    <x v="1"/>
    <x v="75"/>
    <x v="14"/>
    <s v="St Helena Bay"/>
    <n v="1"/>
    <s v="Oranjevis JV, Main Road , St Helena Bay"/>
    <n v="3"/>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7"/>
    <x v="0"/>
    <s v="Not Applicable"/>
    <n v="1"/>
    <s v="Not Applicable"/>
    <n v="0"/>
  </r>
  <r>
    <x v="1"/>
    <x v="77"/>
    <x v="1"/>
    <s v="Hout Bay"/>
    <n v="1"/>
    <s v="Oceana Brands, Harbour Road, Hout Bay, 7806"/>
    <n v="1"/>
  </r>
  <r>
    <x v="1"/>
    <x v="77"/>
    <x v="1"/>
    <s v="St Helena Bay"/>
    <n v="1"/>
    <s v="Oceana Brands, Stompneus Village, St Helena Bay"/>
    <n v="3"/>
  </r>
  <r>
    <x v="1"/>
    <x v="77"/>
    <x v="1"/>
    <s v="Gansbaai"/>
    <n v="1"/>
    <s v="Not Applicable"/>
    <n v="3"/>
  </r>
  <r>
    <x v="1"/>
    <x v="77"/>
    <x v="1"/>
    <s v="Sandy Point"/>
    <n v="1"/>
    <s v="Not Applicable"/>
    <n v="3"/>
  </r>
  <r>
    <x v="1"/>
    <x v="77"/>
    <x v="1"/>
    <s v="Stompneus"/>
    <n v="1"/>
    <s v="Not Applicable"/>
    <n v="0"/>
  </r>
  <r>
    <x v="1"/>
    <x v="77"/>
    <x v="2"/>
    <s v="Hout Bay"/>
    <n v="1"/>
    <s v="Oceana Brands, Harbour Road, Hout Bay, 7806"/>
    <n v="1"/>
  </r>
  <r>
    <x v="1"/>
    <x v="77"/>
    <x v="2"/>
    <s v="St Helena Bay"/>
    <n v="1"/>
    <s v="Oceana Brands, Stompneus Village, St Helena Bay"/>
    <n v="3"/>
  </r>
  <r>
    <x v="1"/>
    <x v="77"/>
    <x v="2"/>
    <s v="Gansbaai"/>
    <n v="1"/>
    <s v="Not Applicable"/>
    <n v="3"/>
  </r>
  <r>
    <x v="1"/>
    <x v="77"/>
    <x v="2"/>
    <s v="Sandy Point"/>
    <n v="1"/>
    <s v="Not Applicable"/>
    <n v="3"/>
  </r>
  <r>
    <x v="1"/>
    <x v="77"/>
    <x v="2"/>
    <s v="Stompneus"/>
    <n v="1"/>
    <s v="Not Applicable"/>
    <n v="0"/>
  </r>
  <r>
    <x v="1"/>
    <x v="77"/>
    <x v="3"/>
    <s v="Hout Bay"/>
    <n v="1"/>
    <s v="Oceana Brands, Harbour Road, Hout Bay, 7806"/>
    <n v="1"/>
  </r>
  <r>
    <x v="1"/>
    <x v="77"/>
    <x v="3"/>
    <s v="St Helena Bay"/>
    <n v="1"/>
    <s v="Oceana Brands, Stompneus Village, St Helena Bay"/>
    <n v="3"/>
  </r>
  <r>
    <x v="1"/>
    <x v="77"/>
    <x v="3"/>
    <s v="Gansbaai"/>
    <n v="1"/>
    <s v="Not Applicable"/>
    <n v="3"/>
  </r>
  <r>
    <x v="1"/>
    <x v="77"/>
    <x v="3"/>
    <s v="Sandy Point"/>
    <n v="1"/>
    <s v="Not Applicable"/>
    <n v="3"/>
  </r>
  <r>
    <x v="1"/>
    <x v="77"/>
    <x v="3"/>
    <s v="Stompneus"/>
    <n v="1"/>
    <s v="Not Applicable"/>
    <n v="0"/>
  </r>
  <r>
    <x v="1"/>
    <x v="77"/>
    <x v="4"/>
    <s v="Hout Bay"/>
    <n v="1"/>
    <s v="Oceana Brands, Harbour Road, Hout Bay, 7806"/>
    <n v="1"/>
  </r>
  <r>
    <x v="1"/>
    <x v="77"/>
    <x v="4"/>
    <s v="St Helena Bay"/>
    <n v="1"/>
    <s v="Oceana Brands, Stompneus Village, St Helena Bay"/>
    <n v="3"/>
  </r>
  <r>
    <x v="1"/>
    <x v="77"/>
    <x v="4"/>
    <s v="Gansbaai"/>
    <n v="1"/>
    <s v="Not Applicable"/>
    <n v="3"/>
  </r>
  <r>
    <x v="1"/>
    <x v="77"/>
    <x v="4"/>
    <s v="Sandy Point"/>
    <n v="1"/>
    <s v="Not Applicable"/>
    <n v="3"/>
  </r>
  <r>
    <x v="1"/>
    <x v="77"/>
    <x v="4"/>
    <s v="Stompneus"/>
    <n v="1"/>
    <s v="Not Applicable"/>
    <n v="0"/>
  </r>
  <r>
    <x v="1"/>
    <x v="77"/>
    <x v="5"/>
    <s v="Hout Bay"/>
    <n v="1"/>
    <s v="Oceana Brands, Harbour Road, Hout Bay, 7806"/>
    <n v="1"/>
  </r>
  <r>
    <x v="1"/>
    <x v="77"/>
    <x v="5"/>
    <s v="St Helena Bay"/>
    <n v="1"/>
    <s v="Oceana Brands, Stompneus Village, St Helena Bay"/>
    <n v="3"/>
  </r>
  <r>
    <x v="1"/>
    <x v="77"/>
    <x v="5"/>
    <s v="Gansbaai"/>
    <n v="1"/>
    <s v="Not Applicable"/>
    <n v="3"/>
  </r>
  <r>
    <x v="1"/>
    <x v="77"/>
    <x v="5"/>
    <s v="Sandy Point"/>
    <n v="1"/>
    <s v="Not Applicable"/>
    <n v="3"/>
  </r>
  <r>
    <x v="1"/>
    <x v="77"/>
    <x v="5"/>
    <s v="Stompneus"/>
    <n v="1"/>
    <s v="Not Applicable"/>
    <n v="0"/>
  </r>
  <r>
    <x v="1"/>
    <x v="77"/>
    <x v="6"/>
    <s v="Hout Bay"/>
    <n v="1"/>
    <s v="Oceana Brands, Harbour Road, Hout Bay, 7806"/>
    <n v="1"/>
  </r>
  <r>
    <x v="1"/>
    <x v="77"/>
    <x v="6"/>
    <s v="St Helena Bay"/>
    <n v="1"/>
    <s v="Oceana Brands, Stompneus Village, St Helena Bay"/>
    <n v="3"/>
  </r>
  <r>
    <x v="1"/>
    <x v="77"/>
    <x v="6"/>
    <s v="Gansbaai"/>
    <n v="1"/>
    <s v="Not Applicable"/>
    <n v="3"/>
  </r>
  <r>
    <x v="1"/>
    <x v="77"/>
    <x v="6"/>
    <s v="Sandy Point"/>
    <n v="1"/>
    <s v="Not Applicable"/>
    <n v="3"/>
  </r>
  <r>
    <x v="1"/>
    <x v="77"/>
    <x v="6"/>
    <s v="Stompneus"/>
    <n v="1"/>
    <s v="Not Applicable"/>
    <n v="0"/>
  </r>
  <r>
    <x v="1"/>
    <x v="77"/>
    <x v="7"/>
    <s v="Hout Bay"/>
    <n v="1"/>
    <s v="Oceana Brands, Harbour Road, Hout Bay, 7806"/>
    <n v="1"/>
  </r>
  <r>
    <x v="1"/>
    <x v="77"/>
    <x v="7"/>
    <s v="St Helena Bay"/>
    <n v="1"/>
    <s v="Oceana Brands, Stompneus Village, St Helena Bay"/>
    <n v="3"/>
  </r>
  <r>
    <x v="1"/>
    <x v="77"/>
    <x v="7"/>
    <s v="Gansbaai"/>
    <n v="1"/>
    <s v="Not Applicable"/>
    <n v="3"/>
  </r>
  <r>
    <x v="1"/>
    <x v="77"/>
    <x v="7"/>
    <s v="Sandy Point"/>
    <n v="1"/>
    <s v="Not Applicable"/>
    <n v="3"/>
  </r>
  <r>
    <x v="1"/>
    <x v="77"/>
    <x v="7"/>
    <s v="Stompneus"/>
    <n v="1"/>
    <s v="Not Applicable"/>
    <n v="0"/>
  </r>
  <r>
    <x v="1"/>
    <x v="77"/>
    <x v="8"/>
    <s v="Hout Bay"/>
    <n v="1"/>
    <s v="Oceana Brands, Harbour Road, Hout Bay, 7806"/>
    <n v="1"/>
  </r>
  <r>
    <x v="1"/>
    <x v="77"/>
    <x v="8"/>
    <s v="St Helena Bay"/>
    <n v="1"/>
    <s v="Oceana Brands, Stompneus Village, St Helena Bay"/>
    <n v="3"/>
  </r>
  <r>
    <x v="1"/>
    <x v="77"/>
    <x v="8"/>
    <s v="Gansbaai"/>
    <n v="1"/>
    <s v="Not Applicable"/>
    <n v="3"/>
  </r>
  <r>
    <x v="1"/>
    <x v="77"/>
    <x v="8"/>
    <s v="Sandy Point"/>
    <n v="1"/>
    <s v="Not Applicable"/>
    <n v="3"/>
  </r>
  <r>
    <x v="1"/>
    <x v="77"/>
    <x v="8"/>
    <s v="Stompneus"/>
    <n v="1"/>
    <s v="Not Applicable"/>
    <n v="0"/>
  </r>
  <r>
    <x v="1"/>
    <x v="77"/>
    <x v="9"/>
    <s v="Not Applicable"/>
    <n v="1"/>
    <s v="Not Applicable"/>
    <n v="0"/>
  </r>
  <r>
    <x v="1"/>
    <x v="77"/>
    <x v="9"/>
    <s v="Not Applicable"/>
    <n v="1"/>
    <s v="Not Applicable"/>
    <n v="0"/>
  </r>
  <r>
    <x v="1"/>
    <x v="77"/>
    <x v="11"/>
    <s v="Gansbaai"/>
    <n v="1"/>
    <s v="Gansbaai Marine, Harbour Area, Gansbaai"/>
    <n v="3"/>
  </r>
  <r>
    <x v="1"/>
    <x v="77"/>
    <x v="12"/>
    <s v="Port Elizabeth"/>
    <n v="1"/>
    <s v="Kwik Cool (Pty) Ltd, 6 Boswell Street, Gqeberha"/>
    <n v="3"/>
  </r>
  <r>
    <x v="1"/>
    <x v="77"/>
    <x v="12"/>
    <s v="Gansbaai"/>
    <n v="1"/>
    <s v="Kwik Cool (Pty) Ltd, 6 Boswell Street, Gqeberha"/>
    <n v="3"/>
  </r>
  <r>
    <x v="1"/>
    <x v="77"/>
    <x v="13"/>
    <s v="Port Elizabeth"/>
    <n v="1"/>
    <s v="Kwik Cool (Pty) Ltd, 6 Boswell Street, Gqeberha"/>
    <n v="3"/>
  </r>
  <r>
    <x v="1"/>
    <x v="77"/>
    <x v="14"/>
    <s v="Gansbaai"/>
    <n v="1"/>
    <s v="Kwik Cool (Pty) Ltd, 6 Boswell Street, Gqeberha"/>
    <n v="3"/>
  </r>
  <r>
    <x v="1"/>
    <x v="77"/>
    <x v="15"/>
    <s v="Port Elizabeth"/>
    <n v="1"/>
    <s v="Kwik Cool (Pty) Ltd, 6 Boswell Street, Gqeberha"/>
    <n v="3"/>
  </r>
  <r>
    <x v="1"/>
    <x v="77"/>
    <x v="15"/>
    <s v="Gansbaai"/>
    <n v="1"/>
    <s v="Kwik Cool (Pty) Ltd, 6 Boswell Street, Gqeberha"/>
    <n v="3"/>
  </r>
  <r>
    <x v="1"/>
    <x v="77"/>
    <x v="14"/>
    <s v="Port Elizabeth"/>
    <n v="1"/>
    <s v="Kwik Cool (Pty) Ltd, 6 Boswell Street, Gqeberha"/>
    <n v="3"/>
  </r>
  <r>
    <x v="1"/>
    <x v="78"/>
    <x v="0"/>
    <s v="Port Elizabeth"/>
    <n v="1"/>
    <s v="Eyethu Fishing, Tug Wharf, Port Elizabeth, 6000"/>
    <n v="3"/>
  </r>
  <r>
    <x v="1"/>
    <x v="78"/>
    <x v="0"/>
    <s v="Mossel Bay"/>
    <n v="1"/>
    <s v="Quay Marine (Pty) Ltd, 3 Manhattan Road, Airport Industria 2, Cape Town, 8001"/>
    <n v="3"/>
  </r>
  <r>
    <x v="1"/>
    <x v="78"/>
    <x v="1"/>
    <s v="Port Elizabeth"/>
    <n v="1"/>
    <s v="Eyethu Fishing, Tug Wharf, Port Elizabeth, 6000"/>
    <n v="3"/>
  </r>
  <r>
    <x v="1"/>
    <x v="78"/>
    <x v="2"/>
    <s v="Port Elizabeth"/>
    <n v="1"/>
    <s v="Eyethu Fishing, Tug Wharf, Port Elizabeth, 6000"/>
    <n v="3"/>
  </r>
  <r>
    <x v="1"/>
    <x v="78"/>
    <x v="3"/>
    <s v="Mossel Bay"/>
    <n v="1"/>
    <s v="Quay Marine (Pty) Ltd, 3 Manhattan Road, Airport Industria 2, Cape Town, 8001"/>
    <n v="3"/>
  </r>
  <r>
    <x v="1"/>
    <x v="78"/>
    <x v="4"/>
    <s v="Port Elizabeth"/>
    <n v="1"/>
    <s v="Trade Motto 106 (Pty) Ltd, Port Elizabeth Harbour, Port Elizabeth, 6000"/>
    <n v="3"/>
  </r>
  <r>
    <x v="1"/>
    <x v="78"/>
    <x v="5"/>
    <s v="Mossel Bay"/>
    <n v="1"/>
    <s v="Quay Marine (Pty) Ltd, 3 Manhattan Road, Airport Industria 2, Cape Town, 8001"/>
    <n v="3"/>
  </r>
  <r>
    <x v="1"/>
    <x v="78"/>
    <x v="6"/>
    <s v="Port Elizabeth"/>
    <n v="1"/>
    <s v="Eyethu Fishing, Tug Wharf, Port Elizabeth, 6000"/>
    <n v="3"/>
  </r>
  <r>
    <x v="1"/>
    <x v="78"/>
    <x v="7"/>
    <s v="Saldanha"/>
    <n v="1"/>
    <s v="Atlantis Seafood Products (Pty) Ltd, 145 Neil Hare Road, Atlantis Industrial, Atlantis"/>
    <n v="3"/>
  </r>
  <r>
    <x v="1"/>
    <x v="78"/>
    <x v="8"/>
    <s v="Hout Bay"/>
    <n v="1"/>
    <s v="Pescaluna East Coast (Pty) Ltd, ERF 83A, Hout Bay Harbour, Hout Bay,7806"/>
    <n v="1"/>
  </r>
  <r>
    <x v="1"/>
    <x v="78"/>
    <x v="9"/>
    <s v="0"/>
    <n v="1"/>
    <s v="0"/>
    <n v="0"/>
  </r>
  <r>
    <x v="1"/>
    <x v="78"/>
    <x v="10"/>
    <s v="Hout Bay"/>
    <n v="1"/>
    <s v="Pescaluna East Coast (Pty) Ltd, ERF 83A, Hout Bay Harbour, Hout Bay,7806"/>
    <n v="1"/>
  </r>
  <r>
    <x v="1"/>
    <x v="78"/>
    <x v="11"/>
    <s v="Hout Bay"/>
    <n v="1"/>
    <s v="Pescaluna East Coast (Pty) Ltd, ERF 83A, Hout Bay Harbour, Hout Bay,7806"/>
    <n v="1"/>
  </r>
  <r>
    <x v="1"/>
    <x v="78"/>
    <x v="12"/>
    <s v="Hout Bay"/>
    <n v="1"/>
    <s v="Pescaluna East Coast (Pty) Ltd, ERF 83A, Hout Bay Harbour, Hout Bay,7806"/>
    <n v="1"/>
  </r>
  <r>
    <x v="1"/>
    <x v="78"/>
    <x v="13"/>
    <s v="Hout Bay"/>
    <n v="1"/>
    <s v="Pescaluna East Coast (Pty) Ltd, ERF 83A, Hout Bay Harbour, Hout Bay,7806"/>
    <n v="1"/>
  </r>
  <r>
    <x v="1"/>
    <x v="78"/>
    <x v="14"/>
    <s v="Hout Bay"/>
    <n v="1"/>
    <s v="Pescaluna East Coast (Pty) Ltd, ERF 83A, Hout Bay Harbour, Hout Bay,7806"/>
    <n v="1"/>
  </r>
  <r>
    <x v="1"/>
    <x v="79"/>
    <x v="0"/>
    <s v="Mossel Bay"/>
    <n v="1"/>
    <s v="Quay Marine (Pty) Ltd, 3 Manhattan Road, Airport Industria 2, Cape Town, 8001"/>
    <n v="3"/>
  </r>
  <r>
    <x v="1"/>
    <x v="79"/>
    <x v="1"/>
    <s v="Mossel Bay"/>
    <n v="1"/>
    <s v="Quay Marine (Pty) Ltd, 3 Manhattan Road, Airport Industria 2, Cape Town, 8001"/>
    <n v="3"/>
  </r>
  <r>
    <x v="1"/>
    <x v="79"/>
    <x v="2"/>
    <s v="Port Elizabeth"/>
    <n v="1"/>
    <s v="Eyethu Fishing, Tug Wharf, Port Elizabeth, 6000"/>
    <n v="3"/>
  </r>
  <r>
    <x v="1"/>
    <x v="79"/>
    <x v="3"/>
    <s v="Port Elizabeth"/>
    <n v="1"/>
    <s v="Eyethu Fishing, Tug Wharf, Port Elizabeth, 6000"/>
    <n v="3"/>
  </r>
  <r>
    <x v="1"/>
    <x v="79"/>
    <x v="4"/>
    <s v="Mossel Bay"/>
    <n v="1"/>
    <s v="Quay Marine (Pty) Ltd, 3 Manhattan Road, Airport Industria 2, Cape Town, 8001"/>
    <n v="3"/>
  </r>
  <r>
    <x v="1"/>
    <x v="79"/>
    <x v="5"/>
    <s v="Mossel Bay"/>
    <n v="1"/>
    <s v="Quay Marine (Pty) Ltd, 3 Manhattan Road, Airport Industria 2, Cape Town, 8001"/>
    <n v="3"/>
  </r>
  <r>
    <x v="1"/>
    <x v="79"/>
    <x v="6"/>
    <s v="Hout Bay"/>
    <n v="1"/>
    <s v="Pescaluna East Coast (Pty) Ltd, ERF 83A, Hout Bay Harbour, Hout Bay,7806"/>
    <n v="1"/>
  </r>
  <r>
    <x v="1"/>
    <x v="79"/>
    <x v="7"/>
    <s v="Port Elizabeth"/>
    <n v="1"/>
    <s v="Eyethu Fishing, Tug Wharf, Port Elizabeth, 6000"/>
    <n v="3"/>
  </r>
  <r>
    <x v="1"/>
    <x v="79"/>
    <x v="8"/>
    <s v="Hout Bay"/>
    <n v="1"/>
    <s v="Pescaluna East Coast (Pty) Ltd, ERF 83A, Hout Bay Harbour, Hout Bay,7806"/>
    <n v="1"/>
  </r>
  <r>
    <x v="1"/>
    <x v="79"/>
    <x v="9"/>
    <s v="Hout Bay"/>
    <n v="1"/>
    <s v="Pescaluna East Coast (Pty) Ltd, ERF 83A, Hout Bay Harbour, Hout Bay,7806"/>
    <n v="1"/>
  </r>
  <r>
    <x v="1"/>
    <x v="79"/>
    <x v="10"/>
    <s v="Hout Bay"/>
    <n v="1"/>
    <s v="Pescaluna East Coast (Pty) Ltd, ERF 83A, Hout Bay Harbour, Hout Bay,7806"/>
    <n v="1"/>
  </r>
  <r>
    <x v="1"/>
    <x v="79"/>
    <x v="11"/>
    <s v="Hout Bay"/>
    <n v="1"/>
    <s v="Pescaluna East Coast (Pty) Ltd, ERF 83A, Hout Bay Harbour, Hout Bay,7806"/>
    <n v="1"/>
  </r>
  <r>
    <x v="1"/>
    <x v="79"/>
    <x v="12"/>
    <s v="Hout Bay"/>
    <n v="1"/>
    <s v="Pescaluna East Coast (Pty) Ltd, ERF 83A, Hout Bay Harbour, Hout Bay,7806"/>
    <n v="1"/>
  </r>
  <r>
    <x v="1"/>
    <x v="79"/>
    <x v="13"/>
    <s v="Hout Bay"/>
    <n v="1"/>
    <s v="Pescaluna East Coast (Pty) Ltd, ERF 83A, Hout Bay Harbour, Hout Bay,7806"/>
    <n v="1"/>
  </r>
  <r>
    <x v="1"/>
    <x v="79"/>
    <x v="14"/>
    <s v="Hout Bay"/>
    <n v="1"/>
    <s v="Pescaluna East Coast (Pty) Ltd, ERF 83A, Hout Bay Harbour, Hout Bay,7806"/>
    <n v="1"/>
  </r>
  <r>
    <x v="1"/>
    <x v="79"/>
    <x v="15"/>
    <s v="Hout Bay"/>
    <n v="1"/>
    <s v="Pescaluna East Coast (Pty) Ltd, ERF 83A, Hout Bay Harbour, Hout Bay,7806"/>
    <n v="1"/>
  </r>
  <r>
    <x v="1"/>
    <x v="80"/>
    <x v="0"/>
    <s v="Port Elizabeth"/>
    <n v="1"/>
    <s v="Eyethu Fishing, Tug Wharf, Port Elizabeth, 6000"/>
    <n v="3"/>
  </r>
  <r>
    <x v="1"/>
    <x v="80"/>
    <x v="1"/>
    <s v="Port Elizabeth"/>
    <n v="1"/>
    <s v="Eyethu Fishing, Tug Wharf, Port Elizabeth, 6000"/>
    <n v="3"/>
  </r>
  <r>
    <x v="1"/>
    <x v="80"/>
    <x v="2"/>
    <s v="Port Elizabeth"/>
    <n v="1"/>
    <s v="Eyethu Fishing, Tug Wharf, Port Elizabeth, 6000"/>
    <n v="3"/>
  </r>
  <r>
    <x v="1"/>
    <x v="80"/>
    <x v="3"/>
    <s v="Mossel Bay"/>
    <n v="1"/>
    <s v="Quay Marine (Pty) Ltd, 3 Manhattan Road, Airport Industria 2, Cape Town, 8001"/>
    <n v="3"/>
  </r>
  <r>
    <x v="1"/>
    <x v="80"/>
    <x v="4"/>
    <s v="Port Elizabeth"/>
    <n v="1"/>
    <s v="Trade Motto 106 (Pty) Ltd, Port Elizabeth Harbour, Port Elizabeth, 6000"/>
    <n v="3"/>
  </r>
  <r>
    <x v="1"/>
    <x v="80"/>
    <x v="5"/>
    <s v="Mossel Bay"/>
    <n v="1"/>
    <s v="Quay Marine (Pty) Ltd, 3 Manhattan Road, Airport Industria 2, Cape Town, 8001"/>
    <n v="3"/>
  </r>
  <r>
    <x v="1"/>
    <x v="80"/>
    <x v="6"/>
    <s v="Hout Bay"/>
    <n v="1"/>
    <s v="Pescaluna East Coast (Pty) Ltd, ERF 83A, Hout Bay Harbour, Hout Bay,7806"/>
    <n v="1"/>
  </r>
  <r>
    <x v="1"/>
    <x v="80"/>
    <x v="7"/>
    <s v="Port Elizabeth"/>
    <n v="1"/>
    <s v="Eyethu Fishing, Tug Wharf, Port Elizabeth, 6000"/>
    <n v="3"/>
  </r>
  <r>
    <x v="1"/>
    <x v="80"/>
    <x v="8"/>
    <s v="Hout Bay"/>
    <n v="1"/>
    <s v="Pescaluna East Coast (Pty) Ltd, ERF 83A, Hout Bay Harbour, Hout Bay,7806"/>
    <n v="1"/>
  </r>
  <r>
    <x v="1"/>
    <x v="80"/>
    <x v="9"/>
    <s v="Hout Bay"/>
    <n v="1"/>
    <s v="Pescaluna East Coast (Pty) Ltd, ERF 83A, Hout Bay Harbour, Hout Bay,7806"/>
    <n v="1"/>
  </r>
  <r>
    <x v="1"/>
    <x v="80"/>
    <x v="10"/>
    <s v="Hout Bay"/>
    <n v="1"/>
    <s v="Pescaluna East Coast (Pty) Ltd, ERF 83A, Hout Bay Harbour, Hout Bay,7806"/>
    <n v="1"/>
  </r>
  <r>
    <x v="1"/>
    <x v="80"/>
    <x v="11"/>
    <s v="Hout Bay"/>
    <n v="1"/>
    <s v="Pescaluna East Coast (Pty) Ltd, ERF 83A, Hout Bay Harbour, Hout Bay,7806"/>
    <n v="1"/>
  </r>
  <r>
    <x v="1"/>
    <x v="80"/>
    <x v="12"/>
    <s v="Hout Bay"/>
    <n v="1"/>
    <s v="Pescaluna East Coast (Pty) Ltd, ERF 83A, Hout Bay Harbour, Hout Bay,7806"/>
    <n v="1"/>
  </r>
  <r>
    <x v="1"/>
    <x v="80"/>
    <x v="13"/>
    <s v="Hout Bay"/>
    <n v="1"/>
    <s v="Pescaluna East Coast (Pty) Ltd, ERF 83A, Hout Bay Harbour, Hout Bay,7806"/>
    <n v="1"/>
  </r>
  <r>
    <x v="1"/>
    <x v="80"/>
    <x v="14"/>
    <s v="Hout Bay"/>
    <n v="1"/>
    <s v="Pescaluna East Coast (Pty) Ltd, ERF 83A, Hout Bay Harbour, Hout Bay,7806"/>
    <n v="1"/>
  </r>
  <r>
    <x v="1"/>
    <x v="80"/>
    <x v="15"/>
    <s v="Hout Bay"/>
    <n v="1"/>
    <s v="Pescaluna East Coast (Pty) Ltd, ERF 83A, Hout Bay Harbour, Hout Bay,7806"/>
    <n v="1"/>
  </r>
  <r>
    <x v="1"/>
    <x v="81"/>
    <x v="0"/>
    <s v="0"/>
    <n v="1"/>
    <s v="0"/>
    <n v="0"/>
  </r>
  <r>
    <x v="1"/>
    <x v="81"/>
    <x v="1"/>
    <s v="0"/>
    <n v="1"/>
    <s v="0"/>
    <n v="0"/>
  </r>
  <r>
    <x v="1"/>
    <x v="81"/>
    <x v="2"/>
    <s v="0"/>
    <n v="1"/>
    <s v="0"/>
    <n v="0"/>
  </r>
  <r>
    <x v="1"/>
    <x v="81"/>
    <x v="3"/>
    <s v="0"/>
    <n v="1"/>
    <s v="0"/>
    <n v="0"/>
  </r>
  <r>
    <x v="1"/>
    <x v="81"/>
    <x v="4"/>
    <s v="0"/>
    <n v="1"/>
    <s v="0"/>
    <n v="0"/>
  </r>
  <r>
    <x v="1"/>
    <x v="81"/>
    <x v="5"/>
    <s v="0"/>
    <n v="1"/>
    <s v="0"/>
    <n v="0"/>
  </r>
  <r>
    <x v="1"/>
    <x v="81"/>
    <x v="6"/>
    <s v="0"/>
    <n v="1"/>
    <s v="0"/>
    <n v="0"/>
  </r>
  <r>
    <x v="1"/>
    <x v="81"/>
    <x v="7"/>
    <s v="0"/>
    <n v="1"/>
    <s v="0"/>
    <n v="0"/>
  </r>
  <r>
    <x v="1"/>
    <x v="81"/>
    <x v="8"/>
    <s v="0"/>
    <n v="1"/>
    <s v="0"/>
    <n v="0"/>
  </r>
  <r>
    <x v="1"/>
    <x v="81"/>
    <x v="9"/>
    <s v="0"/>
    <n v="1"/>
    <s v="0"/>
    <n v="0"/>
  </r>
  <r>
    <x v="1"/>
    <x v="81"/>
    <x v="10"/>
    <s v="0"/>
    <n v="1"/>
    <s v="0"/>
    <n v="0"/>
  </r>
  <r>
    <x v="1"/>
    <x v="81"/>
    <x v="11"/>
    <s v="0"/>
    <n v="1"/>
    <s v="0"/>
    <n v="0"/>
  </r>
  <r>
    <x v="1"/>
    <x v="81"/>
    <x v="12"/>
    <s v="0"/>
    <n v="1"/>
    <s v="0"/>
    <n v="0"/>
  </r>
  <r>
    <x v="1"/>
    <x v="81"/>
    <x v="13"/>
    <s v="0"/>
    <n v="1"/>
    <s v="0"/>
    <n v="0"/>
  </r>
  <r>
    <x v="1"/>
    <x v="81"/>
    <x v="14"/>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4"/>
    <x v="0"/>
    <s v="N/A"/>
    <n v="1"/>
    <s v="N/A"/>
    <n v="0"/>
  </r>
  <r>
    <x v="1"/>
    <x v="84"/>
    <x v="1"/>
    <s v="N/A"/>
    <n v="1"/>
    <s v="N/A"/>
    <n v="0"/>
  </r>
  <r>
    <x v="1"/>
    <x v="84"/>
    <x v="2"/>
    <s v="N/A"/>
    <n v="1"/>
    <s v="N/A"/>
    <n v="0"/>
  </r>
  <r>
    <x v="1"/>
    <x v="84"/>
    <x v="3"/>
    <s v="N/A"/>
    <n v="1"/>
    <s v="N/A"/>
    <n v="0"/>
  </r>
  <r>
    <x v="1"/>
    <x v="84"/>
    <x v="4"/>
    <s v="N/A"/>
    <n v="1"/>
    <s v="N/A"/>
    <n v="0"/>
  </r>
  <r>
    <x v="1"/>
    <x v="84"/>
    <x v="5"/>
    <s v="N/A"/>
    <n v="1"/>
    <s v="N/A"/>
    <n v="0"/>
  </r>
  <r>
    <x v="1"/>
    <x v="84"/>
    <x v="7"/>
    <s v="N/A"/>
    <n v="1"/>
    <s v="N/A"/>
    <n v="0"/>
  </r>
  <r>
    <x v="1"/>
    <x v="84"/>
    <x v="8"/>
    <s v="N/A"/>
    <n v="1"/>
    <s v="N/A"/>
    <n v="0"/>
  </r>
  <r>
    <x v="1"/>
    <x v="84"/>
    <x v="9"/>
    <s v="N/A"/>
    <n v="1"/>
    <s v="N/A"/>
    <n v="0"/>
  </r>
  <r>
    <x v="1"/>
    <x v="84"/>
    <x v="10"/>
    <s v="N/A"/>
    <n v="1"/>
    <s v="N/A"/>
    <n v="0"/>
  </r>
  <r>
    <x v="1"/>
    <x v="84"/>
    <x v="11"/>
    <s v="N/A"/>
    <n v="1"/>
    <s v="N/A"/>
    <n v="0"/>
  </r>
  <r>
    <x v="1"/>
    <x v="84"/>
    <x v="12"/>
    <s v="N/A"/>
    <n v="1"/>
    <s v="N/A"/>
    <n v="0"/>
  </r>
  <r>
    <x v="1"/>
    <x v="84"/>
    <x v="13"/>
    <s v="N/A"/>
    <n v="1"/>
    <s v="N/A"/>
    <n v="0"/>
  </r>
  <r>
    <x v="1"/>
    <x v="84"/>
    <x v="14"/>
    <s v="N/A"/>
    <n v="1"/>
    <s v="N/A"/>
    <n v="0"/>
  </r>
  <r>
    <x v="1"/>
    <x v="84"/>
    <x v="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6"/>
    <x v="0"/>
    <s v="Saldanha Bay/Mossel Bay"/>
    <n v="1"/>
    <s v="Bongolethu Fish Enterprises/Plett Fish Processors"/>
    <n v="3"/>
  </r>
  <r>
    <x v="1"/>
    <x v="86"/>
    <x v="1"/>
    <s v="Saldanha Bay/Hout Bay"/>
    <n v="1"/>
    <s v="Bongolethu Fish Enterprise/ Greys Marine"/>
    <n v="3"/>
  </r>
  <r>
    <x v="1"/>
    <x v="86"/>
    <x v="2"/>
    <s v="Saldanha Bay"/>
    <n v="1"/>
    <s v="Bongolethu Fish Enterprises"/>
    <n v="3"/>
  </r>
  <r>
    <x v="1"/>
    <x v="86"/>
    <x v="3"/>
    <s v="Saldanha Bay/Hout Bay"/>
    <n v="1"/>
    <s v="Bongolethu Fish Processors/Marealta Fishing"/>
    <n v="3"/>
  </r>
  <r>
    <x v="1"/>
    <x v="86"/>
    <x v="4"/>
    <s v="Saldanha Bay/Hout Bay"/>
    <n v="1"/>
    <s v="Bongolethu Fish Processors/Marealta Fishing"/>
    <n v="3"/>
  </r>
  <r>
    <x v="1"/>
    <x v="86"/>
    <x v="5"/>
    <s v="Hout Bay"/>
    <n v="1"/>
    <s v="Marealta Fishing"/>
    <n v="1"/>
  </r>
  <r>
    <x v="1"/>
    <x v="86"/>
    <x v="6"/>
    <s v="Saldanha Bay/Hout Bay"/>
    <n v="1"/>
    <s v="Marealta Fishing/Atlantis Fish Processors"/>
    <n v="3"/>
  </r>
  <r>
    <x v="1"/>
    <x v="86"/>
    <x v="7"/>
    <s v="Saldanha Bay"/>
    <n v="1"/>
    <s v="Atlantis Fish Processors"/>
    <n v="3"/>
  </r>
  <r>
    <x v="1"/>
    <x v="86"/>
    <x v="8"/>
    <s v="Saldanha Bay"/>
    <n v="1"/>
    <s v="Atlantis Fish Processors"/>
    <n v="3"/>
  </r>
  <r>
    <x v="1"/>
    <x v="86"/>
    <x v="9"/>
    <s v="Saldanha Bay"/>
    <n v="1"/>
    <s v="Atlantis Fish Processors"/>
    <n v="3"/>
  </r>
  <r>
    <x v="1"/>
    <x v="86"/>
    <x v="10"/>
    <s v="Saldanha Bay"/>
    <n v="1"/>
    <s v="Atlantis Fish Processors"/>
    <n v="3"/>
  </r>
  <r>
    <x v="1"/>
    <x v="86"/>
    <x v="11"/>
    <s v="Saldanha Bay"/>
    <n v="1"/>
    <s v="Atlantis Fish Processors"/>
    <n v="3"/>
  </r>
  <r>
    <x v="1"/>
    <x v="86"/>
    <x v="12"/>
    <s v="Saldanha Bay"/>
    <n v="1"/>
    <s v="Atlantis Fish Processors"/>
    <n v="3"/>
  </r>
  <r>
    <x v="1"/>
    <x v="86"/>
    <x v="13"/>
    <s v="Saldanha Bay"/>
    <n v="1"/>
    <s v="Atlantis Fish Processors"/>
    <n v="3"/>
  </r>
  <r>
    <x v="1"/>
    <x v="86"/>
    <x v="14"/>
    <s v="Saldanha Bay"/>
    <n v="1"/>
    <s v="Atlantis Fish Processors"/>
    <n v="3"/>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2"/>
    <s v="cape town "/>
    <n v="1"/>
    <s v="amawandle hake(pty)ltd"/>
    <n v="1"/>
  </r>
  <r>
    <x v="1"/>
    <x v="87"/>
    <x v="13"/>
    <s v="0"/>
    <n v="1"/>
    <s v="0"/>
    <n v="0"/>
  </r>
  <r>
    <x v="1"/>
    <x v="87"/>
    <x v="14"/>
    <s v="cape town "/>
    <n v="1"/>
    <s v="amawandle hake (pty)ltd"/>
    <n v="1"/>
  </r>
  <r>
    <x v="1"/>
    <x v="87"/>
    <x v="16"/>
    <s v="0"/>
    <n v="1"/>
    <s v="0"/>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90"/>
    <x v="0"/>
    <s v="0"/>
    <n v="1"/>
    <s v="0"/>
    <n v="0"/>
  </r>
  <r>
    <x v="1"/>
    <x v="90"/>
    <x v="1"/>
    <s v="0"/>
    <n v="1"/>
    <s v="0"/>
    <n v="0"/>
  </r>
  <r>
    <x v="1"/>
    <x v="90"/>
    <x v="2"/>
    <s v="0"/>
    <n v="1"/>
    <s v="0"/>
    <n v="0"/>
  </r>
  <r>
    <x v="1"/>
    <x v="90"/>
    <x v="3"/>
    <s v="0"/>
    <n v="1"/>
    <s v="0"/>
    <n v="0"/>
  </r>
  <r>
    <x v="1"/>
    <x v="90"/>
    <x v="4"/>
    <s v="0"/>
    <n v="1"/>
    <s v="0"/>
    <n v="0"/>
  </r>
  <r>
    <x v="1"/>
    <x v="90"/>
    <x v="5"/>
    <s v="0"/>
    <n v="1"/>
    <s v="0"/>
    <n v="0"/>
  </r>
  <r>
    <x v="1"/>
    <x v="90"/>
    <x v="6"/>
    <s v="0"/>
    <n v="1"/>
    <s v="0"/>
    <n v="0"/>
  </r>
  <r>
    <x v="1"/>
    <x v="90"/>
    <x v="7"/>
    <s v="0"/>
    <n v="1"/>
    <s v="0"/>
    <n v="0"/>
  </r>
  <r>
    <x v="1"/>
    <x v="90"/>
    <x v="8"/>
    <s v="0"/>
    <n v="1"/>
    <s v="0"/>
    <n v="0"/>
  </r>
  <r>
    <x v="1"/>
    <x v="90"/>
    <x v="9"/>
    <s v="0"/>
    <n v="1"/>
    <s v="0"/>
    <n v="0"/>
  </r>
  <r>
    <x v="1"/>
    <x v="90"/>
    <x v="10"/>
    <s v="0"/>
    <n v="1"/>
    <s v="0"/>
    <n v="0"/>
  </r>
  <r>
    <x v="1"/>
    <x v="90"/>
    <x v="11"/>
    <s v="SALDANHA"/>
    <n v="1"/>
    <s v="LIVE FISH TANKS WEST COAST, SALDANHA"/>
    <n v="3"/>
  </r>
  <r>
    <x v="1"/>
    <x v="90"/>
    <x v="12"/>
    <s v="SALDANHA"/>
    <n v="1"/>
    <s v="LIVE FISH TANKS WEST COAST, SALDANHA"/>
    <n v="3"/>
  </r>
  <r>
    <x v="1"/>
    <x v="90"/>
    <x v="13"/>
    <s v="SALDANHA"/>
    <n v="1"/>
    <s v="LIVE FISH TANKS WEST COAST, SALDANHA"/>
    <n v="3"/>
  </r>
  <r>
    <x v="1"/>
    <x v="90"/>
    <x v="14"/>
    <s v="SALDANHA"/>
    <n v="1"/>
    <s v="LIVE FISH TANKS WEST COAST, SALDANHA"/>
    <n v="3"/>
  </r>
  <r>
    <x v="1"/>
    <x v="91"/>
    <x v="0"/>
    <s v="ST HELENA BAY"/>
    <n v="1"/>
    <s v="WEST POINT PROCESSORS, MAIN ROAD, ST HELENA BAY"/>
    <n v="3"/>
  </r>
  <r>
    <x v="1"/>
    <x v="91"/>
    <x v="0"/>
    <s v="MOSSEL BAY"/>
    <n v="1"/>
    <s v="WEST POINT PROCESSORS, MAIN ROAD, ST HELENA BAY"/>
    <n v="3"/>
  </r>
  <r>
    <x v="1"/>
    <x v="91"/>
    <x v="1"/>
    <s v="ST HELENA BAY"/>
    <n v="1"/>
    <s v="WEST POINT PROCESSORS, MAINR ROAD, ST HELENA BAY"/>
    <n v="3"/>
  </r>
  <r>
    <x v="1"/>
    <x v="91"/>
    <x v="1"/>
    <s v="MOSSEL BAY"/>
    <n v="1"/>
    <s v="WEST POINT PROCESSORS, MAIN ROAD, ST HELENA BAY"/>
    <n v="3"/>
  </r>
  <r>
    <x v="1"/>
    <x v="91"/>
    <x v="2"/>
    <s v="ST HELENA BAY"/>
    <n v="1"/>
    <s v="WEST POINT PROCESSORS, MAIN ROAD, ST HELENA BAY"/>
    <n v="3"/>
  </r>
  <r>
    <x v="1"/>
    <x v="91"/>
    <x v="2"/>
    <s v="MOSSELBAY"/>
    <n v="1"/>
    <s v="WEST POINT PROCESSORS, MAIN ROAD, ST HELENA BAY"/>
    <n v="3"/>
  </r>
  <r>
    <x v="1"/>
    <x v="91"/>
    <x v="3"/>
    <s v="ST HELENA BAY"/>
    <n v="1"/>
    <s v="WEST POINT PROCESSORS"/>
    <n v="3"/>
  </r>
  <r>
    <x v="1"/>
    <x v="91"/>
    <x v="3"/>
    <s v="MOSSELBAY"/>
    <n v="1"/>
    <s v="WEST POINT PROCESSORS"/>
    <n v="3"/>
  </r>
  <r>
    <x v="1"/>
    <x v="91"/>
    <x v="4"/>
    <s v="ST HELENA BAY"/>
    <n v="1"/>
    <s v="WEST POINT PROCESSORS, MAIN ROAD, ST HELENA BAY"/>
    <n v="3"/>
  </r>
  <r>
    <x v="1"/>
    <x v="91"/>
    <x v="5"/>
    <s v="ST HELENA BAY"/>
    <n v="1"/>
    <s v="WEST POINT PROCESSORS, MAIN ROAD, ST HELENA BAY"/>
    <n v="3"/>
  </r>
  <r>
    <x v="1"/>
    <x v="91"/>
    <x v="6"/>
    <s v="ST HELENA BAY"/>
    <n v="1"/>
    <s v="WEST POINT PROCESSORS, MAIN ROAD, ST HELENA BAY"/>
    <n v="3"/>
  </r>
  <r>
    <x v="1"/>
    <x v="91"/>
    <x v="8"/>
    <s v="ST HELENA BAY"/>
    <n v="1"/>
    <s v="WEST POINT PROCESSORS, MAIN ROAD, ST HELENA BAY"/>
    <n v="3"/>
  </r>
  <r>
    <x v="1"/>
    <x v="91"/>
    <x v="9"/>
    <s v="ST HELENA BAY"/>
    <n v="1"/>
    <s v="WEST POINT PROCESSORS, MAIN ROAD, ST HELENA BAY"/>
    <n v="3"/>
  </r>
  <r>
    <x v="1"/>
    <x v="91"/>
    <x v="10"/>
    <s v="ST HELENA BAY"/>
    <n v="1"/>
    <s v="WEST POINT PROCESSORS, MAIN ROAD, ST HELENA BAY"/>
    <n v="3"/>
  </r>
  <r>
    <x v="1"/>
    <x v="91"/>
    <x v="10"/>
    <s v="GANSBAY"/>
    <n v="1"/>
    <s v="WEST POINT PROCESSORS, MAIN ROAD, ST HELENA BAY"/>
    <n v="3"/>
  </r>
  <r>
    <x v="1"/>
    <x v="91"/>
    <x v="10"/>
    <s v="SALDANHA BAY, HOUT BAY"/>
    <n v="1"/>
    <s v="PATERNOSTER VISSERYE, Kreefgang, Paternoster; 7381"/>
    <n v="3"/>
  </r>
  <r>
    <x v="1"/>
    <x v="91"/>
    <x v="11"/>
    <s v="SALDANHA BAY, HOUT BAY"/>
    <n v="1"/>
    <s v="SENTINEL SEAFOODS, 3 Harbour Road, Cape Town, 7806"/>
    <n v="3"/>
  </r>
  <r>
    <x v="1"/>
    <x v="91"/>
    <x v="12"/>
    <s v="SALDANHA BAY, HOUT BAY"/>
    <n v="1"/>
    <s v="SENTINEL SEAFOODS, 3 Harbour Road, Cape Town, 7806"/>
    <n v="3"/>
  </r>
  <r>
    <x v="1"/>
    <x v="91"/>
    <x v="13"/>
    <s v="SALDANHA BAY, HOUT BAY"/>
    <n v="1"/>
    <s v="OCEANA LOBSTER, Main Road, Stompneusbay, 7390"/>
    <n v="3"/>
  </r>
  <r>
    <x v="1"/>
    <x v="91"/>
    <x v="14"/>
    <s v="SALDANHA BAY, HOUT BAY"/>
    <n v="1"/>
    <s v="PATERNOSTER VISSERYE, Kreefgang, Paternoster; 7381"/>
    <n v="3"/>
  </r>
  <r>
    <x v="1"/>
    <x v="91"/>
    <x v="7"/>
    <s v="ST HELENA BAY"/>
    <n v="1"/>
    <s v="WEST POINT PROCESSORS, MAIN ROAD, ST HELENA BAY"/>
    <n v="3"/>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4"/>
    <x v="0"/>
    <s v="Saldanha Bay"/>
    <n v="1"/>
    <s v="Cape Reef Pepper Bay"/>
    <n v="3"/>
  </r>
  <r>
    <x v="1"/>
    <x v="94"/>
    <x v="1"/>
    <s v="Saldanha Bay"/>
    <n v="1"/>
    <s v="Cape Reef Pepper Bay"/>
    <n v="3"/>
  </r>
  <r>
    <x v="1"/>
    <x v="94"/>
    <x v="2"/>
    <s v="Saldanha Bay"/>
    <n v="1"/>
    <s v="Cape Reef Pepper Bay"/>
    <n v="3"/>
  </r>
  <r>
    <x v="1"/>
    <x v="94"/>
    <x v="3"/>
    <s v="Saldanha Bay"/>
    <n v="1"/>
    <s v="Cape Reef Pepper Bay"/>
    <n v="3"/>
  </r>
  <r>
    <x v="1"/>
    <x v="94"/>
    <x v="4"/>
    <s v="Saldanha Bay"/>
    <n v="1"/>
    <s v="Cape Reef Pepper Bay"/>
    <n v="3"/>
  </r>
  <r>
    <x v="1"/>
    <x v="94"/>
    <x v="5"/>
    <s v="Saldanha Bay"/>
    <n v="1"/>
    <s v="Cape Reef Pepper Bay"/>
    <n v="3"/>
  </r>
  <r>
    <x v="1"/>
    <x v="94"/>
    <x v="7"/>
    <s v="Hout Bay"/>
    <n v="1"/>
    <s v="Oceana Lobster St Helene Bay"/>
    <n v="1"/>
  </r>
  <r>
    <x v="1"/>
    <x v="94"/>
    <x v="8"/>
    <s v="Hout Bay"/>
    <n v="1"/>
    <s v="Oceana Lobster St Helena Bay"/>
    <n v="1"/>
  </r>
  <r>
    <x v="1"/>
    <x v="94"/>
    <x v="9"/>
    <s v="Hout Bay"/>
    <n v="1"/>
    <s v="Oceana Lobster St Helena Bay"/>
    <n v="1"/>
  </r>
  <r>
    <x v="1"/>
    <x v="94"/>
    <x v="10"/>
    <s v="Hout Bay"/>
    <n v="1"/>
    <s v="Oceana Lobster St Helena Bay"/>
    <n v="1"/>
  </r>
  <r>
    <x v="1"/>
    <x v="94"/>
    <x v="11"/>
    <s v="Hout Bay"/>
    <n v="1"/>
    <s v="Oceana Lobster St Helena Bay"/>
    <n v="1"/>
  </r>
  <r>
    <x v="1"/>
    <x v="94"/>
    <x v="12"/>
    <s v="Houit Bay"/>
    <n v="1"/>
    <s v="Oceana Lobster St Helena Bay"/>
    <n v="1"/>
  </r>
  <r>
    <x v="1"/>
    <x v="94"/>
    <x v="13"/>
    <s v="Hout Bay"/>
    <n v="1"/>
    <s v="Oceana Lobster St Helena Bay"/>
    <n v="1"/>
  </r>
  <r>
    <x v="1"/>
    <x v="94"/>
    <x v="14"/>
    <s v="Hout Bay"/>
    <n v="1"/>
    <s v="Oceana Lobster St Helena Bay"/>
    <n v="1"/>
  </r>
  <r>
    <x v="1"/>
    <x v="94"/>
    <x v="15"/>
    <s v="Hout Bay"/>
    <n v="1"/>
    <s v="Oceana Lobster St Helena Bay"/>
    <n v="1"/>
  </r>
  <r>
    <x v="1"/>
    <x v="95"/>
    <x v="11"/>
    <s v="Mossel Bay Harbour"/>
    <n v="1"/>
    <s v="SH Viking Division,  Quay 3,  Mossel Bay Harbour,  Mossel Bay"/>
    <n v="3"/>
  </r>
  <r>
    <x v="1"/>
    <x v="95"/>
    <x v="12"/>
    <s v="Mossel Bay Harbour"/>
    <n v="1"/>
    <s v="SH Viking Division,  Quay 3,  Mossel Bay Harbour,  Mossel Bay"/>
    <n v="3"/>
  </r>
  <r>
    <x v="1"/>
    <x v="95"/>
    <x v="13"/>
    <s v="Mossel Bay Harbour"/>
    <n v="1"/>
    <s v="SH Viking Division,  Quay 3,  Mossel Bay Harbour,  Mossel Bay"/>
    <n v="3"/>
  </r>
  <r>
    <x v="1"/>
    <x v="95"/>
    <x v="14"/>
    <s v="Mossel Bay Harbour"/>
    <n v="1"/>
    <s v="SH Viking Division,  Quay 3,  Mossel Bay Harbour,  Mossel Bay"/>
    <n v="3"/>
  </r>
  <r>
    <x v="1"/>
    <x v="95"/>
    <x v="15"/>
    <s v="Mossel Bay Harbour"/>
    <n v="1"/>
    <s v="SH Viking Division,  Quay 3,  Mossel Bay Harbour,  Mossel Bay"/>
    <n v="3"/>
  </r>
  <r>
    <x v="1"/>
    <x v="95"/>
    <x v="15"/>
    <s v="Hout Bay Harbour"/>
    <n v="1"/>
    <s v="Kaytrad Cold Store, Atlantic Skipper Way, Hout Bay"/>
    <n v="1"/>
  </r>
  <r>
    <x v="1"/>
    <x v="95"/>
    <x v="16"/>
    <m/>
    <n v="1"/>
    <m/>
    <n v="0"/>
  </r>
  <r>
    <x v="1"/>
    <x v="95"/>
    <x v="16"/>
    <m/>
    <n v="1"/>
    <m/>
    <n v="0"/>
  </r>
  <r>
    <x v="1"/>
    <x v="95"/>
    <x v="16"/>
    <m/>
    <n v="1"/>
    <m/>
    <n v="0"/>
  </r>
  <r>
    <x v="1"/>
    <x v="95"/>
    <x v="16"/>
    <m/>
    <n v="1"/>
    <m/>
    <n v="0"/>
  </r>
  <r>
    <x v="1"/>
    <x v="95"/>
    <x v="16"/>
    <m/>
    <n v="1"/>
    <m/>
    <n v="0"/>
  </r>
  <r>
    <x v="1"/>
    <x v="95"/>
    <x v="16"/>
    <m/>
    <n v="1"/>
    <m/>
    <n v="0"/>
  </r>
  <r>
    <x v="1"/>
    <x v="95"/>
    <x v="16"/>
    <m/>
    <n v="1"/>
    <m/>
    <n v="0"/>
  </r>
  <r>
    <x v="1"/>
    <x v="95"/>
    <x v="16"/>
    <m/>
    <n v="1"/>
    <m/>
    <n v="0"/>
  </r>
  <r>
    <x v="1"/>
    <x v="95"/>
    <x v="16"/>
    <m/>
    <n v="1"/>
    <m/>
    <n v="0"/>
  </r>
  <r>
    <x v="1"/>
    <x v="96"/>
    <x v="11"/>
    <s v="MOSSEL BAY"/>
    <n v="1"/>
    <s v="BMC FISHERIES MOSSEL BAY"/>
    <n v="3"/>
  </r>
  <r>
    <x v="1"/>
    <x v="96"/>
    <x v="11"/>
    <s v="ST HELENA BAY"/>
    <n v="1"/>
    <s v="UMOYA FISH PROCESSORS ST HELENA BAY"/>
    <n v="3"/>
  </r>
  <r>
    <x v="1"/>
    <x v="96"/>
    <x v="12"/>
    <s v="MOSSEL BAY"/>
    <n v="1"/>
    <s v="BMC FISHERIES MOSSEL BAY"/>
    <n v="3"/>
  </r>
  <r>
    <x v="1"/>
    <x v="96"/>
    <x v="12"/>
    <s v="CAPE TOWN"/>
    <n v="1"/>
    <s v="ATLANTIS SEAFOOD PRODUCTS ATLANTIS"/>
    <n v="1"/>
  </r>
  <r>
    <x v="1"/>
    <x v="96"/>
    <x v="13"/>
    <s v="CAPE TOWN"/>
    <n v="1"/>
    <s v="ATLANTIS SEAFOOD PRODUCTS ATLANTIS"/>
    <n v="1"/>
  </r>
  <r>
    <x v="1"/>
    <x v="96"/>
    <x v="14"/>
    <s v="CAPE TOWN"/>
    <n v="1"/>
    <s v="ATLANTIS SEAFOOD PRODUCTS ATLANTIS"/>
    <n v="1"/>
  </r>
  <r>
    <x v="1"/>
    <x v="96"/>
    <x v="15"/>
    <s v="CAPE TOWN"/>
    <n v="1"/>
    <s v="ATLANTIS SEAFOOD PRODUCTS ATLANTIS"/>
    <n v="1"/>
  </r>
  <r>
    <x v="1"/>
    <x v="96"/>
    <x v="16"/>
    <s v="N/A"/>
    <n v="1"/>
    <s v="N/A"/>
    <n v="0"/>
  </r>
  <r>
    <x v="1"/>
    <x v="96"/>
    <x v="16"/>
    <s v="N/A"/>
    <n v="1"/>
    <s v="N/A"/>
    <n v="0"/>
  </r>
  <r>
    <x v="1"/>
    <x v="96"/>
    <x v="16"/>
    <s v="N/A"/>
    <n v="1"/>
    <s v="N/A"/>
    <n v="0"/>
  </r>
  <r>
    <x v="1"/>
    <x v="96"/>
    <x v="16"/>
    <s v="N/A"/>
    <n v="1"/>
    <s v="N/A"/>
    <n v="0"/>
  </r>
  <r>
    <x v="1"/>
    <x v="96"/>
    <x v="16"/>
    <s v="N/A"/>
    <n v="1"/>
    <s v="N/A"/>
    <n v="0"/>
  </r>
  <r>
    <x v="1"/>
    <x v="96"/>
    <x v="16"/>
    <s v="N/A"/>
    <n v="1"/>
    <s v="N/A"/>
    <n v="0"/>
  </r>
  <r>
    <x v="1"/>
    <x v="96"/>
    <x v="16"/>
    <s v="N/A"/>
    <n v="1"/>
    <s v="N/A"/>
    <n v="0"/>
  </r>
  <r>
    <x v="1"/>
    <x v="96"/>
    <x v="16"/>
    <s v="N/A"/>
    <n v="1"/>
    <s v="N/A"/>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0"/>
    <n v="1"/>
    <s v="0"/>
    <n v="0"/>
  </r>
  <r>
    <x v="1"/>
    <x v="98"/>
    <x v="3"/>
    <s v="0"/>
    <n v="1"/>
    <s v="0"/>
    <n v="0"/>
  </r>
  <r>
    <x v="1"/>
    <x v="98"/>
    <x v="4"/>
    <s v="Hout Bay &amp; Cape Town"/>
    <n v="1"/>
    <s v="Kaytrad Cold Store, Atlnatic Skipper Road, Hout Bay"/>
    <n v="1"/>
  </r>
  <r>
    <x v="1"/>
    <x v="98"/>
    <x v="6"/>
    <s v="Hout Bay &amp; Cape Town"/>
    <n v="1"/>
    <s v="Kaytrad Cold Store, Atlnatic Skipper Road, Hout Bay"/>
    <n v="1"/>
  </r>
  <r>
    <x v="1"/>
    <x v="98"/>
    <x v="7"/>
    <s v="Hout Bay &amp; Cape Town"/>
    <n v="1"/>
    <s v="Kaytrad Cold Store, Atlnatic Skipper Road, Hout Bay"/>
    <n v="1"/>
  </r>
  <r>
    <x v="1"/>
    <x v="98"/>
    <x v="8"/>
    <s v="Hout Bay &amp; Cape Town"/>
    <n v="1"/>
    <s v="Kaytrad Cold Store, Atlnatic Skipper Road, Hout Bay"/>
    <n v="1"/>
  </r>
  <r>
    <x v="1"/>
    <x v="98"/>
    <x v="9"/>
    <s v="Hout Bay &amp; Cape Town"/>
    <n v="1"/>
    <s v="Kaytrad Cold Store, Atlnatic Skipper Road, Hout Bay"/>
    <n v="1"/>
  </r>
  <r>
    <x v="1"/>
    <x v="98"/>
    <x v="10"/>
    <s v="Hout Bay &amp; Cape Town"/>
    <n v="1"/>
    <s v="Kaytrad Cold Store, Atlnatic Skipper Road, Hout Bay"/>
    <n v="1"/>
  </r>
  <r>
    <x v="1"/>
    <x v="98"/>
    <x v="11"/>
    <s v="Hout Bay &amp; Cape Town"/>
    <n v="1"/>
    <s v="Kaytrad Cold Store, Atlnatic Skipper Road, Hout Bay"/>
    <n v="1"/>
  </r>
  <r>
    <x v="1"/>
    <x v="98"/>
    <x v="12"/>
    <s v="Hout Bay &amp; Cape Town"/>
    <n v="1"/>
    <s v="Kaytrad Cold Store, Atlnatic Skipper Road, Hout Bay"/>
    <n v="1"/>
  </r>
  <r>
    <x v="1"/>
    <x v="98"/>
    <x v="13"/>
    <s v="Hout Bay &amp; Cape Town"/>
    <n v="1"/>
    <s v="Kaytrad Cold Store, Atlnatic Skipper Road, Hout Bay"/>
    <n v="1"/>
  </r>
  <r>
    <x v="1"/>
    <x v="98"/>
    <x v="14"/>
    <s v="Hout Bay &amp; Cape Town"/>
    <n v="1"/>
    <s v="Kaytrad Cold Store, Atlnatic Skipper Road, Hout Bay"/>
    <n v="1"/>
  </r>
  <r>
    <x v="1"/>
    <x v="98"/>
    <x v="15"/>
    <s v="Hout Bay &amp; Cape Town"/>
    <n v="1"/>
    <s v="Kaytrad Cold Store, Atlnatic Skipper Road, Hout Bay"/>
    <n v="1"/>
  </r>
  <r>
    <x v="1"/>
    <x v="98"/>
    <x v="16"/>
    <s v="0"/>
    <n v="1"/>
    <s v="0"/>
    <n v="0"/>
  </r>
  <r>
    <x v="1"/>
    <x v="98"/>
    <x v="16"/>
    <s v="0"/>
    <n v="1"/>
    <s v="0"/>
    <n v="0"/>
  </r>
  <r>
    <x v="1"/>
    <x v="98"/>
    <x v="5"/>
    <s v="Hout Bay &amp; Cape Town"/>
    <n v="1"/>
    <s v="Kaytrad Cold Store, Atlnatic Skipper Road, Hout Bay"/>
    <n v="1"/>
  </r>
  <r>
    <x v="1"/>
    <x v="99"/>
    <x v="10"/>
    <s v="GAANSBAAI"/>
    <n v="1"/>
    <s v="VRT"/>
    <n v="3"/>
  </r>
  <r>
    <x v="1"/>
    <x v="99"/>
    <x v="10"/>
    <s v="KLEINMOND"/>
    <n v="1"/>
    <s v="VRT"/>
    <n v="3"/>
  </r>
  <r>
    <x v="1"/>
    <x v="99"/>
    <x v="11"/>
    <s v="MILLERSPOINT/WITSAND"/>
    <n v="1"/>
    <s v="VRT"/>
    <n v="3"/>
  </r>
  <r>
    <x v="1"/>
    <x v="99"/>
    <x v="12"/>
    <s v="WITSANDS"/>
    <n v="1"/>
    <s v="VRT"/>
    <n v="3"/>
  </r>
  <r>
    <x v="1"/>
    <x v="99"/>
    <x v="12"/>
    <s v="MILLERSPOINT/WITSAND"/>
    <n v="1"/>
    <s v="VRT"/>
    <n v="3"/>
  </r>
  <r>
    <x v="1"/>
    <x v="99"/>
    <x v="13"/>
    <s v="KLEINMOND"/>
    <n v="1"/>
    <s v="VRT"/>
    <n v="3"/>
  </r>
  <r>
    <x v="1"/>
    <x v="99"/>
    <x v="13"/>
    <s v="WITSANDS"/>
    <n v="1"/>
    <s v="VRT"/>
    <n v="3"/>
  </r>
  <r>
    <x v="1"/>
    <x v="99"/>
    <x v="13"/>
    <s v="GAANSBAAI/KLEINMOND"/>
    <n v="1"/>
    <s v="VRT"/>
    <n v="3"/>
  </r>
  <r>
    <x v="1"/>
    <x v="99"/>
    <x v="14"/>
    <s v="MILLERSPOINT/WITSAND"/>
    <n v="1"/>
    <s v="VRT &amp; ARGENTO TRADING 69CC"/>
    <n v="3"/>
  </r>
  <r>
    <x v="1"/>
    <x v="99"/>
    <x v="14"/>
    <s v="KLEINMOND"/>
    <n v="1"/>
    <s v="VRT &amp; ARGENTO TRADING 69"/>
    <n v="3"/>
  </r>
  <r>
    <x v="1"/>
    <x v="99"/>
    <x v="14"/>
    <s v="WITSANDS"/>
    <n v="1"/>
    <s v="VRT &amp; ARGENTO TRADING 69"/>
    <n v="3"/>
  </r>
  <r>
    <x v="1"/>
    <x v="99"/>
    <x v="16"/>
    <m/>
    <n v="1"/>
    <m/>
    <n v="0"/>
  </r>
  <r>
    <x v="1"/>
    <x v="99"/>
    <x v="16"/>
    <m/>
    <n v="1"/>
    <m/>
    <n v="0"/>
  </r>
  <r>
    <x v="1"/>
    <x v="99"/>
    <x v="16"/>
    <m/>
    <n v="1"/>
    <m/>
    <n v="0"/>
  </r>
  <r>
    <x v="1"/>
    <x v="99"/>
    <x v="16"/>
    <m/>
    <n v="1"/>
    <m/>
    <n v="0"/>
  </r>
  <r>
    <x v="1"/>
    <x v="100"/>
    <x v="9"/>
    <s v="elandsbay"/>
    <n v="1"/>
    <s v="argento trading,lot3 elandsbay"/>
    <n v="3"/>
  </r>
  <r>
    <x v="1"/>
    <x v="100"/>
    <x v="10"/>
    <s v="elandsbay"/>
    <n v="1"/>
    <s v="argento trading,lot3 elandsbay"/>
    <n v="3"/>
  </r>
  <r>
    <x v="1"/>
    <x v="100"/>
    <x v="11"/>
    <s v="elandsbay"/>
    <n v="1"/>
    <s v="argento trading,lot3 elandsbay"/>
    <n v="3"/>
  </r>
  <r>
    <x v="1"/>
    <x v="100"/>
    <x v="12"/>
    <s v="elandsbay"/>
    <n v="1"/>
    <s v="argento trading,lot3 elandsbay"/>
    <n v="3"/>
  </r>
  <r>
    <x v="1"/>
    <x v="100"/>
    <x v="13"/>
    <s v="elandsbay"/>
    <n v="1"/>
    <s v="argento trading, lot 3,elandbay"/>
    <n v="3"/>
  </r>
  <r>
    <x v="1"/>
    <x v="100"/>
    <x v="14"/>
    <s v="elandsbay"/>
    <n v="1"/>
    <s v="argento trading 69cc"/>
    <n v="3"/>
  </r>
  <r>
    <x v="1"/>
    <x v="100"/>
    <x v="16"/>
    <m/>
    <n v="1"/>
    <m/>
    <n v="0"/>
  </r>
  <r>
    <x v="1"/>
    <x v="100"/>
    <x v="16"/>
    <m/>
    <n v="1"/>
    <m/>
    <n v="0"/>
  </r>
  <r>
    <x v="1"/>
    <x v="100"/>
    <x v="16"/>
    <m/>
    <n v="1"/>
    <m/>
    <n v="0"/>
  </r>
  <r>
    <x v="1"/>
    <x v="100"/>
    <x v="16"/>
    <m/>
    <n v="1"/>
    <m/>
    <n v="0"/>
  </r>
  <r>
    <x v="1"/>
    <x v="100"/>
    <x v="16"/>
    <m/>
    <n v="1"/>
    <m/>
    <n v="0"/>
  </r>
  <r>
    <x v="1"/>
    <x v="100"/>
    <x v="16"/>
    <m/>
    <n v="1"/>
    <m/>
    <n v="0"/>
  </r>
  <r>
    <x v="1"/>
    <x v="100"/>
    <x v="16"/>
    <m/>
    <n v="1"/>
    <m/>
    <n v="0"/>
  </r>
  <r>
    <x v="1"/>
    <x v="100"/>
    <x v="16"/>
    <m/>
    <n v="1"/>
    <m/>
    <n v="0"/>
  </r>
  <r>
    <x v="1"/>
    <x v="100"/>
    <x v="16"/>
    <m/>
    <n v="1"/>
    <m/>
    <n v="0"/>
  </r>
  <r>
    <x v="2"/>
    <x v="101"/>
    <x v="0"/>
    <s v="0"/>
    <n v="1"/>
    <s v="0"/>
    <n v="0"/>
  </r>
  <r>
    <x v="2"/>
    <x v="101"/>
    <x v="1"/>
    <s v="0"/>
    <n v="1"/>
    <s v="0"/>
    <n v="0"/>
  </r>
  <r>
    <x v="2"/>
    <x v="101"/>
    <x v="2"/>
    <s v="0"/>
    <n v="1"/>
    <s v="0"/>
    <n v="0"/>
  </r>
  <r>
    <x v="2"/>
    <x v="101"/>
    <x v="3"/>
    <s v="0"/>
    <n v="1"/>
    <s v="0"/>
    <n v="0"/>
  </r>
  <r>
    <x v="2"/>
    <x v="101"/>
    <x v="4"/>
    <s v="0"/>
    <n v="1"/>
    <s v="0"/>
    <n v="0"/>
  </r>
  <r>
    <x v="2"/>
    <x v="101"/>
    <x v="5"/>
    <s v="0"/>
    <n v="1"/>
    <s v="0"/>
    <n v="0"/>
  </r>
  <r>
    <x v="2"/>
    <x v="101"/>
    <x v="6"/>
    <s v="0"/>
    <n v="1"/>
    <s v="0"/>
    <n v="0"/>
  </r>
  <r>
    <x v="2"/>
    <x v="101"/>
    <x v="7"/>
    <s v="0"/>
    <n v="1"/>
    <s v="0"/>
    <n v="0"/>
  </r>
  <r>
    <x v="2"/>
    <x v="101"/>
    <x v="8"/>
    <s v="0"/>
    <n v="1"/>
    <s v="0"/>
    <n v="0"/>
  </r>
  <r>
    <x v="2"/>
    <x v="101"/>
    <x v="9"/>
    <s v="0"/>
    <n v="1"/>
    <s v="0"/>
    <n v="0"/>
  </r>
  <r>
    <x v="2"/>
    <x v="101"/>
    <x v="10"/>
    <s v="0"/>
    <n v="1"/>
    <s v="0"/>
    <n v="0"/>
  </r>
  <r>
    <x v="2"/>
    <x v="101"/>
    <x v="11"/>
    <s v="0"/>
    <n v="1"/>
    <s v="0"/>
    <n v="0"/>
  </r>
  <r>
    <x v="2"/>
    <x v="101"/>
    <x v="12"/>
    <s v="0"/>
    <n v="1"/>
    <s v="0"/>
    <n v="0"/>
  </r>
  <r>
    <x v="2"/>
    <x v="101"/>
    <x v="13"/>
    <s v="0"/>
    <n v="1"/>
    <s v="0"/>
    <n v="0"/>
  </r>
  <r>
    <x v="2"/>
    <x v="101"/>
    <x v="14"/>
    <s v="0"/>
    <n v="1"/>
    <s v="0"/>
    <n v="0"/>
  </r>
  <r>
    <x v="2"/>
    <x v="102"/>
    <x v="0"/>
    <s v="0"/>
    <n v="1"/>
    <s v="0"/>
    <n v="0"/>
  </r>
  <r>
    <x v="2"/>
    <x v="102"/>
    <x v="1"/>
    <s v="0"/>
    <n v="1"/>
    <s v="0"/>
    <n v="0"/>
  </r>
  <r>
    <x v="2"/>
    <x v="102"/>
    <x v="2"/>
    <s v="0"/>
    <n v="1"/>
    <s v="0"/>
    <n v="0"/>
  </r>
  <r>
    <x v="2"/>
    <x v="102"/>
    <x v="3"/>
    <s v="0"/>
    <n v="1"/>
    <s v="0"/>
    <n v="0"/>
  </r>
  <r>
    <x v="2"/>
    <x v="102"/>
    <x v="4"/>
    <s v="0"/>
    <n v="1"/>
    <s v="0"/>
    <n v="0"/>
  </r>
  <r>
    <x v="2"/>
    <x v="102"/>
    <x v="5"/>
    <s v="0"/>
    <n v="1"/>
    <s v="0"/>
    <n v="0"/>
  </r>
  <r>
    <x v="2"/>
    <x v="102"/>
    <x v="6"/>
    <s v="0"/>
    <n v="1"/>
    <s v="0"/>
    <n v="0"/>
  </r>
  <r>
    <x v="2"/>
    <x v="102"/>
    <x v="7"/>
    <s v="0"/>
    <n v="1"/>
    <s v="0"/>
    <n v="0"/>
  </r>
  <r>
    <x v="2"/>
    <x v="102"/>
    <x v="8"/>
    <s v="0"/>
    <n v="1"/>
    <s v="0"/>
    <n v="0"/>
  </r>
  <r>
    <x v="2"/>
    <x v="102"/>
    <x v="9"/>
    <s v="0"/>
    <n v="1"/>
    <s v="0"/>
    <n v="0"/>
  </r>
  <r>
    <x v="2"/>
    <x v="102"/>
    <x v="10"/>
    <s v="0"/>
    <n v="1"/>
    <s v="0"/>
    <n v="0"/>
  </r>
  <r>
    <x v="2"/>
    <x v="102"/>
    <x v="11"/>
    <s v="0"/>
    <n v="1"/>
    <s v="0"/>
    <n v="0"/>
  </r>
  <r>
    <x v="2"/>
    <x v="102"/>
    <x v="12"/>
    <s v="0"/>
    <n v="1"/>
    <s v="0"/>
    <n v="0"/>
  </r>
  <r>
    <x v="2"/>
    <x v="102"/>
    <x v="13"/>
    <s v="0"/>
    <n v="1"/>
    <s v="0"/>
    <n v="0"/>
  </r>
  <r>
    <x v="2"/>
    <x v="102"/>
    <x v="14"/>
    <s v="0"/>
    <n v="1"/>
    <s v="0"/>
    <n v="0"/>
  </r>
  <r>
    <x v="2"/>
    <x v="103"/>
    <x v="0"/>
    <s v="N/A"/>
    <n v="1"/>
    <s v="N/A"/>
    <n v="0"/>
  </r>
  <r>
    <x v="2"/>
    <x v="103"/>
    <x v="1"/>
    <s v="N/A"/>
    <n v="1"/>
    <s v="N/A"/>
    <n v="0"/>
  </r>
  <r>
    <x v="2"/>
    <x v="103"/>
    <x v="2"/>
    <s v="N/A"/>
    <n v="1"/>
    <s v="N/A"/>
    <n v="0"/>
  </r>
  <r>
    <x v="2"/>
    <x v="103"/>
    <x v="3"/>
    <s v="N/A"/>
    <n v="1"/>
    <s v="N/A"/>
    <n v="0"/>
  </r>
  <r>
    <x v="2"/>
    <x v="103"/>
    <x v="4"/>
    <s v="N/A"/>
    <n v="1"/>
    <s v="N/A"/>
    <n v="0"/>
  </r>
  <r>
    <x v="2"/>
    <x v="103"/>
    <x v="5"/>
    <s v="N/A"/>
    <n v="1"/>
    <s v="N/A"/>
    <n v="0"/>
  </r>
  <r>
    <x v="2"/>
    <x v="103"/>
    <x v="6"/>
    <s v="N/A"/>
    <n v="1"/>
    <s v="N/A"/>
    <n v="0"/>
  </r>
  <r>
    <x v="2"/>
    <x v="103"/>
    <x v="7"/>
    <s v="N/A"/>
    <n v="1"/>
    <s v="N/A"/>
    <n v="0"/>
  </r>
  <r>
    <x v="2"/>
    <x v="103"/>
    <x v="8"/>
    <s v="N/A"/>
    <n v="1"/>
    <s v="N/A"/>
    <n v="0"/>
  </r>
  <r>
    <x v="2"/>
    <x v="103"/>
    <x v="9"/>
    <s v="N/A"/>
    <n v="1"/>
    <s v="N/A"/>
    <n v="0"/>
  </r>
  <r>
    <x v="2"/>
    <x v="103"/>
    <x v="10"/>
    <s v="N/A"/>
    <n v="1"/>
    <s v="N/A"/>
    <n v="0"/>
  </r>
  <r>
    <x v="2"/>
    <x v="103"/>
    <x v="11"/>
    <s v="N/A"/>
    <n v="1"/>
    <s v="N/A"/>
    <n v="0"/>
  </r>
  <r>
    <x v="2"/>
    <x v="103"/>
    <x v="12"/>
    <s v="N/A"/>
    <n v="1"/>
    <s v="N/A"/>
    <n v="0"/>
  </r>
  <r>
    <x v="2"/>
    <x v="103"/>
    <x v="13"/>
    <s v="N/A"/>
    <n v="1"/>
    <s v="N/A"/>
    <n v="0"/>
  </r>
  <r>
    <x v="2"/>
    <x v="103"/>
    <x v="14"/>
    <s v="N/A"/>
    <n v="1"/>
    <s v="N/A"/>
    <n v="0"/>
  </r>
  <r>
    <x v="2"/>
    <x v="104"/>
    <x v="0"/>
    <s v="NA"/>
    <n v="1"/>
    <s v="NA"/>
    <n v="0"/>
  </r>
  <r>
    <x v="2"/>
    <x v="104"/>
    <x v="1"/>
    <s v="NA"/>
    <n v="1"/>
    <s v="NA"/>
    <n v="0"/>
  </r>
  <r>
    <x v="2"/>
    <x v="104"/>
    <x v="2"/>
    <s v="NA"/>
    <n v="1"/>
    <s v="NA"/>
    <n v="0"/>
  </r>
  <r>
    <x v="2"/>
    <x v="104"/>
    <x v="3"/>
    <s v="NA"/>
    <n v="1"/>
    <s v="NA"/>
    <n v="0"/>
  </r>
  <r>
    <x v="2"/>
    <x v="104"/>
    <x v="4"/>
    <s v="NA"/>
    <n v="1"/>
    <s v="NA"/>
    <n v="0"/>
  </r>
  <r>
    <x v="2"/>
    <x v="104"/>
    <x v="5"/>
    <s v="NA"/>
    <n v="1"/>
    <s v="NA"/>
    <n v="0"/>
  </r>
  <r>
    <x v="2"/>
    <x v="104"/>
    <x v="6"/>
    <s v="NA"/>
    <n v="1"/>
    <s v="NA"/>
    <n v="0"/>
  </r>
  <r>
    <x v="2"/>
    <x v="104"/>
    <x v="7"/>
    <s v="NA"/>
    <n v="1"/>
    <s v="NA"/>
    <n v="0"/>
  </r>
  <r>
    <x v="2"/>
    <x v="104"/>
    <x v="8"/>
    <s v="NA"/>
    <n v="1"/>
    <s v="NA"/>
    <n v="0"/>
  </r>
  <r>
    <x v="2"/>
    <x v="104"/>
    <x v="9"/>
    <s v="NA"/>
    <n v="1"/>
    <s v="NA"/>
    <n v="0"/>
  </r>
  <r>
    <x v="2"/>
    <x v="104"/>
    <x v="10"/>
    <s v="NA"/>
    <n v="1"/>
    <s v="NA"/>
    <n v="0"/>
  </r>
  <r>
    <x v="2"/>
    <x v="104"/>
    <x v="11"/>
    <s v="NA"/>
    <n v="1"/>
    <s v="NA"/>
    <n v="0"/>
  </r>
  <r>
    <x v="2"/>
    <x v="104"/>
    <x v="12"/>
    <s v="NA"/>
    <n v="1"/>
    <s v="NA"/>
    <n v="0"/>
  </r>
  <r>
    <x v="2"/>
    <x v="104"/>
    <x v="13"/>
    <s v="NA"/>
    <n v="1"/>
    <s v="NA"/>
    <n v="0"/>
  </r>
  <r>
    <x v="2"/>
    <x v="104"/>
    <x v="14"/>
    <s v="NA"/>
    <n v="1"/>
    <s v="NA"/>
    <n v="0"/>
  </r>
  <r>
    <x v="2"/>
    <x v="105"/>
    <x v="0"/>
    <s v="0"/>
    <n v="1"/>
    <s v="0"/>
    <n v="0"/>
  </r>
  <r>
    <x v="2"/>
    <x v="105"/>
    <x v="1"/>
    <s v="0"/>
    <n v="1"/>
    <s v="0"/>
    <n v="0"/>
  </r>
  <r>
    <x v="2"/>
    <x v="105"/>
    <x v="2"/>
    <s v="0"/>
    <n v="1"/>
    <s v="0"/>
    <n v="0"/>
  </r>
  <r>
    <x v="2"/>
    <x v="105"/>
    <x v="3"/>
    <s v="0"/>
    <n v="1"/>
    <s v="0"/>
    <n v="0"/>
  </r>
  <r>
    <x v="2"/>
    <x v="105"/>
    <x v="4"/>
    <s v="0"/>
    <n v="1"/>
    <s v="0"/>
    <n v="0"/>
  </r>
  <r>
    <x v="2"/>
    <x v="105"/>
    <x v="5"/>
    <s v="0"/>
    <n v="1"/>
    <s v="0"/>
    <n v="0"/>
  </r>
  <r>
    <x v="2"/>
    <x v="105"/>
    <x v="6"/>
    <s v="0"/>
    <n v="1"/>
    <s v="0"/>
    <n v="0"/>
  </r>
  <r>
    <x v="2"/>
    <x v="105"/>
    <x v="7"/>
    <s v="0"/>
    <n v="1"/>
    <s v="0"/>
    <n v="0"/>
  </r>
  <r>
    <x v="2"/>
    <x v="105"/>
    <x v="9"/>
    <s v="0"/>
    <n v="1"/>
    <s v="0"/>
    <n v="0"/>
  </r>
  <r>
    <x v="2"/>
    <x v="105"/>
    <x v="10"/>
    <s v="0"/>
    <n v="1"/>
    <s v="0"/>
    <n v="0"/>
  </r>
  <r>
    <x v="2"/>
    <x v="105"/>
    <x v="11"/>
    <s v="0"/>
    <n v="1"/>
    <s v="0"/>
    <n v="0"/>
  </r>
  <r>
    <x v="2"/>
    <x v="105"/>
    <x v="12"/>
    <s v="0"/>
    <n v="1"/>
    <s v="0"/>
    <n v="0"/>
  </r>
  <r>
    <x v="2"/>
    <x v="105"/>
    <x v="13"/>
    <s v="0"/>
    <n v="1"/>
    <s v="0"/>
    <n v="0"/>
  </r>
  <r>
    <x v="2"/>
    <x v="105"/>
    <x v="15"/>
    <s v="CapeTown"/>
    <n v="1"/>
    <s v="Benguela Fishing"/>
    <n v="1"/>
  </r>
  <r>
    <x v="2"/>
    <x v="105"/>
    <x v="8"/>
    <s v="0"/>
    <n v="1"/>
    <s v="0"/>
    <n v="0"/>
  </r>
  <r>
    <x v="2"/>
    <x v="106"/>
    <x v="0"/>
    <m/>
    <n v="1"/>
    <m/>
    <n v="0"/>
  </r>
  <r>
    <x v="2"/>
    <x v="106"/>
    <x v="1"/>
    <m/>
    <n v="1"/>
    <m/>
    <n v="0"/>
  </r>
  <r>
    <x v="2"/>
    <x v="106"/>
    <x v="2"/>
    <m/>
    <n v="1"/>
    <m/>
    <n v="0"/>
  </r>
  <r>
    <x v="2"/>
    <x v="106"/>
    <x v="3"/>
    <m/>
    <n v="1"/>
    <m/>
    <n v="0"/>
  </r>
  <r>
    <x v="2"/>
    <x v="106"/>
    <x v="4"/>
    <m/>
    <n v="1"/>
    <m/>
    <n v="0"/>
  </r>
  <r>
    <x v="2"/>
    <x v="106"/>
    <x v="5"/>
    <m/>
    <n v="1"/>
    <m/>
    <n v="0"/>
  </r>
  <r>
    <x v="2"/>
    <x v="106"/>
    <x v="6"/>
    <m/>
    <n v="1"/>
    <m/>
    <n v="0"/>
  </r>
  <r>
    <x v="2"/>
    <x v="106"/>
    <x v="7"/>
    <m/>
    <n v="1"/>
    <m/>
    <n v="0"/>
  </r>
  <r>
    <x v="2"/>
    <x v="106"/>
    <x v="8"/>
    <m/>
    <n v="1"/>
    <m/>
    <n v="0"/>
  </r>
  <r>
    <x v="2"/>
    <x v="106"/>
    <x v="9"/>
    <m/>
    <n v="1"/>
    <m/>
    <n v="0"/>
  </r>
  <r>
    <x v="2"/>
    <x v="106"/>
    <x v="10"/>
    <m/>
    <n v="1"/>
    <m/>
    <n v="0"/>
  </r>
  <r>
    <x v="2"/>
    <x v="106"/>
    <x v="11"/>
    <m/>
    <n v="1"/>
    <m/>
    <n v="0"/>
  </r>
  <r>
    <x v="2"/>
    <x v="106"/>
    <x v="12"/>
    <m/>
    <n v="1"/>
    <m/>
    <n v="0"/>
  </r>
  <r>
    <x v="2"/>
    <x v="106"/>
    <x v="13"/>
    <m/>
    <n v="1"/>
    <m/>
    <n v="0"/>
  </r>
  <r>
    <x v="2"/>
    <x v="106"/>
    <x v="14"/>
    <m/>
    <n v="1"/>
    <m/>
    <n v="0"/>
  </r>
  <r>
    <x v="2"/>
    <x v="107"/>
    <x v="0"/>
    <s v="Port Elizabeth (Gqeberha)"/>
    <n v="1"/>
    <s v="Kwik Cool, 6 Boswell Street, Gqeberha"/>
    <n v="3"/>
  </r>
  <r>
    <x v="2"/>
    <x v="107"/>
    <x v="1"/>
    <s v="Port Elizabeth (Gqeberha)"/>
    <n v="1"/>
    <s v="Kwik Cool, 6 Boswell Street, Gqeberha"/>
    <n v="3"/>
  </r>
  <r>
    <x v="2"/>
    <x v="107"/>
    <x v="2"/>
    <s v="Port Elizabeth (Gqeberha)"/>
    <n v="1"/>
    <s v="Kwik Cool, 6 Boswell Street, Gqeberha"/>
    <n v="3"/>
  </r>
  <r>
    <x v="2"/>
    <x v="107"/>
    <x v="3"/>
    <s v="Port Elizabeth (Gqeberha)"/>
    <n v="1"/>
    <s v="Kwik Cool, 6 Boswell Street, Gqeberha"/>
    <n v="3"/>
  </r>
  <r>
    <x v="2"/>
    <x v="107"/>
    <x v="4"/>
    <s v="Port Elizabeth (Gqeberha)"/>
    <n v="1"/>
    <s v="Kwik Cool, 6 Boswell Street, Gqeberha"/>
    <n v="3"/>
  </r>
  <r>
    <x v="2"/>
    <x v="107"/>
    <x v="5"/>
    <s v="Port Elizabeth (Gqeberha)"/>
    <n v="1"/>
    <s v="Kwik Cool, 6 Boswell Street, Gqeberha"/>
    <n v="3"/>
  </r>
  <r>
    <x v="2"/>
    <x v="107"/>
    <x v="6"/>
    <s v="Port Elizabeth (Gqeberha)"/>
    <n v="1"/>
    <s v="Kwik Cool, 6 Boswell Street, Gqeberha"/>
    <n v="3"/>
  </r>
  <r>
    <x v="2"/>
    <x v="107"/>
    <x v="7"/>
    <s v="Port Elizabeth (Gqeberha)"/>
    <n v="1"/>
    <s v="Kwik Cool, 6 Boswell Street, Gqeberha"/>
    <n v="3"/>
  </r>
  <r>
    <x v="2"/>
    <x v="107"/>
    <x v="8"/>
    <s v="Port Elizabeth (Gqeberha)"/>
    <n v="1"/>
    <s v="Kwik Cool, 6 Boswell Street, Gqeberha"/>
    <n v="3"/>
  </r>
  <r>
    <x v="2"/>
    <x v="107"/>
    <x v="9"/>
    <s v="Port Elizabeth (Gqeberha)"/>
    <n v="1"/>
    <s v="Kwik Cool, 6 Boswell Street, Gqeberha"/>
    <n v="3"/>
  </r>
  <r>
    <x v="2"/>
    <x v="107"/>
    <x v="10"/>
    <s v="Port Elizabeth (Gqeberha)"/>
    <n v="1"/>
    <s v="Kwik Cool, 6 Boswell Street, Gqeberha"/>
    <n v="3"/>
  </r>
  <r>
    <x v="2"/>
    <x v="107"/>
    <x v="11"/>
    <s v="Port Elizabeth (Gqeberha)"/>
    <n v="1"/>
    <s v="Kwik Cool, 6 Boswell Street, Gqeberha"/>
    <n v="3"/>
  </r>
  <r>
    <x v="2"/>
    <x v="107"/>
    <x v="12"/>
    <s v="Port Elizabeth (Gqeberha)"/>
    <n v="1"/>
    <s v="Kwik Cool, 6 Boswell Street, Gqeberha"/>
    <n v="3"/>
  </r>
  <r>
    <x v="2"/>
    <x v="107"/>
    <x v="13"/>
    <s v="Port Elizabeth (Gqeberha)"/>
    <n v="1"/>
    <s v="Kwik Cool, 6 Boswell Street, Gqeberha"/>
    <n v="3"/>
  </r>
  <r>
    <x v="2"/>
    <x v="107"/>
    <x v="14"/>
    <s v="Port Elizabeth (Gqeberha)"/>
    <n v="1"/>
    <s v="Kwik Cool, 6 Boswell Street, Gqeberha"/>
    <n v="3"/>
  </r>
  <r>
    <x v="2"/>
    <x v="107"/>
    <x v="15"/>
    <s v="Port Elizabeth (Gqeberha)"/>
    <n v="1"/>
    <s v="Kwik Cool, 6 Boswell Street, Gqeberha"/>
    <n v="3"/>
  </r>
  <r>
    <x v="2"/>
    <x v="108"/>
    <x v="0"/>
    <s v="0"/>
    <n v="1"/>
    <s v="0"/>
    <n v="0"/>
  </r>
  <r>
    <x v="2"/>
    <x v="108"/>
    <x v="1"/>
    <s v="0"/>
    <n v="1"/>
    <s v="0"/>
    <n v="0"/>
  </r>
  <r>
    <x v="2"/>
    <x v="108"/>
    <x v="2"/>
    <s v="0"/>
    <n v="1"/>
    <s v="0"/>
    <n v="0"/>
  </r>
  <r>
    <x v="2"/>
    <x v="108"/>
    <x v="3"/>
    <s v="0"/>
    <n v="1"/>
    <s v="0"/>
    <n v="0"/>
  </r>
  <r>
    <x v="2"/>
    <x v="108"/>
    <x v="4"/>
    <s v="0"/>
    <n v="1"/>
    <s v="0"/>
    <n v="0"/>
  </r>
  <r>
    <x v="2"/>
    <x v="108"/>
    <x v="5"/>
    <s v="0"/>
    <n v="1"/>
    <s v="0"/>
    <n v="0"/>
  </r>
  <r>
    <x v="2"/>
    <x v="108"/>
    <x v="6"/>
    <s v="0"/>
    <n v="1"/>
    <s v="0"/>
    <n v="0"/>
  </r>
  <r>
    <x v="2"/>
    <x v="108"/>
    <x v="7"/>
    <s v="0"/>
    <n v="1"/>
    <s v="0"/>
    <n v="0"/>
  </r>
  <r>
    <x v="2"/>
    <x v="108"/>
    <x v="8"/>
    <s v="0"/>
    <n v="1"/>
    <s v="0"/>
    <n v="0"/>
  </r>
  <r>
    <x v="2"/>
    <x v="108"/>
    <x v="9"/>
    <s v="0"/>
    <n v="1"/>
    <s v="0"/>
    <n v="0"/>
  </r>
  <r>
    <x v="2"/>
    <x v="108"/>
    <x v="10"/>
    <s v="0"/>
    <n v="1"/>
    <s v="0"/>
    <n v="0"/>
  </r>
  <r>
    <x v="2"/>
    <x v="108"/>
    <x v="11"/>
    <s v="0"/>
    <n v="1"/>
    <s v="0"/>
    <n v="0"/>
  </r>
  <r>
    <x v="2"/>
    <x v="108"/>
    <x v="12"/>
    <s v="0"/>
    <n v="1"/>
    <s v="0"/>
    <n v="0"/>
  </r>
  <r>
    <x v="2"/>
    <x v="108"/>
    <x v="13"/>
    <s v="0"/>
    <n v="1"/>
    <s v="0"/>
    <n v="0"/>
  </r>
  <r>
    <x v="2"/>
    <x v="108"/>
    <x v="14"/>
    <s v="0"/>
    <n v="1"/>
    <s v="0"/>
    <n v="0"/>
  </r>
  <r>
    <x v="2"/>
    <x v="109"/>
    <x v="0"/>
    <s v="0"/>
    <n v="1"/>
    <s v="0"/>
    <n v="0"/>
  </r>
  <r>
    <x v="2"/>
    <x v="109"/>
    <x v="1"/>
    <s v="0"/>
    <n v="1"/>
    <s v="0"/>
    <n v="0"/>
  </r>
  <r>
    <x v="2"/>
    <x v="109"/>
    <x v="2"/>
    <s v="0"/>
    <n v="1"/>
    <s v="0"/>
    <n v="0"/>
  </r>
  <r>
    <x v="2"/>
    <x v="109"/>
    <x v="3"/>
    <s v="0"/>
    <n v="1"/>
    <s v="0"/>
    <n v="0"/>
  </r>
  <r>
    <x v="2"/>
    <x v="109"/>
    <x v="4"/>
    <s v="0"/>
    <n v="1"/>
    <s v="0"/>
    <n v="0"/>
  </r>
  <r>
    <x v="2"/>
    <x v="109"/>
    <x v="5"/>
    <s v="0"/>
    <n v="1"/>
    <s v="0"/>
    <n v="0"/>
  </r>
  <r>
    <x v="2"/>
    <x v="109"/>
    <x v="6"/>
    <s v="0"/>
    <n v="1"/>
    <s v="0"/>
    <n v="0"/>
  </r>
  <r>
    <x v="2"/>
    <x v="109"/>
    <x v="7"/>
    <s v="0"/>
    <n v="1"/>
    <s v="0"/>
    <n v="0"/>
  </r>
  <r>
    <x v="2"/>
    <x v="109"/>
    <x v="8"/>
    <s v="0"/>
    <n v="1"/>
    <s v="0"/>
    <n v="0"/>
  </r>
  <r>
    <x v="2"/>
    <x v="109"/>
    <x v="9"/>
    <s v="0"/>
    <n v="1"/>
    <s v="0"/>
    <n v="0"/>
  </r>
  <r>
    <x v="2"/>
    <x v="109"/>
    <x v="10"/>
    <s v="0"/>
    <n v="1"/>
    <s v="0"/>
    <n v="0"/>
  </r>
  <r>
    <x v="2"/>
    <x v="109"/>
    <x v="11"/>
    <s v="0"/>
    <n v="1"/>
    <s v="0"/>
    <n v="0"/>
  </r>
  <r>
    <x v="2"/>
    <x v="109"/>
    <x v="12"/>
    <s v="0"/>
    <n v="1"/>
    <s v="0"/>
    <n v="0"/>
  </r>
  <r>
    <x v="2"/>
    <x v="109"/>
    <x v="13"/>
    <s v="0"/>
    <n v="1"/>
    <s v="0"/>
    <n v="0"/>
  </r>
  <r>
    <x v="2"/>
    <x v="109"/>
    <x v="14"/>
    <s v="0"/>
    <n v="1"/>
    <s v="0"/>
    <n v="0"/>
  </r>
  <r>
    <x v="2"/>
    <x v="110"/>
    <x v="0"/>
    <s v="0"/>
    <n v="1"/>
    <s v="0"/>
    <n v="0"/>
  </r>
  <r>
    <x v="2"/>
    <x v="110"/>
    <x v="1"/>
    <s v="0"/>
    <n v="1"/>
    <s v="0"/>
    <n v="0"/>
  </r>
  <r>
    <x v="2"/>
    <x v="110"/>
    <x v="2"/>
    <s v="0"/>
    <n v="1"/>
    <s v="0"/>
    <n v="0"/>
  </r>
  <r>
    <x v="2"/>
    <x v="110"/>
    <x v="3"/>
    <s v="0"/>
    <n v="1"/>
    <s v="0"/>
    <n v="0"/>
  </r>
  <r>
    <x v="2"/>
    <x v="110"/>
    <x v="4"/>
    <s v="0"/>
    <n v="1"/>
    <s v="0"/>
    <n v="0"/>
  </r>
  <r>
    <x v="2"/>
    <x v="110"/>
    <x v="5"/>
    <s v="0"/>
    <n v="1"/>
    <s v="0"/>
    <n v="0"/>
  </r>
  <r>
    <x v="2"/>
    <x v="110"/>
    <x v="6"/>
    <s v="0"/>
    <n v="1"/>
    <s v="0"/>
    <n v="0"/>
  </r>
  <r>
    <x v="2"/>
    <x v="110"/>
    <x v="7"/>
    <s v="0"/>
    <n v="1"/>
    <s v="0"/>
    <n v="0"/>
  </r>
  <r>
    <x v="2"/>
    <x v="110"/>
    <x v="8"/>
    <s v="0"/>
    <n v="1"/>
    <s v="0"/>
    <n v="0"/>
  </r>
  <r>
    <x v="2"/>
    <x v="110"/>
    <x v="9"/>
    <s v="0"/>
    <n v="1"/>
    <s v="0"/>
    <n v="0"/>
  </r>
  <r>
    <x v="2"/>
    <x v="110"/>
    <x v="10"/>
    <s v="0"/>
    <n v="1"/>
    <s v="0"/>
    <n v="0"/>
  </r>
  <r>
    <x v="2"/>
    <x v="110"/>
    <x v="14"/>
    <s v="GAANSBAAI"/>
    <n v="1"/>
    <s v="PESCALUNA:Lot 83a, Hout Bay Harbour Cape Town ·"/>
    <n v="3"/>
  </r>
  <r>
    <x v="2"/>
    <x v="110"/>
    <x v="14"/>
    <s v="KALK BAY"/>
    <n v="1"/>
    <s v="PESCALUNA:Lot 83a, Hout Bay Harbour Cape Town ·"/>
    <n v="1"/>
  </r>
  <r>
    <x v="2"/>
    <x v="110"/>
    <x v="14"/>
    <s v="KALK BAY"/>
    <n v="1"/>
    <s v="Komicx Products:Fish Eagle Park, 25 Fish Eagle Pl, Kommetjie,"/>
    <n v="1"/>
  </r>
  <r>
    <x v="2"/>
    <x v="110"/>
    <x v="15"/>
    <s v="KALK BAY"/>
    <n v="1"/>
    <s v="Komicx Products:Fish Eagle Park, 25 Fish Eagle Pl, Kommetjie,"/>
    <n v="1"/>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2"/>
    <x v="0"/>
    <m/>
    <n v="1"/>
    <m/>
    <n v="0"/>
  </r>
  <r>
    <x v="2"/>
    <x v="112"/>
    <x v="1"/>
    <m/>
    <n v="1"/>
    <m/>
    <n v="0"/>
  </r>
  <r>
    <x v="2"/>
    <x v="112"/>
    <x v="2"/>
    <m/>
    <n v="1"/>
    <m/>
    <n v="0"/>
  </r>
  <r>
    <x v="2"/>
    <x v="112"/>
    <x v="3"/>
    <m/>
    <n v="1"/>
    <m/>
    <n v="0"/>
  </r>
  <r>
    <x v="2"/>
    <x v="112"/>
    <x v="4"/>
    <m/>
    <n v="1"/>
    <m/>
    <n v="0"/>
  </r>
  <r>
    <x v="2"/>
    <x v="112"/>
    <x v="5"/>
    <m/>
    <n v="1"/>
    <m/>
    <n v="0"/>
  </r>
  <r>
    <x v="2"/>
    <x v="112"/>
    <x v="6"/>
    <m/>
    <n v="1"/>
    <m/>
    <n v="0"/>
  </r>
  <r>
    <x v="2"/>
    <x v="112"/>
    <x v="7"/>
    <m/>
    <n v="1"/>
    <m/>
    <n v="0"/>
  </r>
  <r>
    <x v="2"/>
    <x v="112"/>
    <x v="8"/>
    <m/>
    <n v="1"/>
    <m/>
    <n v="0"/>
  </r>
  <r>
    <x v="2"/>
    <x v="112"/>
    <x v="9"/>
    <m/>
    <n v="1"/>
    <m/>
    <n v="0"/>
  </r>
  <r>
    <x v="2"/>
    <x v="112"/>
    <x v="10"/>
    <m/>
    <n v="1"/>
    <m/>
    <n v="0"/>
  </r>
  <r>
    <x v="2"/>
    <x v="112"/>
    <x v="11"/>
    <m/>
    <n v="1"/>
    <m/>
    <n v="0"/>
  </r>
  <r>
    <x v="2"/>
    <x v="112"/>
    <x v="12"/>
    <m/>
    <n v="1"/>
    <m/>
    <n v="0"/>
  </r>
  <r>
    <x v="2"/>
    <x v="112"/>
    <x v="13"/>
    <m/>
    <n v="1"/>
    <m/>
    <n v="0"/>
  </r>
  <r>
    <x v="2"/>
    <x v="112"/>
    <x v="14"/>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4"/>
    <x v="0"/>
    <s v="0"/>
    <n v="1"/>
    <s v="0"/>
    <n v="0"/>
  </r>
  <r>
    <x v="2"/>
    <x v="114"/>
    <x v="1"/>
    <s v="0"/>
    <n v="1"/>
    <s v="0"/>
    <n v="0"/>
  </r>
  <r>
    <x v="2"/>
    <x v="114"/>
    <x v="2"/>
    <s v="0"/>
    <n v="1"/>
    <s v="0"/>
    <n v="0"/>
  </r>
  <r>
    <x v="2"/>
    <x v="114"/>
    <x v="3"/>
    <s v="0"/>
    <n v="1"/>
    <s v="0"/>
    <n v="0"/>
  </r>
  <r>
    <x v="2"/>
    <x v="114"/>
    <x v="4"/>
    <s v="0"/>
    <n v="1"/>
    <s v="0"/>
    <n v="0"/>
  </r>
  <r>
    <x v="2"/>
    <x v="114"/>
    <x v="5"/>
    <s v="0"/>
    <n v="1"/>
    <s v="0"/>
    <n v="0"/>
  </r>
  <r>
    <x v="2"/>
    <x v="114"/>
    <x v="6"/>
    <s v="0"/>
    <n v="1"/>
    <s v="0"/>
    <n v="0"/>
  </r>
  <r>
    <x v="2"/>
    <x v="114"/>
    <x v="7"/>
    <s v="0"/>
    <n v="1"/>
    <s v="0"/>
    <n v="0"/>
  </r>
  <r>
    <x v="2"/>
    <x v="114"/>
    <x v="8"/>
    <s v="0"/>
    <n v="1"/>
    <s v="0"/>
    <n v="0"/>
  </r>
  <r>
    <x v="2"/>
    <x v="114"/>
    <x v="9"/>
    <s v="0"/>
    <n v="1"/>
    <s v="0"/>
    <n v="0"/>
  </r>
  <r>
    <x v="2"/>
    <x v="114"/>
    <x v="10"/>
    <s v="0"/>
    <n v="1"/>
    <s v="0"/>
    <n v="0"/>
  </r>
  <r>
    <x v="2"/>
    <x v="114"/>
    <x v="11"/>
    <s v="0"/>
    <n v="1"/>
    <s v="0"/>
    <n v="0"/>
  </r>
  <r>
    <x v="2"/>
    <x v="114"/>
    <x v="12"/>
    <s v="0"/>
    <n v="1"/>
    <s v="0"/>
    <n v="0"/>
  </r>
  <r>
    <x v="2"/>
    <x v="114"/>
    <x v="13"/>
    <s v="0"/>
    <n v="1"/>
    <s v="0"/>
    <n v="0"/>
  </r>
  <r>
    <x v="2"/>
    <x v="114"/>
    <x v="14"/>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8"/>
    <x v="0"/>
    <m/>
    <n v="1"/>
    <m/>
    <n v="0"/>
  </r>
  <r>
    <x v="2"/>
    <x v="118"/>
    <x v="1"/>
    <m/>
    <n v="1"/>
    <m/>
    <n v="0"/>
  </r>
  <r>
    <x v="2"/>
    <x v="118"/>
    <x v="2"/>
    <m/>
    <n v="1"/>
    <m/>
    <n v="0"/>
  </r>
  <r>
    <x v="2"/>
    <x v="118"/>
    <x v="3"/>
    <m/>
    <n v="1"/>
    <m/>
    <n v="0"/>
  </r>
  <r>
    <x v="2"/>
    <x v="118"/>
    <x v="4"/>
    <m/>
    <n v="1"/>
    <m/>
    <n v="0"/>
  </r>
  <r>
    <x v="2"/>
    <x v="118"/>
    <x v="5"/>
    <m/>
    <n v="1"/>
    <m/>
    <n v="0"/>
  </r>
  <r>
    <x v="2"/>
    <x v="118"/>
    <x v="6"/>
    <m/>
    <n v="1"/>
    <m/>
    <n v="0"/>
  </r>
  <r>
    <x v="2"/>
    <x v="118"/>
    <x v="7"/>
    <m/>
    <n v="1"/>
    <m/>
    <n v="0"/>
  </r>
  <r>
    <x v="2"/>
    <x v="118"/>
    <x v="8"/>
    <m/>
    <n v="1"/>
    <m/>
    <n v="0"/>
  </r>
  <r>
    <x v="2"/>
    <x v="118"/>
    <x v="9"/>
    <m/>
    <n v="1"/>
    <m/>
    <n v="0"/>
  </r>
  <r>
    <x v="2"/>
    <x v="118"/>
    <x v="10"/>
    <m/>
    <n v="1"/>
    <m/>
    <n v="0"/>
  </r>
  <r>
    <x v="2"/>
    <x v="118"/>
    <x v="11"/>
    <m/>
    <n v="1"/>
    <m/>
    <n v="0"/>
  </r>
  <r>
    <x v="2"/>
    <x v="118"/>
    <x v="12"/>
    <m/>
    <n v="1"/>
    <m/>
    <n v="0"/>
  </r>
  <r>
    <x v="2"/>
    <x v="118"/>
    <x v="13"/>
    <m/>
    <n v="1"/>
    <m/>
    <n v="0"/>
  </r>
  <r>
    <x v="2"/>
    <x v="118"/>
    <x v="14"/>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20"/>
    <x v="0"/>
    <s v="n/a"/>
    <n v="1"/>
    <s v="n/a"/>
    <n v="0"/>
  </r>
  <r>
    <x v="2"/>
    <x v="120"/>
    <x v="1"/>
    <s v="n/a"/>
    <n v="1"/>
    <s v="n/a"/>
    <n v="0"/>
  </r>
  <r>
    <x v="2"/>
    <x v="120"/>
    <x v="2"/>
    <s v="n/a"/>
    <n v="1"/>
    <s v="n/a"/>
    <n v="0"/>
  </r>
  <r>
    <x v="2"/>
    <x v="120"/>
    <x v="3"/>
    <s v="n/a"/>
    <n v="1"/>
    <s v="n/a"/>
    <n v="0"/>
  </r>
  <r>
    <x v="2"/>
    <x v="120"/>
    <x v="4"/>
    <s v="n/a"/>
    <n v="1"/>
    <s v="n/a"/>
    <n v="0"/>
  </r>
  <r>
    <x v="2"/>
    <x v="120"/>
    <x v="5"/>
    <s v="n/a"/>
    <n v="1"/>
    <s v="n/a"/>
    <n v="0"/>
  </r>
  <r>
    <x v="2"/>
    <x v="120"/>
    <x v="6"/>
    <s v="n/a"/>
    <n v="1"/>
    <s v="n/a"/>
    <n v="0"/>
  </r>
  <r>
    <x v="2"/>
    <x v="120"/>
    <x v="7"/>
    <s v="n/a"/>
    <n v="1"/>
    <s v="n/a"/>
    <n v="0"/>
  </r>
  <r>
    <x v="2"/>
    <x v="120"/>
    <x v="8"/>
    <s v="n/a"/>
    <n v="1"/>
    <s v="n/a"/>
    <n v="0"/>
  </r>
  <r>
    <x v="2"/>
    <x v="120"/>
    <x v="9"/>
    <s v="n/a"/>
    <n v="1"/>
    <s v="n/a"/>
    <n v="0"/>
  </r>
  <r>
    <x v="2"/>
    <x v="120"/>
    <x v="10"/>
    <s v="n/a"/>
    <n v="1"/>
    <s v="n/a"/>
    <n v="0"/>
  </r>
  <r>
    <x v="2"/>
    <x v="120"/>
    <x v="11"/>
    <s v="n/a"/>
    <n v="1"/>
    <s v="n/a"/>
    <n v="0"/>
  </r>
  <r>
    <x v="2"/>
    <x v="120"/>
    <x v="12"/>
    <s v="n/a"/>
    <n v="1"/>
    <s v="n/a"/>
    <n v="0"/>
  </r>
  <r>
    <x v="2"/>
    <x v="120"/>
    <x v="13"/>
    <s v="n/a"/>
    <n v="1"/>
    <s v="n/a"/>
    <n v="0"/>
  </r>
  <r>
    <x v="2"/>
    <x v="120"/>
    <x v="14"/>
    <s v="n/a"/>
    <n v="1"/>
    <s v="n/a"/>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3"/>
    <x v="0"/>
    <m/>
    <n v="1"/>
    <m/>
    <n v="0"/>
  </r>
  <r>
    <x v="2"/>
    <x v="123"/>
    <x v="1"/>
    <m/>
    <n v="1"/>
    <m/>
    <n v="0"/>
  </r>
  <r>
    <x v="2"/>
    <x v="123"/>
    <x v="2"/>
    <m/>
    <n v="1"/>
    <m/>
    <n v="0"/>
  </r>
  <r>
    <x v="2"/>
    <x v="123"/>
    <x v="3"/>
    <m/>
    <n v="1"/>
    <m/>
    <n v="0"/>
  </r>
  <r>
    <x v="2"/>
    <x v="123"/>
    <x v="4"/>
    <m/>
    <n v="1"/>
    <m/>
    <n v="0"/>
  </r>
  <r>
    <x v="2"/>
    <x v="123"/>
    <x v="5"/>
    <m/>
    <n v="1"/>
    <m/>
    <n v="0"/>
  </r>
  <r>
    <x v="2"/>
    <x v="123"/>
    <x v="6"/>
    <m/>
    <n v="1"/>
    <m/>
    <n v="0"/>
  </r>
  <r>
    <x v="2"/>
    <x v="123"/>
    <x v="7"/>
    <m/>
    <n v="1"/>
    <m/>
    <n v="0"/>
  </r>
  <r>
    <x v="2"/>
    <x v="123"/>
    <x v="8"/>
    <m/>
    <n v="1"/>
    <m/>
    <n v="0"/>
  </r>
  <r>
    <x v="2"/>
    <x v="123"/>
    <x v="9"/>
    <m/>
    <n v="1"/>
    <m/>
    <n v="0"/>
  </r>
  <r>
    <x v="2"/>
    <x v="123"/>
    <x v="10"/>
    <m/>
    <n v="1"/>
    <m/>
    <n v="0"/>
  </r>
  <r>
    <x v="2"/>
    <x v="123"/>
    <x v="11"/>
    <m/>
    <n v="1"/>
    <m/>
    <n v="0"/>
  </r>
  <r>
    <x v="2"/>
    <x v="123"/>
    <x v="12"/>
    <m/>
    <n v="1"/>
    <m/>
    <n v="0"/>
  </r>
  <r>
    <x v="2"/>
    <x v="123"/>
    <x v="13"/>
    <m/>
    <n v="1"/>
    <m/>
    <n v="0"/>
  </r>
  <r>
    <x v="2"/>
    <x v="123"/>
    <x v="14"/>
    <m/>
    <n v="1"/>
    <m/>
    <n v="0"/>
  </r>
  <r>
    <x v="2"/>
    <x v="124"/>
    <x v="16"/>
    <s v="0"/>
    <n v="1"/>
    <s v="0"/>
    <n v="0"/>
  </r>
  <r>
    <x v="2"/>
    <x v="124"/>
    <x v="16"/>
    <s v="0"/>
    <n v="1"/>
    <s v="0"/>
    <n v="0"/>
  </r>
  <r>
    <x v="2"/>
    <x v="124"/>
    <x v="16"/>
    <s v="0"/>
    <n v="1"/>
    <s v="0"/>
    <n v="0"/>
  </r>
  <r>
    <x v="2"/>
    <x v="124"/>
    <x v="16"/>
    <s v="0"/>
    <n v="1"/>
    <s v="0"/>
    <n v="0"/>
  </r>
  <r>
    <x v="2"/>
    <x v="124"/>
    <x v="16"/>
    <s v="0"/>
    <n v="1"/>
    <s v="0"/>
    <n v="0"/>
  </r>
  <r>
    <x v="2"/>
    <x v="124"/>
    <x v="16"/>
    <s v="0"/>
    <n v="1"/>
    <s v="00"/>
    <n v="0"/>
  </r>
  <r>
    <x v="2"/>
    <x v="124"/>
    <x v="16"/>
    <s v="0"/>
    <n v="1"/>
    <s v="00"/>
    <n v="0"/>
  </r>
  <r>
    <x v="2"/>
    <x v="124"/>
    <x v="16"/>
    <s v="0"/>
    <n v="1"/>
    <s v="0"/>
    <n v="0"/>
  </r>
  <r>
    <x v="2"/>
    <x v="124"/>
    <x v="16"/>
    <s v="0"/>
    <n v="1"/>
    <s v="0"/>
    <n v="0"/>
  </r>
  <r>
    <x v="2"/>
    <x v="124"/>
    <x v="16"/>
    <s v="0"/>
    <n v="1"/>
    <s v="0"/>
    <n v="0"/>
  </r>
  <r>
    <x v="2"/>
    <x v="124"/>
    <x v="16"/>
    <s v="0"/>
    <n v="1"/>
    <s v="0"/>
    <n v="0"/>
  </r>
  <r>
    <x v="2"/>
    <x v="124"/>
    <x v="16"/>
    <s v="0"/>
    <n v="1"/>
    <s v="0"/>
    <n v="0"/>
  </r>
  <r>
    <x v="2"/>
    <x v="124"/>
    <x v="16"/>
    <s v="0"/>
    <n v="1"/>
    <s v="0"/>
    <n v="0"/>
  </r>
  <r>
    <x v="2"/>
    <x v="124"/>
    <x v="16"/>
    <s v="0"/>
    <n v="1"/>
    <s v="0"/>
    <n v="0"/>
  </r>
  <r>
    <x v="2"/>
    <x v="124"/>
    <x v="16"/>
    <s v="0"/>
    <n v="1"/>
    <s v="0"/>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6"/>
    <x v="0"/>
    <s v="N/A"/>
    <n v="1"/>
    <s v="N/A"/>
    <n v="0"/>
  </r>
  <r>
    <x v="2"/>
    <x v="126"/>
    <x v="1"/>
    <s v="N/A"/>
    <n v="1"/>
    <s v="N/A"/>
    <n v="0"/>
  </r>
  <r>
    <x v="2"/>
    <x v="126"/>
    <x v="2"/>
    <s v="N/A"/>
    <n v="1"/>
    <s v="N/A"/>
    <n v="0"/>
  </r>
  <r>
    <x v="2"/>
    <x v="126"/>
    <x v="3"/>
    <s v="N/A"/>
    <n v="1"/>
    <s v="N/A"/>
    <n v="0"/>
  </r>
  <r>
    <x v="2"/>
    <x v="126"/>
    <x v="4"/>
    <s v="N/A"/>
    <n v="1"/>
    <s v="N/A"/>
    <n v="0"/>
  </r>
  <r>
    <x v="2"/>
    <x v="126"/>
    <x v="5"/>
    <s v="N/A"/>
    <n v="1"/>
    <s v="N/A"/>
    <n v="0"/>
  </r>
  <r>
    <x v="2"/>
    <x v="126"/>
    <x v="6"/>
    <s v="N/A"/>
    <n v="1"/>
    <s v="N/A"/>
    <n v="0"/>
  </r>
  <r>
    <x v="2"/>
    <x v="126"/>
    <x v="7"/>
    <s v="N/A"/>
    <n v="1"/>
    <s v="N/A"/>
    <n v="0"/>
  </r>
  <r>
    <x v="2"/>
    <x v="126"/>
    <x v="8"/>
    <s v="N/A"/>
    <n v="1"/>
    <s v="N/A"/>
    <n v="0"/>
  </r>
  <r>
    <x v="2"/>
    <x v="126"/>
    <x v="9"/>
    <s v="N/A"/>
    <n v="1"/>
    <s v="N/A"/>
    <n v="0"/>
  </r>
  <r>
    <x v="2"/>
    <x v="126"/>
    <x v="10"/>
    <s v="N/A"/>
    <n v="1"/>
    <s v="N/A"/>
    <n v="0"/>
  </r>
  <r>
    <x v="2"/>
    <x v="126"/>
    <x v="11"/>
    <s v="N/A"/>
    <n v="1"/>
    <s v="N/A"/>
    <n v="0"/>
  </r>
  <r>
    <x v="2"/>
    <x v="126"/>
    <x v="12"/>
    <s v="N/A"/>
    <n v="1"/>
    <s v="N/A"/>
    <n v="0"/>
  </r>
  <r>
    <x v="2"/>
    <x v="126"/>
    <x v="13"/>
    <s v="Port Elizabeth Harbour"/>
    <n v="1"/>
    <s v="Eyethu Fishing (Pty) Ltd, Old Tug Wharf, Port Elizabeth Harbour, Port Elizabeth, 6001"/>
    <n v="3"/>
  </r>
  <r>
    <x v="2"/>
    <x v="126"/>
    <x v="14"/>
    <s v="Port Elizabeth Harbour"/>
    <n v="1"/>
    <s v="Eyethu Fishing (Pty) Ltd, Old Tug Wharf, Port Elizabeth Harbour, Port Elizabeth, 6001"/>
    <n v="3"/>
  </r>
  <r>
    <x v="2"/>
    <x v="127"/>
    <x v="4"/>
    <s v="PORT ST FRANCIS"/>
    <n v="1"/>
    <s v="UKUQALA TRADING CC, ST FRANCIS BAY"/>
    <n v="3"/>
  </r>
  <r>
    <x v="2"/>
    <x v="127"/>
    <x v="5"/>
    <s v="PORT ST FRANCIS"/>
    <n v="1"/>
    <s v="UKUQALA TRADING CC, ST FRANCIS BAY"/>
    <n v="3"/>
  </r>
  <r>
    <x v="2"/>
    <x v="127"/>
    <x v="6"/>
    <s v="PORT ST FRANCIS"/>
    <n v="1"/>
    <s v="UKUQALA TRADING CC, ST FRANCIS BAY"/>
    <n v="3"/>
  </r>
  <r>
    <x v="2"/>
    <x v="127"/>
    <x v="7"/>
    <s v="PORT ST FRANCIS"/>
    <n v="1"/>
    <s v="UKUQALA TRADING CC, ST FRANCIS BAY"/>
    <n v="3"/>
  </r>
  <r>
    <x v="2"/>
    <x v="127"/>
    <x v="8"/>
    <s v="PORT ST FRANCIS"/>
    <n v="1"/>
    <s v="UKUQALA TRADING CC, ST FRANCIS BAY"/>
    <n v="3"/>
  </r>
  <r>
    <x v="2"/>
    <x v="127"/>
    <x v="9"/>
    <s v="PORT ST FRANCIS "/>
    <n v="1"/>
    <s v="UKUQALA TRADING CC, ST FRANCIS BAY"/>
    <n v="3"/>
  </r>
  <r>
    <x v="2"/>
    <x v="127"/>
    <x v="10"/>
    <s v="PORT ST FRANCIS"/>
    <n v="1"/>
    <s v="UKUQALA TRADING CC, ST FRANCIS BAY"/>
    <n v="3"/>
  </r>
  <r>
    <x v="2"/>
    <x v="127"/>
    <x v="11"/>
    <s v="PORT ST FRANCIS"/>
    <n v="1"/>
    <s v="UKUQALA TRADING CC, ST FRANCIS BAY "/>
    <n v="3"/>
  </r>
  <r>
    <x v="2"/>
    <x v="127"/>
    <x v="12"/>
    <s v="PORT ST FRANCIS"/>
    <n v="1"/>
    <s v="UKUQALA TRADING CC, ST FRANCIS BAY"/>
    <n v="3"/>
  </r>
  <r>
    <x v="2"/>
    <x v="127"/>
    <x v="13"/>
    <s v="PORT ST FRANCIS "/>
    <n v="1"/>
    <s v="UKUQALA TRADING CC, ST FRANCIS BAY"/>
    <n v="3"/>
  </r>
  <r>
    <x v="2"/>
    <x v="127"/>
    <x v="14"/>
    <s v="PORT ST FRANCIS "/>
    <n v="1"/>
    <s v="UKUQALA TRADING CC, ST FRANCIS BAY"/>
    <n v="3"/>
  </r>
  <r>
    <x v="2"/>
    <x v="127"/>
    <x v="15"/>
    <s v="PORT ST FRANCIS "/>
    <n v="1"/>
    <s v="UKUQALA TRADING CC, ST FRANCIS BAY"/>
    <n v="3"/>
  </r>
  <r>
    <x v="2"/>
    <x v="127"/>
    <x v="17"/>
    <s v="N/A "/>
    <n v="1"/>
    <s v="N/A"/>
    <n v="0"/>
  </r>
  <r>
    <x v="2"/>
    <x v="127"/>
    <x v="17"/>
    <s v="N/A "/>
    <n v="1"/>
    <s v="N/A "/>
    <n v="0"/>
  </r>
  <r>
    <x v="2"/>
    <x v="127"/>
    <x v="17"/>
    <s v="N/A "/>
    <n v="1"/>
    <s v="N/A "/>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0"/>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5"/>
    <x v="0"/>
    <s v="0"/>
    <n v="1"/>
    <s v="0"/>
    <n v="0"/>
  </r>
  <r>
    <x v="2"/>
    <x v="135"/>
    <x v="1"/>
    <s v="0"/>
    <n v="1"/>
    <s v="0"/>
    <n v="0"/>
  </r>
  <r>
    <x v="2"/>
    <x v="135"/>
    <x v="2"/>
    <s v="0"/>
    <n v="1"/>
    <s v="0"/>
    <n v="0"/>
  </r>
  <r>
    <x v="2"/>
    <x v="135"/>
    <x v="3"/>
    <s v="0"/>
    <n v="1"/>
    <s v="0"/>
    <n v="0"/>
  </r>
  <r>
    <x v="2"/>
    <x v="135"/>
    <x v="4"/>
    <s v="0"/>
    <n v="1"/>
    <s v="0"/>
    <n v="0"/>
  </r>
  <r>
    <x v="2"/>
    <x v="135"/>
    <x v="5"/>
    <s v="0"/>
    <n v="1"/>
    <s v="0"/>
    <n v="0"/>
  </r>
  <r>
    <x v="2"/>
    <x v="135"/>
    <x v="6"/>
    <s v="0"/>
    <n v="1"/>
    <s v="0"/>
    <n v="0"/>
  </r>
  <r>
    <x v="2"/>
    <x v="135"/>
    <x v="7"/>
    <s v="0"/>
    <n v="1"/>
    <s v="0"/>
    <n v="0"/>
  </r>
  <r>
    <x v="2"/>
    <x v="135"/>
    <x v="8"/>
    <s v="0"/>
    <n v="1"/>
    <s v="0"/>
    <n v="0"/>
  </r>
  <r>
    <x v="2"/>
    <x v="135"/>
    <x v="9"/>
    <s v="0"/>
    <n v="1"/>
    <s v="0"/>
    <n v="0"/>
  </r>
  <r>
    <x v="2"/>
    <x v="135"/>
    <x v="10"/>
    <s v="0"/>
    <n v="1"/>
    <s v="0"/>
    <n v="0"/>
  </r>
  <r>
    <x v="2"/>
    <x v="135"/>
    <x v="11"/>
    <s v="0"/>
    <n v="1"/>
    <s v="0"/>
    <n v="0"/>
  </r>
  <r>
    <x v="2"/>
    <x v="135"/>
    <x v="12"/>
    <s v="0"/>
    <n v="1"/>
    <s v="0"/>
    <n v="0"/>
  </r>
  <r>
    <x v="2"/>
    <x v="135"/>
    <x v="13"/>
    <s v="0"/>
    <n v="1"/>
    <s v="0"/>
    <n v="0"/>
  </r>
  <r>
    <x v="2"/>
    <x v="135"/>
    <x v="14"/>
    <s v="0"/>
    <n v="1"/>
    <s v="0"/>
    <n v="0"/>
  </r>
  <r>
    <x v="2"/>
    <x v="136"/>
    <x v="10"/>
    <s v="Port Elizabeth Harbour"/>
    <n v="1"/>
    <s v="Dried Ocean Products (Pty) Ltd, Port Elizabeth"/>
    <n v="3"/>
  </r>
  <r>
    <x v="2"/>
    <x v="136"/>
    <x v="11"/>
    <s v="Port Elizabeth Harbour"/>
    <n v="1"/>
    <s v="Dried Ocean Products (Pty) Ltd, Port Elizabet"/>
    <n v="3"/>
  </r>
  <r>
    <x v="2"/>
    <x v="136"/>
    <x v="12"/>
    <s v="Port Elizabeth Harbour"/>
    <n v="1"/>
    <s v="Dried Ocean Products (Pty) Ltd, Port Elizabet"/>
    <n v="3"/>
  </r>
  <r>
    <x v="2"/>
    <x v="136"/>
    <x v="13"/>
    <s v="Port Elizabeth Harbour"/>
    <n v="1"/>
    <s v="Dried Ocean Products (Pty) Ltd, Port Elizabet"/>
    <n v="3"/>
  </r>
  <r>
    <x v="2"/>
    <x v="136"/>
    <x v="14"/>
    <s v="Port Elizabeth Harbour"/>
    <n v="1"/>
    <s v="Dried Ocean Products (Pty) Ltd, Port Elizabet"/>
    <n v="3"/>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9"/>
    <x v="6"/>
    <s v="Saldanha / St Helena Bay / Cape Town / Mossel Bay"/>
    <n v="1"/>
    <s v="SA Fishmeal &amp; Protein Company, 2 Neil Hare Road, Atlantis Industrial Area"/>
    <n v="3"/>
  </r>
  <r>
    <x v="2"/>
    <x v="139"/>
    <x v="7"/>
    <s v="Saldanha / St Helena Bay / Cape Town / Mossel Bay"/>
    <n v="1"/>
    <s v="SA Fishmeal &amp; Protein Company, 2 Neil Hare Road, Atlantis Industrial Area"/>
    <n v="3"/>
  </r>
  <r>
    <x v="2"/>
    <x v="139"/>
    <x v="8"/>
    <s v="Saldanha / St Helena Bay / Cape Town / Mossel Bay"/>
    <n v="1"/>
    <s v="SA Fishmeal &amp; Protein Company, 2 Neil Hare Road, Atlantis Industrial Area"/>
    <n v="3"/>
  </r>
  <r>
    <x v="2"/>
    <x v="139"/>
    <x v="9"/>
    <s v="Saldanha / St Helena Bay / Cape Town / Mossel Bay"/>
    <n v="1"/>
    <s v="SA Fishmeal &amp; Protein Company, 2 Neil Hare Road, Atlantis Industrial Area"/>
    <n v="3"/>
  </r>
  <r>
    <x v="2"/>
    <x v="139"/>
    <x v="10"/>
    <s v="Saldanha / St Helena Bay / Cape Town / Mossel Bay"/>
    <n v="1"/>
    <s v="SA Fishmeal &amp; Protein Company, 2 Neil Hare Road, Atlantis Industrial Area"/>
    <n v="3"/>
  </r>
  <r>
    <x v="2"/>
    <x v="139"/>
    <x v="11"/>
    <s v="Saldanha / St Helena Bay / Cape Town / Mossel Bay"/>
    <n v="1"/>
    <s v="SA Fishmeal &amp; Protein Company, 2 Neil Hare Road, Atlantis Industrial Area"/>
    <n v="3"/>
  </r>
  <r>
    <x v="2"/>
    <x v="139"/>
    <x v="12"/>
    <s v="Saldanha / St Helena Bay / Cape Town / Mossel Bay"/>
    <n v="1"/>
    <s v="SA Fishmeal &amp; Protein Company, 2 Neil Hare Road, Atlantis Industrial Area"/>
    <n v="3"/>
  </r>
  <r>
    <x v="2"/>
    <x v="139"/>
    <x v="13"/>
    <s v="Saldanha / St Helena Bay / Cape Town / Mossel Bay"/>
    <n v="1"/>
    <s v="SA Fishmeal &amp; Protein Company, 2 Neil Hare Road, Atlantis Industrial Area"/>
    <n v="3"/>
  </r>
  <r>
    <x v="2"/>
    <x v="139"/>
    <x v="14"/>
    <s v="Saldanha / St Helena Bay / Cape Town / Mossel Bay"/>
    <n v="1"/>
    <s v="SA Fishmeal &amp; Protein Company, 2 Neil Hare Road, Atlantis Industrial Area"/>
    <n v="3"/>
  </r>
  <r>
    <x v="2"/>
    <x v="139"/>
    <x v="15"/>
    <s v="Saldanha / St Helena Bay / Cape Town / Mossel Bay"/>
    <n v="1"/>
    <s v="SA Fishmeal &amp; Protein Company, 2 Neil Hare Road, Atlantis Industrial Area"/>
    <n v="3"/>
  </r>
  <r>
    <x v="2"/>
    <x v="139"/>
    <x v="16"/>
    <m/>
    <n v="1"/>
    <m/>
    <n v="0"/>
  </r>
  <r>
    <x v="2"/>
    <x v="139"/>
    <x v="16"/>
    <m/>
    <n v="1"/>
    <m/>
    <n v="0"/>
  </r>
  <r>
    <x v="2"/>
    <x v="139"/>
    <x v="16"/>
    <m/>
    <n v="1"/>
    <m/>
    <n v="0"/>
  </r>
  <r>
    <x v="2"/>
    <x v="139"/>
    <x v="16"/>
    <m/>
    <n v="1"/>
    <m/>
    <n v="0"/>
  </r>
  <r>
    <x v="2"/>
    <x v="139"/>
    <x v="16"/>
    <m/>
    <n v="1"/>
    <m/>
    <n v="0"/>
  </r>
  <r>
    <x v="2"/>
    <x v="140"/>
    <x v="0"/>
    <s v="0"/>
    <n v="1"/>
    <s v="0"/>
    <n v="0"/>
  </r>
  <r>
    <x v="2"/>
    <x v="140"/>
    <x v="1"/>
    <s v="0"/>
    <n v="1"/>
    <s v="0"/>
    <n v="0"/>
  </r>
  <r>
    <x v="2"/>
    <x v="140"/>
    <x v="2"/>
    <s v="0"/>
    <n v="1"/>
    <s v="0"/>
    <n v="0"/>
  </r>
  <r>
    <x v="2"/>
    <x v="140"/>
    <x v="3"/>
    <s v="0"/>
    <n v="1"/>
    <s v="0"/>
    <n v="0"/>
  </r>
  <r>
    <x v="2"/>
    <x v="140"/>
    <x v="4"/>
    <s v="0"/>
    <n v="1"/>
    <s v="0"/>
    <n v="0"/>
  </r>
  <r>
    <x v="2"/>
    <x v="140"/>
    <x v="5"/>
    <s v="0"/>
    <n v="1"/>
    <s v="0"/>
    <n v="0"/>
  </r>
  <r>
    <x v="2"/>
    <x v="140"/>
    <x v="6"/>
    <s v="0"/>
    <n v="1"/>
    <s v="0"/>
    <n v="0"/>
  </r>
  <r>
    <x v="2"/>
    <x v="140"/>
    <x v="7"/>
    <s v="0"/>
    <n v="1"/>
    <s v="0"/>
    <n v="0"/>
  </r>
  <r>
    <x v="2"/>
    <x v="140"/>
    <x v="8"/>
    <s v="0"/>
    <n v="1"/>
    <s v="0"/>
    <n v="0"/>
  </r>
  <r>
    <x v="2"/>
    <x v="140"/>
    <x v="9"/>
    <s v="0"/>
    <n v="1"/>
    <s v="0"/>
    <n v="0"/>
  </r>
  <r>
    <x v="2"/>
    <x v="140"/>
    <x v="10"/>
    <s v="0"/>
    <n v="1"/>
    <s v="0"/>
    <n v="0"/>
  </r>
  <r>
    <x v="2"/>
    <x v="140"/>
    <x v="11"/>
    <s v="0"/>
    <n v="1"/>
    <s v="0"/>
    <n v="0"/>
  </r>
  <r>
    <x v="2"/>
    <x v="140"/>
    <x v="12"/>
    <s v="0"/>
    <n v="1"/>
    <s v="0"/>
    <n v="0"/>
  </r>
  <r>
    <x v="2"/>
    <x v="140"/>
    <x v="13"/>
    <s v="0"/>
    <n v="1"/>
    <s v="0"/>
    <n v="0"/>
  </r>
  <r>
    <x v="2"/>
    <x v="140"/>
    <x v="14"/>
    <s v="0"/>
    <n v="1"/>
    <s v="0"/>
    <n v="0"/>
  </r>
  <r>
    <x v="2"/>
    <x v="141"/>
    <x v="0"/>
    <s v="0"/>
    <n v="1"/>
    <s v="0"/>
    <n v="0"/>
  </r>
  <r>
    <x v="2"/>
    <x v="141"/>
    <x v="1"/>
    <s v="0"/>
    <n v="1"/>
    <s v="0"/>
    <n v="0"/>
  </r>
  <r>
    <x v="2"/>
    <x v="141"/>
    <x v="2"/>
    <s v="0"/>
    <n v="1"/>
    <s v="0"/>
    <n v="0"/>
  </r>
  <r>
    <x v="2"/>
    <x v="141"/>
    <x v="3"/>
    <s v="0"/>
    <n v="1"/>
    <s v="0"/>
    <n v="0"/>
  </r>
  <r>
    <x v="2"/>
    <x v="141"/>
    <x v="4"/>
    <s v="0"/>
    <n v="1"/>
    <s v="0"/>
    <n v="0"/>
  </r>
  <r>
    <x v="2"/>
    <x v="141"/>
    <x v="5"/>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6"/>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7"/>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8"/>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9"/>
    <s v="Hout Bay &amp; Cape Town Harbour"/>
    <n v="1"/>
    <s v="Imperial Crown Trading 398 (Pty) LTD; 16 Bridkirk Street Edgemead.   Komicx Products (Pty) LTD; 25 Fish Eagle Place, Fish Eagle Park Kommetjie.  Sentinel Sea Food (Pty) Lt; Jetty 3 Harbour Road Hout Bay  Viking Inshore Fishin;g  Quay 3 Mossel Bay Harbour Mossel Bay                   Viking Fishing Co ;South Arm No 4 Table Bay Harbour"/>
    <n v="1"/>
  </r>
  <r>
    <x v="2"/>
    <x v="141"/>
    <x v="10"/>
    <s v="Hout Bay &amp; Cape Town Harbour"/>
    <n v="1"/>
    <s v="Komicx Products (Pty) LTD 25 Fish Eagle Place, Fish Eagle Park  Kommetjie  Imperial Crown Trading 398 (Pty) LTD; 16 Bridekirk Street Edgemead.   Fish 4 Africa Woodstock; 230 Victoria Road Woodstock"/>
    <n v="1"/>
  </r>
  <r>
    <x v="2"/>
    <x v="141"/>
    <x v="11"/>
    <s v="Cape Town Harbour "/>
    <n v="1"/>
    <s v="Komicx Products (Pty) LTD; 25 Fish Eagle Place, Fish Eagle Park, Kommetjie.                                                        Beadica 344 ;230 Victoria Road, Woodstock"/>
    <n v="1"/>
  </r>
  <r>
    <x v="2"/>
    <x v="141"/>
    <x v="12"/>
    <s v="Cape Town Harbour "/>
    <n v="1"/>
    <s v="Komix Products (Pty) LTD; 25 Fish Eagle Place Fish Eagle Park  Kommetjie.                                                             Beadica 344; 230 Victoria Road, Woodstock;  Glory Bay Trade CC; Greys Marine Building Hout Bay Harbour"/>
    <n v="1"/>
  </r>
  <r>
    <x v="2"/>
    <x v="141"/>
    <x v="14"/>
    <s v="Cape Town Harbour "/>
    <n v="1"/>
    <s v="Komix  Products (Pty) LTD; 25 Fish Eagle Place Fish Eagel Park, Kommetjie                                                      Beadica 344 230 Victoria Road, Woodstock;   Quay Marine 3 Manhattan Road, Airport Industria"/>
    <n v="1"/>
  </r>
  <r>
    <x v="2"/>
    <x v="141"/>
    <x v="13"/>
    <s v="Cape Town Harbour "/>
    <n v="1"/>
    <s v="Sentinel Sea Food (Pty) Ltd, Jetty 3 Harbour Road Hout Bay                                                                        Atlantis Seafood Products; 169 Neil Hare Road Atlantis Industrial  Pesculana East Coast (Pty) Ltd; Lot83A Hout Bay Harbour  Irvin &amp; Johnson LTD; 1 South Arm Road Table Bay Harbour                          Komix  Products (Pty) LTD; 25 Fish Eagle Place Fish Eagel Park, Kommetjie                                                       Beadica 344; 230 Victoria Road, Woodstock Quay Marine; 3 Manhattan Road, Airport Industria"/>
    <n v="1"/>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3"/>
    <x v="0"/>
    <m/>
    <n v="1"/>
    <m/>
    <n v="0"/>
  </r>
  <r>
    <x v="2"/>
    <x v="143"/>
    <x v="1"/>
    <m/>
    <n v="1"/>
    <m/>
    <n v="0"/>
  </r>
  <r>
    <x v="2"/>
    <x v="143"/>
    <x v="2"/>
    <m/>
    <n v="1"/>
    <m/>
    <n v="0"/>
  </r>
  <r>
    <x v="2"/>
    <x v="143"/>
    <x v="3"/>
    <m/>
    <n v="1"/>
    <m/>
    <n v="0"/>
  </r>
  <r>
    <x v="2"/>
    <x v="143"/>
    <x v="4"/>
    <m/>
    <n v="1"/>
    <m/>
    <n v="0"/>
  </r>
  <r>
    <x v="2"/>
    <x v="143"/>
    <x v="5"/>
    <m/>
    <n v="1"/>
    <m/>
    <n v="0"/>
  </r>
  <r>
    <x v="2"/>
    <x v="143"/>
    <x v="6"/>
    <m/>
    <n v="1"/>
    <m/>
    <n v="0"/>
  </r>
  <r>
    <x v="2"/>
    <x v="143"/>
    <x v="7"/>
    <m/>
    <n v="1"/>
    <m/>
    <n v="0"/>
  </r>
  <r>
    <x v="2"/>
    <x v="143"/>
    <x v="8"/>
    <m/>
    <n v="1"/>
    <m/>
    <n v="0"/>
  </r>
  <r>
    <x v="2"/>
    <x v="143"/>
    <x v="9"/>
    <m/>
    <n v="1"/>
    <m/>
    <n v="0"/>
  </r>
  <r>
    <x v="2"/>
    <x v="143"/>
    <x v="10"/>
    <m/>
    <n v="1"/>
    <m/>
    <n v="0"/>
  </r>
  <r>
    <x v="2"/>
    <x v="143"/>
    <x v="11"/>
    <m/>
    <n v="1"/>
    <m/>
    <n v="0"/>
  </r>
  <r>
    <x v="2"/>
    <x v="143"/>
    <x v="12"/>
    <m/>
    <n v="1"/>
    <m/>
    <n v="0"/>
  </r>
  <r>
    <x v="2"/>
    <x v="143"/>
    <x v="13"/>
    <m/>
    <n v="1"/>
    <m/>
    <n v="0"/>
  </r>
  <r>
    <x v="2"/>
    <x v="143"/>
    <x v="14"/>
    <m/>
    <n v="1"/>
    <m/>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6"/>
    <x v="0"/>
    <s v="N/A"/>
    <n v="1"/>
    <s v="N/A"/>
    <n v="0"/>
  </r>
  <r>
    <x v="2"/>
    <x v="146"/>
    <x v="1"/>
    <s v="N/A"/>
    <n v="1"/>
    <s v="N/A"/>
    <n v="0"/>
  </r>
  <r>
    <x v="2"/>
    <x v="146"/>
    <x v="2"/>
    <s v="N/A"/>
    <n v="1"/>
    <s v="N/A"/>
    <n v="0"/>
  </r>
  <r>
    <x v="2"/>
    <x v="146"/>
    <x v="3"/>
    <s v="N/A"/>
    <n v="1"/>
    <s v="N/A"/>
    <n v="0"/>
  </r>
  <r>
    <x v="2"/>
    <x v="146"/>
    <x v="4"/>
    <s v="N/A"/>
    <n v="1"/>
    <s v="N/A"/>
    <n v="0"/>
  </r>
  <r>
    <x v="2"/>
    <x v="146"/>
    <x v="5"/>
    <s v="N/A"/>
    <n v="1"/>
    <s v="N/A"/>
    <n v="0"/>
  </r>
  <r>
    <x v="2"/>
    <x v="146"/>
    <x v="6"/>
    <s v="N/A"/>
    <n v="1"/>
    <s v="N/A"/>
    <n v="0"/>
  </r>
  <r>
    <x v="2"/>
    <x v="146"/>
    <x v="7"/>
    <s v="N/A"/>
    <n v="1"/>
    <s v="N/A"/>
    <n v="0"/>
  </r>
  <r>
    <x v="2"/>
    <x v="146"/>
    <x v="8"/>
    <s v="N/A"/>
    <n v="1"/>
    <s v="N/A"/>
    <n v="0"/>
  </r>
  <r>
    <x v="2"/>
    <x v="146"/>
    <x v="9"/>
    <s v="N/A"/>
    <n v="1"/>
    <s v="N/A"/>
    <n v="0"/>
  </r>
  <r>
    <x v="2"/>
    <x v="146"/>
    <x v="10"/>
    <s v="N/A"/>
    <n v="1"/>
    <s v="N/A"/>
    <n v="0"/>
  </r>
  <r>
    <x v="2"/>
    <x v="146"/>
    <x v="11"/>
    <s v="N/A"/>
    <n v="1"/>
    <s v="N/A"/>
    <n v="0"/>
  </r>
  <r>
    <x v="2"/>
    <x v="146"/>
    <x v="12"/>
    <s v="N/A"/>
    <n v="1"/>
    <s v="N/A"/>
    <n v="0"/>
  </r>
  <r>
    <x v="2"/>
    <x v="146"/>
    <x v="13"/>
    <s v="N/A"/>
    <n v="1"/>
    <s v="N/A"/>
    <n v="0"/>
  </r>
  <r>
    <x v="2"/>
    <x v="146"/>
    <x v="14"/>
    <s v="N/A"/>
    <n v="1"/>
    <s v="N/A"/>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8"/>
    <x v="0"/>
    <s v="Hout Bay"/>
    <n v="1"/>
    <s v="Kaytrad Cold Store Hout Bay Harbour"/>
    <n v="1"/>
  </r>
  <r>
    <x v="2"/>
    <x v="148"/>
    <x v="1"/>
    <s v="Hout Bay"/>
    <n v="1"/>
    <s v="Kaytrad Cold Store Hout Bay Harbour"/>
    <n v="1"/>
  </r>
  <r>
    <x v="2"/>
    <x v="148"/>
    <x v="2"/>
    <s v="Hout Bay"/>
    <n v="1"/>
    <s v="Kaytrad Cold Store Hout Bay Harbour "/>
    <n v="1"/>
  </r>
  <r>
    <x v="2"/>
    <x v="148"/>
    <x v="3"/>
    <s v="Hout Bay"/>
    <n v="1"/>
    <s v="Kaytrad Cold Store Hout Bay Harbour"/>
    <n v="1"/>
  </r>
  <r>
    <x v="2"/>
    <x v="148"/>
    <x v="4"/>
    <s v="Hout Bay"/>
    <n v="1"/>
    <s v="Kaytrad Cold Store Hout Bay Harbour"/>
    <n v="1"/>
  </r>
  <r>
    <x v="2"/>
    <x v="148"/>
    <x v="5"/>
    <s v="Hout Bay"/>
    <n v="1"/>
    <s v="Kaytrad Cold Store Hout Bay Harbour"/>
    <n v="1"/>
  </r>
  <r>
    <x v="2"/>
    <x v="148"/>
    <x v="6"/>
    <s v="Hout Bay"/>
    <n v="1"/>
    <s v="Kaytrad Cold Store Hout Bay Harbour"/>
    <n v="1"/>
  </r>
  <r>
    <x v="2"/>
    <x v="148"/>
    <x v="7"/>
    <s v="Hout Bay"/>
    <n v="1"/>
    <s v="Kaytrad Cold Store Hout Bay Harbour"/>
    <n v="1"/>
  </r>
  <r>
    <x v="2"/>
    <x v="148"/>
    <x v="8"/>
    <s v="Hout Bay"/>
    <n v="1"/>
    <s v="Kaytrad Cold Store Hout Bay Harbour"/>
    <n v="1"/>
  </r>
  <r>
    <x v="2"/>
    <x v="148"/>
    <x v="9"/>
    <s v="Hout Bay"/>
    <n v="1"/>
    <s v="Kaytrad Cold Store Hout Bay Harbour"/>
    <n v="1"/>
  </r>
  <r>
    <x v="2"/>
    <x v="148"/>
    <x v="10"/>
    <s v="Hout Bay"/>
    <n v="1"/>
    <s v="Kaytrad Cold Store Hout Bay Harbour"/>
    <n v="1"/>
  </r>
  <r>
    <x v="2"/>
    <x v="148"/>
    <x v="11"/>
    <s v="Hout Bay"/>
    <n v="1"/>
    <s v="Kaytrad Cold Store Hout Bay Harbour"/>
    <n v="1"/>
  </r>
  <r>
    <x v="2"/>
    <x v="148"/>
    <x v="12"/>
    <s v="Hout Bay"/>
    <n v="1"/>
    <s v="Kaytrad Cold Store Hout Bay Harbour"/>
    <n v="1"/>
  </r>
  <r>
    <x v="2"/>
    <x v="148"/>
    <x v="13"/>
    <s v="Hout Bay"/>
    <n v="1"/>
    <s v="Kaytrad Cold Store Hout Bay Harbour"/>
    <n v="1"/>
  </r>
  <r>
    <x v="2"/>
    <x v="148"/>
    <x v="14"/>
    <s v="Hout Bay"/>
    <n v="1"/>
    <s v="Kaytrad Cold Store Hout Bay Harbour"/>
    <n v="1"/>
  </r>
  <r>
    <x v="2"/>
    <x v="148"/>
    <x v="15"/>
    <s v="Hout Bay"/>
    <n v="1"/>
    <s v="Kaytrad Cold Store Hout Bay Harbour"/>
    <n v="1"/>
  </r>
  <r>
    <x v="2"/>
    <x v="149"/>
    <x v="0"/>
    <s v="0"/>
    <n v="1"/>
    <s v="0"/>
    <n v="0"/>
  </r>
  <r>
    <x v="2"/>
    <x v="149"/>
    <x v="1"/>
    <s v="0"/>
    <n v="1"/>
    <s v="0"/>
    <n v="0"/>
  </r>
  <r>
    <x v="2"/>
    <x v="149"/>
    <x v="2"/>
    <s v="0"/>
    <n v="1"/>
    <s v="0"/>
    <n v="0"/>
  </r>
  <r>
    <x v="2"/>
    <x v="149"/>
    <x v="3"/>
    <s v="0"/>
    <n v="1"/>
    <s v="0"/>
    <n v="0"/>
  </r>
  <r>
    <x v="2"/>
    <x v="149"/>
    <x v="4"/>
    <s v="0"/>
    <n v="1"/>
    <s v="0"/>
    <n v="0"/>
  </r>
  <r>
    <x v="2"/>
    <x v="149"/>
    <x v="5"/>
    <s v="0"/>
    <n v="1"/>
    <s v="0"/>
    <n v="0"/>
  </r>
  <r>
    <x v="2"/>
    <x v="149"/>
    <x v="6"/>
    <s v="0"/>
    <n v="1"/>
    <s v="0"/>
    <n v="0"/>
  </r>
  <r>
    <x v="2"/>
    <x v="149"/>
    <x v="7"/>
    <s v="0"/>
    <n v="1"/>
    <s v="0"/>
    <n v="0"/>
  </r>
  <r>
    <x v="2"/>
    <x v="149"/>
    <x v="8"/>
    <s v="0"/>
    <n v="1"/>
    <s v="0"/>
    <n v="0"/>
  </r>
  <r>
    <x v="2"/>
    <x v="149"/>
    <x v="9"/>
    <s v="0"/>
    <n v="1"/>
    <s v="0"/>
    <n v="0"/>
  </r>
  <r>
    <x v="2"/>
    <x v="149"/>
    <x v="10"/>
    <s v="0"/>
    <n v="1"/>
    <s v="0"/>
    <n v="0"/>
  </r>
  <r>
    <x v="2"/>
    <x v="149"/>
    <x v="11"/>
    <s v="0"/>
    <n v="1"/>
    <s v="0"/>
    <n v="0"/>
  </r>
  <r>
    <x v="2"/>
    <x v="149"/>
    <x v="12"/>
    <s v="0"/>
    <n v="1"/>
    <s v="0"/>
    <n v="0"/>
  </r>
  <r>
    <x v="2"/>
    <x v="149"/>
    <x v="13"/>
    <s v="0"/>
    <n v="1"/>
    <s v="0"/>
    <n v="0"/>
  </r>
  <r>
    <x v="2"/>
    <x v="149"/>
    <x v="14"/>
    <s v="0"/>
    <n v="1"/>
    <s v="0"/>
    <n v="0"/>
  </r>
  <r>
    <x v="2"/>
    <x v="150"/>
    <x v="0"/>
    <m/>
    <n v="1"/>
    <m/>
    <n v="0"/>
  </r>
  <r>
    <x v="2"/>
    <x v="150"/>
    <x v="1"/>
    <m/>
    <n v="1"/>
    <m/>
    <n v="0"/>
  </r>
  <r>
    <x v="2"/>
    <x v="150"/>
    <x v="2"/>
    <m/>
    <n v="1"/>
    <m/>
    <n v="0"/>
  </r>
  <r>
    <x v="2"/>
    <x v="150"/>
    <x v="3"/>
    <m/>
    <n v="1"/>
    <m/>
    <n v="0"/>
  </r>
  <r>
    <x v="2"/>
    <x v="150"/>
    <x v="4"/>
    <m/>
    <n v="1"/>
    <m/>
    <n v="0"/>
  </r>
  <r>
    <x v="2"/>
    <x v="150"/>
    <x v="5"/>
    <m/>
    <n v="1"/>
    <m/>
    <n v="0"/>
  </r>
  <r>
    <x v="2"/>
    <x v="150"/>
    <x v="6"/>
    <m/>
    <n v="1"/>
    <m/>
    <n v="0"/>
  </r>
  <r>
    <x v="2"/>
    <x v="150"/>
    <x v="7"/>
    <m/>
    <n v="1"/>
    <m/>
    <n v="0"/>
  </r>
  <r>
    <x v="2"/>
    <x v="150"/>
    <x v="8"/>
    <m/>
    <n v="1"/>
    <m/>
    <n v="0"/>
  </r>
  <r>
    <x v="2"/>
    <x v="150"/>
    <x v="9"/>
    <m/>
    <n v="1"/>
    <m/>
    <n v="0"/>
  </r>
  <r>
    <x v="2"/>
    <x v="150"/>
    <x v="10"/>
    <m/>
    <n v="1"/>
    <m/>
    <n v="0"/>
  </r>
  <r>
    <x v="2"/>
    <x v="150"/>
    <x v="11"/>
    <m/>
    <n v="1"/>
    <m/>
    <n v="0"/>
  </r>
  <r>
    <x v="2"/>
    <x v="150"/>
    <x v="12"/>
    <m/>
    <n v="1"/>
    <m/>
    <n v="0"/>
  </r>
  <r>
    <x v="2"/>
    <x v="150"/>
    <x v="13"/>
    <m/>
    <n v="1"/>
    <m/>
    <n v="0"/>
  </r>
  <r>
    <x v="2"/>
    <x v="150"/>
    <x v="14"/>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2"/>
    <x v="0"/>
    <s v="0"/>
    <n v="1"/>
    <s v="0"/>
    <n v="0"/>
  </r>
  <r>
    <x v="2"/>
    <x v="152"/>
    <x v="1"/>
    <s v="0"/>
    <n v="1"/>
    <s v="0"/>
    <n v="0"/>
  </r>
  <r>
    <x v="2"/>
    <x v="152"/>
    <x v="2"/>
    <s v="0"/>
    <n v="1"/>
    <s v="0"/>
    <n v="0"/>
  </r>
  <r>
    <x v="2"/>
    <x v="152"/>
    <x v="3"/>
    <s v="0"/>
    <n v="1"/>
    <s v="0"/>
    <n v="0"/>
  </r>
  <r>
    <x v="2"/>
    <x v="152"/>
    <x v="4"/>
    <s v="0"/>
    <n v="1"/>
    <s v="0"/>
    <n v="0"/>
  </r>
  <r>
    <x v="2"/>
    <x v="152"/>
    <x v="5"/>
    <s v="0"/>
    <n v="1"/>
    <s v="0"/>
    <n v="0"/>
  </r>
  <r>
    <x v="2"/>
    <x v="152"/>
    <x v="6"/>
    <s v="0"/>
    <n v="1"/>
    <s v="0"/>
    <n v="0"/>
  </r>
  <r>
    <x v="2"/>
    <x v="152"/>
    <x v="7"/>
    <s v="0"/>
    <n v="1"/>
    <s v="0"/>
    <n v="0"/>
  </r>
  <r>
    <x v="2"/>
    <x v="152"/>
    <x v="8"/>
    <s v="0"/>
    <n v="1"/>
    <s v="0"/>
    <n v="0"/>
  </r>
  <r>
    <x v="2"/>
    <x v="152"/>
    <x v="9"/>
    <s v="0"/>
    <n v="1"/>
    <s v="0"/>
    <n v="0"/>
  </r>
  <r>
    <x v="2"/>
    <x v="152"/>
    <x v="10"/>
    <s v="0"/>
    <n v="1"/>
    <s v="0"/>
    <n v="0"/>
  </r>
  <r>
    <x v="2"/>
    <x v="152"/>
    <x v="11"/>
    <s v="0"/>
    <n v="1"/>
    <s v="0"/>
    <n v="0"/>
  </r>
  <r>
    <x v="2"/>
    <x v="152"/>
    <x v="12"/>
    <s v="0"/>
    <n v="1"/>
    <s v="0"/>
    <n v="0"/>
  </r>
  <r>
    <x v="2"/>
    <x v="152"/>
    <x v="13"/>
    <s v="0"/>
    <n v="1"/>
    <s v="0"/>
    <n v="0"/>
  </r>
  <r>
    <x v="2"/>
    <x v="152"/>
    <x v="14"/>
    <s v="0"/>
    <n v="1"/>
    <s v="0"/>
    <n v="0"/>
  </r>
  <r>
    <x v="2"/>
    <x v="153"/>
    <x v="0"/>
    <s v="N/A"/>
    <n v="1"/>
    <s v="N/A"/>
    <n v="0"/>
  </r>
  <r>
    <x v="2"/>
    <x v="153"/>
    <x v="1"/>
    <s v="Mossel Bay, Port Elizabeth, Gansbaai"/>
    <n v="1"/>
    <s v="Afro Fishing Pty Ltd"/>
    <n v="3"/>
  </r>
  <r>
    <x v="2"/>
    <x v="153"/>
    <x v="2"/>
    <s v="Mossel Bay, Port Elizabeth, Gansbaai"/>
    <n v="1"/>
    <s v="Afro Fishing Pty Ltd"/>
    <n v="3"/>
  </r>
  <r>
    <x v="2"/>
    <x v="153"/>
    <x v="3"/>
    <s v="Mossel Bay, Port Elizabeth, Gansbaai"/>
    <n v="1"/>
    <s v="Afro Fishing Pty Ltd"/>
    <n v="3"/>
  </r>
  <r>
    <x v="2"/>
    <x v="153"/>
    <x v="4"/>
    <s v="Mossel Bay, Port Elizabeth, Gansbaai"/>
    <n v="1"/>
    <s v="Afro Fishing Pty Ltd"/>
    <n v="3"/>
  </r>
  <r>
    <x v="2"/>
    <x v="153"/>
    <x v="5"/>
    <s v="Mossel Bay, Port Elizabeth, Gansbaai"/>
    <n v="1"/>
    <s v="Afro Fishing Pty Ltd"/>
    <n v="3"/>
  </r>
  <r>
    <x v="2"/>
    <x v="153"/>
    <x v="6"/>
    <s v="Mossel Bay, Port Elizabeth, Gansbaai"/>
    <n v="1"/>
    <s v="Afro Fishing Pty Ltd"/>
    <n v="3"/>
  </r>
  <r>
    <x v="2"/>
    <x v="153"/>
    <x v="7"/>
    <s v="Mossel Bay, Port Elizabeth, Gansbaai"/>
    <n v="1"/>
    <s v="Afro Fishing Pty Ltd"/>
    <n v="3"/>
  </r>
  <r>
    <x v="2"/>
    <x v="153"/>
    <x v="8"/>
    <s v="Mossel Bay, Port Elizabeth, Gansbaai"/>
    <n v="1"/>
    <s v="Afro Fishing Pty Ltd"/>
    <n v="3"/>
  </r>
  <r>
    <x v="2"/>
    <x v="153"/>
    <x v="9"/>
    <s v="Mossel Bay, Port Elizabeth, Gansbaai"/>
    <n v="1"/>
    <s v="Afro Fishing Pty Ltd"/>
    <n v="3"/>
  </r>
  <r>
    <x v="2"/>
    <x v="153"/>
    <x v="10"/>
    <s v="Mossel Bay, Port Elizabeth, Gansbaai"/>
    <n v="1"/>
    <s v="Afro Fishing Pty Ltd"/>
    <n v="3"/>
  </r>
  <r>
    <x v="2"/>
    <x v="153"/>
    <x v="11"/>
    <s v="Mossel Bay, Port Elizabeth, Gansbaai"/>
    <n v="1"/>
    <s v="Afro Fishing Pty Ltd"/>
    <n v="3"/>
  </r>
  <r>
    <x v="2"/>
    <x v="153"/>
    <x v="12"/>
    <s v="Mossel Bay, Port Elizabeth, Gansbaai"/>
    <n v="1"/>
    <s v="Afro Fishing Pty Ltd"/>
    <n v="3"/>
  </r>
  <r>
    <x v="2"/>
    <x v="153"/>
    <x v="13"/>
    <s v="Mossel Bay, Port Elizabeth, Gansbaai"/>
    <n v="1"/>
    <s v="Afro Fishing Pty Ltd"/>
    <n v="3"/>
  </r>
  <r>
    <x v="2"/>
    <x v="153"/>
    <x v="14"/>
    <s v="Mossel Bay, Port Elizabeth, Gansbaai"/>
    <n v="1"/>
    <s v="Afro Fishing Pty Ltd"/>
    <n v="3"/>
  </r>
  <r>
    <x v="2"/>
    <x v="153"/>
    <x v="15"/>
    <s v="Mossel Bay, Port Elizabeth, Gansbaai"/>
    <n v="1"/>
    <s v="Afro Fishing Pty Ltd"/>
    <n v="3"/>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6"/>
    <x v="0"/>
    <s v="N/A"/>
    <n v="1"/>
    <s v="N/A "/>
    <n v="0"/>
  </r>
  <r>
    <x v="2"/>
    <x v="156"/>
    <x v="1"/>
    <s v="N/A"/>
    <n v="1"/>
    <s v="N/A"/>
    <n v="0"/>
  </r>
  <r>
    <x v="2"/>
    <x v="156"/>
    <x v="2"/>
    <s v="N/A"/>
    <n v="1"/>
    <s v="N/A"/>
    <n v="0"/>
  </r>
  <r>
    <x v="2"/>
    <x v="156"/>
    <x v="3"/>
    <s v="N/A"/>
    <n v="1"/>
    <s v="N/A"/>
    <n v="0"/>
  </r>
  <r>
    <x v="2"/>
    <x v="156"/>
    <x v="4"/>
    <s v="N/A"/>
    <n v="1"/>
    <s v="N/A"/>
    <n v="0"/>
  </r>
  <r>
    <x v="2"/>
    <x v="156"/>
    <x v="6"/>
    <s v="N/A"/>
    <n v="1"/>
    <s v="N/A"/>
    <n v="0"/>
  </r>
  <r>
    <x v="2"/>
    <x v="156"/>
    <x v="7"/>
    <s v="N/A"/>
    <n v="1"/>
    <s v="N/A"/>
    <n v="0"/>
  </r>
  <r>
    <x v="2"/>
    <x v="156"/>
    <x v="8"/>
    <s v="N/A"/>
    <n v="1"/>
    <s v="N/A"/>
    <n v="0"/>
  </r>
  <r>
    <x v="2"/>
    <x v="156"/>
    <x v="9"/>
    <s v="N/A"/>
    <n v="1"/>
    <s v="N/A"/>
    <n v="0"/>
  </r>
  <r>
    <x v="2"/>
    <x v="156"/>
    <x v="10"/>
    <s v="N/A"/>
    <n v="1"/>
    <s v="N/A"/>
    <n v="0"/>
  </r>
  <r>
    <x v="2"/>
    <x v="156"/>
    <x v="11"/>
    <s v="N/A"/>
    <n v="1"/>
    <s v="N/A"/>
    <n v="0"/>
  </r>
  <r>
    <x v="2"/>
    <x v="156"/>
    <x v="12"/>
    <s v="N/A"/>
    <n v="1"/>
    <s v="N/A"/>
    <n v="0"/>
  </r>
  <r>
    <x v="2"/>
    <x v="156"/>
    <x v="13"/>
    <s v="N/A"/>
    <n v="1"/>
    <s v="N/A"/>
    <n v="0"/>
  </r>
  <r>
    <x v="2"/>
    <x v="156"/>
    <x v="14"/>
    <s v="N/A"/>
    <n v="1"/>
    <s v="N/A"/>
    <n v="0"/>
  </r>
  <r>
    <x v="2"/>
    <x v="156"/>
    <x v="5"/>
    <s v="N/A"/>
    <n v="1"/>
    <s v="N/A"/>
    <n v="0"/>
  </r>
  <r>
    <x v="2"/>
    <x v="157"/>
    <x v="0"/>
    <s v="N/A"/>
    <n v="1"/>
    <s v="N/A"/>
    <n v="0"/>
  </r>
  <r>
    <x v="2"/>
    <x v="157"/>
    <x v="1"/>
    <s v="N/A"/>
    <n v="1"/>
    <s v="N/A"/>
    <n v="0"/>
  </r>
  <r>
    <x v="2"/>
    <x v="157"/>
    <x v="2"/>
    <s v="N/A"/>
    <n v="1"/>
    <s v="N/A"/>
    <n v="0"/>
  </r>
  <r>
    <x v="2"/>
    <x v="157"/>
    <x v="3"/>
    <s v="N/A"/>
    <n v="1"/>
    <s v="N/A"/>
    <n v="0"/>
  </r>
  <r>
    <x v="2"/>
    <x v="157"/>
    <x v="4"/>
    <s v="N/A"/>
    <n v="1"/>
    <s v="N/A"/>
    <n v="0"/>
  </r>
  <r>
    <x v="2"/>
    <x v="157"/>
    <x v="5"/>
    <s v="N/A"/>
    <n v="1"/>
    <s v="N/A"/>
    <n v="0"/>
  </r>
  <r>
    <x v="2"/>
    <x v="157"/>
    <x v="6"/>
    <s v="N/A"/>
    <n v="1"/>
    <s v="N/A"/>
    <n v="0"/>
  </r>
  <r>
    <x v="2"/>
    <x v="157"/>
    <x v="7"/>
    <s v="Hout Bay"/>
    <n v="1"/>
    <s v="Komicx Products (Pty) Ltd - 25 Fish Eagle Place, Kommetjie/Atlantis Seafood Products (Pty) Ltd - 169 Neil Hare Rd, Atlantis Industrial Area/Sentinal Sea Foods (Pty) Ltd - Jetty 3, Harbour Rd, Hout Bay/F4Africa Woodstock - 230 Victoria Rd, Woodstock"/>
    <n v="1"/>
  </r>
  <r>
    <x v="2"/>
    <x v="157"/>
    <x v="8"/>
    <s v="Hout Bay"/>
    <n v="1"/>
    <s v="Komicx Products (Pty) Ltd - 25 Fish Eagle Place, Kommetjie/Atlantis Seafood Products (Pty) Ltd - 169 Neil Hare Rd, Atlantis Industrial Area/Sentinal Sea Foods (Pty) Ltd - Jetty 3, Harbour Rd, Hout Bay/F4Africa Woodstock - 230 Victoria Rd, Woodstock"/>
    <n v="1"/>
  </r>
  <r>
    <x v="2"/>
    <x v="157"/>
    <x v="9"/>
    <s v="Hout Bay"/>
    <n v="1"/>
    <s v="Komicx Products (Pty) Ltd - 25 Fish Eagle Place, Kommetjie/F4Africa Woodstock - 230 Victoria Rd, Woodstock/Sentinal Sea Foods (Pty) Ltd - Jetty 3, Harbour Rd, Hout Bay Harbour"/>
    <n v="1"/>
  </r>
  <r>
    <x v="2"/>
    <x v="157"/>
    <x v="10"/>
    <s v="Hout Bay"/>
    <n v="1"/>
    <s v="Komicx Products (Pty) Ltd - 25 Fish Eagle Place, Kommetjie/Atlantis Seafood Products (Pty) Ltd - 169 Neil Hare Rd, Atlantis Industrial Area/Sentinal Sea Foods (Pty) Ltd - Jetty 3, Harbour Rd, Hout Bay"/>
    <n v="1"/>
  </r>
  <r>
    <x v="2"/>
    <x v="157"/>
    <x v="11"/>
    <s v="Hout Bay"/>
    <n v="1"/>
    <s v="Komicx Products (Pty) Ltd - 25 Fish Eagle Place, Kommetjie/ F4Africa Woodstock - 230 Victoria Rd, Woodstock"/>
    <n v="1"/>
  </r>
  <r>
    <x v="2"/>
    <x v="157"/>
    <x v="12"/>
    <s v="Hout Bay"/>
    <n v="1"/>
    <s v="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
    <n v="1"/>
  </r>
  <r>
    <x v="2"/>
    <x v="157"/>
    <x v="13"/>
    <s v="Hout Bay"/>
    <n v="1"/>
    <s v="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
    <n v="1"/>
  </r>
  <r>
    <x v="2"/>
    <x v="157"/>
    <x v="14"/>
    <s v="Hout Bay"/>
    <n v="1"/>
    <s v="Komicx Products (Pty) Ltd - 25 Fish Eagle Place, Kommetjie/ F4Africa Woodstock - 230 Victoria Rd, Woodstock"/>
    <n v="1"/>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3"/>
    <x v="1"/>
    <s v="Saldanha/Kalkbay"/>
    <n v="1"/>
    <s v="Lusitania Sea Products (Pty) Ltd, Pepperbay Harbour"/>
    <n v="3"/>
  </r>
  <r>
    <x v="2"/>
    <x v="163"/>
    <x v="2"/>
    <s v="Saldanha/Kalkbay"/>
    <n v="1"/>
    <s v="Lusitania Sea Products (Pty) Ltd, Pepperbay Harbour"/>
    <n v="3"/>
  </r>
  <r>
    <x v="2"/>
    <x v="163"/>
    <x v="3"/>
    <s v="Saldanha/Kalkbay/Lambertsbay"/>
    <n v="1"/>
    <s v="Lusitania Sea Products (Pty) Ltd, Pepperbay Harbour"/>
    <n v="3"/>
  </r>
  <r>
    <x v="2"/>
    <x v="163"/>
    <x v="4"/>
    <s v="Saldanha/Kalkbay/Lambertsbay"/>
    <n v="1"/>
    <s v="Lusitania Sea Products (Pty) Ltd, Pepperbay Harbour"/>
    <n v="3"/>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2">
  <r>
    <x v="0"/>
    <x v="0"/>
    <n v="1"/>
    <s v="Table Bay Harbour, Cape Town"/>
    <n v="100"/>
    <n v="15"/>
    <n v="1"/>
    <n v="15"/>
  </r>
  <r>
    <x v="0"/>
    <x v="1"/>
    <n v="1"/>
    <s v="Cape Town"/>
    <n v="100"/>
    <n v="15"/>
    <n v="1"/>
    <n v="15"/>
  </r>
  <r>
    <x v="0"/>
    <x v="2"/>
    <n v="1"/>
    <s v="HOUT BAY"/>
    <n v="0"/>
    <n v="0"/>
    <n v="1"/>
    <n v="0"/>
  </r>
  <r>
    <x v="0"/>
    <x v="2"/>
    <n v="2"/>
    <s v="Cape Town"/>
    <n v="0"/>
    <n v="0"/>
    <n v="1"/>
    <n v="0"/>
  </r>
  <r>
    <x v="0"/>
    <x v="2"/>
    <n v="3"/>
    <s v="SALDANHA BAY"/>
    <n v="100"/>
    <n v="15"/>
    <n v="3"/>
    <n v="45"/>
  </r>
  <r>
    <x v="0"/>
    <x v="3"/>
    <n v="1"/>
    <s v="Table Bay Harbour"/>
    <n v="100"/>
    <n v="15"/>
    <n v="1"/>
    <n v="15"/>
  </r>
  <r>
    <x v="0"/>
    <x v="4"/>
    <n v="1"/>
    <s v="Table Bay Harbour"/>
    <n v="100"/>
    <n v="15"/>
    <n v="1"/>
    <n v="15"/>
  </r>
  <r>
    <x v="0"/>
    <x v="5"/>
    <n v="1"/>
    <s v="Mossel Bay"/>
    <n v="2"/>
    <n v="0.3"/>
    <n v="3"/>
    <n v="0.89999999999999991"/>
  </r>
  <r>
    <x v="0"/>
    <x v="5"/>
    <n v="2"/>
    <s v="Cape Town"/>
    <n v="24"/>
    <n v="3.5999999999999996"/>
    <n v="1"/>
    <n v="3.5999999999999996"/>
  </r>
  <r>
    <x v="0"/>
    <x v="5"/>
    <n v="3"/>
    <s v="Saldanha"/>
    <n v="74"/>
    <n v="11.1"/>
    <n v="3"/>
    <n v="33.299999999999997"/>
  </r>
  <r>
    <x v="0"/>
    <x v="6"/>
    <n v="1"/>
    <s v="Table Bay Harbour"/>
    <n v="100"/>
    <n v="15"/>
    <n v="1"/>
    <n v="15"/>
  </r>
  <r>
    <x v="0"/>
    <x v="7"/>
    <n v="1"/>
    <s v="Table Bay Harbour, V&amp;A Waterfront"/>
    <n v="90"/>
    <n v="13.5"/>
    <n v="1"/>
    <n v="13.5"/>
  </r>
  <r>
    <x v="0"/>
    <x v="7"/>
    <n v="2"/>
    <s v="Gqeberha Harbour"/>
    <n v="5"/>
    <n v="0.75"/>
    <n v="3"/>
    <n v="2.25"/>
  </r>
  <r>
    <x v="0"/>
    <x v="7"/>
    <n v="3"/>
    <s v="Saldanha Harbour"/>
    <n v="5"/>
    <n v="0.75"/>
    <n v="3"/>
    <n v="2.25"/>
  </r>
  <r>
    <x v="0"/>
    <x v="8"/>
    <n v="1"/>
    <s v="Table Bay Harbour, V&amp;A Waterfront"/>
    <n v="90"/>
    <n v="13.5"/>
    <n v="1"/>
    <n v="13.5"/>
  </r>
  <r>
    <x v="0"/>
    <x v="8"/>
    <n v="2"/>
    <s v="Gqeberha Harbour, Gqeberha  "/>
    <n v="5"/>
    <n v="0.75"/>
    <n v="3"/>
    <n v="2.25"/>
  </r>
  <r>
    <x v="0"/>
    <x v="8"/>
    <n v="3"/>
    <s v="Saldanha Harbour, Saldanha Bay "/>
    <n v="5"/>
    <n v="0.75"/>
    <n v="3"/>
    <n v="2.25"/>
  </r>
  <r>
    <x v="0"/>
    <x v="9"/>
    <n v="1"/>
    <s v="Cape Town Harbour"/>
    <n v="90"/>
    <n v="13.5"/>
    <n v="1"/>
    <n v="13.5"/>
  </r>
  <r>
    <x v="0"/>
    <x v="9"/>
    <n v="2"/>
    <s v="Saldanha Bay Harbour"/>
    <n v="10"/>
    <n v="1.5"/>
    <n v="3"/>
    <n v="4.5"/>
  </r>
  <r>
    <x v="0"/>
    <x v="10"/>
    <n v="1"/>
    <s v="Cape Town"/>
    <n v="98"/>
    <n v="14.7"/>
    <n v="1"/>
    <n v="14.7"/>
  </r>
  <r>
    <x v="0"/>
    <x v="10"/>
    <n v="2"/>
    <s v="Saldanha"/>
    <n v="2"/>
    <n v="0.3"/>
    <n v="3"/>
    <n v="0.89999999999999991"/>
  </r>
  <r>
    <x v="0"/>
    <x v="11"/>
    <n v="1"/>
    <s v="St Helena Bay"/>
    <n v="1"/>
    <n v="0.15"/>
    <n v="3"/>
    <n v="0.44999999999999996"/>
  </r>
  <r>
    <x v="0"/>
    <x v="11"/>
    <n v="2"/>
    <s v="SALDANHA BAY"/>
    <n v="1"/>
    <n v="0.15"/>
    <n v="3"/>
    <n v="0.44999999999999996"/>
  </r>
  <r>
    <x v="0"/>
    <x v="11"/>
    <n v="3"/>
    <s v="Cape Town"/>
    <n v="98"/>
    <n v="14.7"/>
    <n v="1"/>
    <n v="14.7"/>
  </r>
  <r>
    <x v="0"/>
    <x v="12"/>
    <n v="1"/>
    <s v="GANSBAAI"/>
    <n v="80"/>
    <n v="12"/>
    <n v="3"/>
    <n v="36"/>
  </r>
  <r>
    <x v="0"/>
    <x v="12"/>
    <n v="2"/>
    <s v="ST. HELENA BAY"/>
    <n v="15"/>
    <n v="2.25"/>
    <n v="3"/>
    <n v="6.75"/>
  </r>
  <r>
    <x v="0"/>
    <x v="12"/>
    <n v="3"/>
    <s v="Saldanha"/>
    <n v="5"/>
    <n v="0.75"/>
    <n v="3"/>
    <n v="2.25"/>
  </r>
  <r>
    <x v="0"/>
    <x v="13"/>
    <n v="1"/>
    <s v="Saldanha"/>
    <n v="40"/>
    <n v="6"/>
    <n v="3"/>
    <n v="18"/>
  </r>
  <r>
    <x v="0"/>
    <x v="13"/>
    <n v="2"/>
    <s v="St Helena Bay"/>
    <n v="40"/>
    <n v="6"/>
    <n v="3"/>
    <n v="18"/>
  </r>
  <r>
    <x v="0"/>
    <x v="13"/>
    <n v="3"/>
    <s v="GANSBAAI"/>
    <n v="20"/>
    <n v="3"/>
    <n v="3"/>
    <n v="9"/>
  </r>
  <r>
    <x v="0"/>
    <x v="14"/>
    <n v="1"/>
    <s v="Cape Town"/>
    <n v="100"/>
    <n v="15"/>
    <n v="1"/>
    <n v="15"/>
  </r>
  <r>
    <x v="0"/>
    <x v="15"/>
    <n v="1"/>
    <s v="Mossel Bay"/>
    <n v="100"/>
    <n v="15"/>
    <n v="3"/>
    <n v="45"/>
  </r>
  <r>
    <x v="0"/>
    <x v="16"/>
    <n v="1"/>
    <s v="Cape Town"/>
    <n v="50"/>
    <n v="7.5"/>
    <n v="1"/>
    <n v="7.5"/>
  </r>
  <r>
    <x v="0"/>
    <x v="16"/>
    <n v="2"/>
    <s v="St Helena Bay"/>
    <n v="40"/>
    <n v="6"/>
    <n v="3"/>
    <n v="18"/>
  </r>
  <r>
    <x v="0"/>
    <x v="16"/>
    <n v="3"/>
    <s v="MOSSEL BAY "/>
    <n v="5"/>
    <n v="0.75"/>
    <n v="3"/>
    <n v="2.25"/>
  </r>
  <r>
    <x v="0"/>
    <x v="16"/>
    <n v="4"/>
    <s v="PORT ELIZABETH"/>
    <n v="5"/>
    <n v="0.75"/>
    <n v="3"/>
    <n v="2.25"/>
  </r>
  <r>
    <x v="0"/>
    <x v="17"/>
    <n v="1"/>
    <s v="Table Bay Harbour, Cape Town"/>
    <n v="50"/>
    <n v="7.5"/>
    <n v="1"/>
    <n v="7.5"/>
  </r>
  <r>
    <x v="0"/>
    <x v="17"/>
    <n v="2"/>
    <s v="Table Bay Harbour, Cape Town"/>
    <n v="40"/>
    <n v="6"/>
    <n v="1"/>
    <n v="6"/>
  </r>
  <r>
    <x v="0"/>
    <x v="17"/>
    <n v="3"/>
    <s v="Saldanha Bay Harbour"/>
    <n v="10"/>
    <n v="1.5"/>
    <n v="3"/>
    <n v="4.5"/>
  </r>
  <r>
    <x v="0"/>
    <x v="18"/>
    <n v="1"/>
    <s v="Cape Town Harbour"/>
    <n v="50"/>
    <n v="7.5"/>
    <n v="1"/>
    <n v="7.5"/>
  </r>
  <r>
    <x v="0"/>
    <x v="18"/>
    <n v="2"/>
    <s v="Saldanha Harbour"/>
    <n v="50"/>
    <n v="7.5"/>
    <n v="3"/>
    <n v="22.5"/>
  </r>
  <r>
    <x v="0"/>
    <x v="19"/>
    <n v="1"/>
    <s v="Gqeberha (Nomzamo 1)"/>
    <n v="27.5"/>
    <n v="4.125"/>
    <n v="3"/>
    <n v="12.375"/>
  </r>
  <r>
    <x v="0"/>
    <x v="19"/>
    <n v="2"/>
    <s v="Cape Town (Nomzamo 1)"/>
    <n v="22.5"/>
    <n v="3.375"/>
    <n v="1"/>
    <n v="3.375"/>
  </r>
  <r>
    <x v="0"/>
    <x v="19"/>
    <n v="3"/>
    <s v="Gqeberha (Marretje)"/>
    <n v="50"/>
    <n v="7.5"/>
    <n v="3"/>
    <n v="22.5"/>
  </r>
  <r>
    <x v="0"/>
    <x v="20"/>
    <n v="1"/>
    <s v="HOUT BAY"/>
    <n v="70"/>
    <n v="10.5"/>
    <n v="1"/>
    <n v="10.5"/>
  </r>
  <r>
    <x v="0"/>
    <x v="20"/>
    <n v="2"/>
    <s v="Cape Town"/>
    <n v="30"/>
    <n v="4.5"/>
    <n v="1"/>
    <n v="4.5"/>
  </r>
  <r>
    <x v="0"/>
    <x v="21"/>
    <n v="1"/>
    <s v="Cape Town Harbour"/>
    <n v="98"/>
    <n v="14.7"/>
    <n v="1"/>
    <n v="14.7"/>
  </r>
  <r>
    <x v="0"/>
    <x v="21"/>
    <n v="2"/>
    <s v="Port Elizabeth Harbour"/>
    <n v="1"/>
    <n v="0.15"/>
    <n v="3"/>
    <n v="0.44999999999999996"/>
  </r>
  <r>
    <x v="0"/>
    <x v="21"/>
    <n v="3"/>
    <s v="Mossel Bay Harbour"/>
    <n v="1"/>
    <n v="0.15"/>
    <n v="3"/>
    <n v="0.44999999999999996"/>
  </r>
  <r>
    <x v="0"/>
    <x v="22"/>
    <n v="1"/>
    <s v="Cape Town"/>
    <n v="100"/>
    <n v="15"/>
    <n v="1"/>
    <n v="15"/>
  </r>
  <r>
    <x v="0"/>
    <x v="23"/>
    <n v="1"/>
    <s v="Cape Town"/>
    <n v="70"/>
    <n v="10.5"/>
    <n v="1"/>
    <n v="10.5"/>
  </r>
  <r>
    <x v="0"/>
    <x v="23"/>
    <n v="2"/>
    <s v="Gqeberha "/>
    <n v="20"/>
    <n v="3"/>
    <n v="3"/>
    <n v="9"/>
  </r>
  <r>
    <x v="0"/>
    <x v="23"/>
    <n v="3"/>
    <s v="HOUT BAY"/>
    <n v="10"/>
    <n v="1.5"/>
    <n v="1"/>
    <n v="1.5"/>
  </r>
  <r>
    <x v="0"/>
    <x v="24"/>
    <n v="1"/>
    <s v="Cape Town"/>
    <n v="100"/>
    <n v="15"/>
    <n v="1"/>
    <n v="15"/>
  </r>
  <r>
    <x v="0"/>
    <x v="25"/>
    <n v="1"/>
    <s v="Saldanha Harbour"/>
    <n v="100"/>
    <n v="15"/>
    <n v="3"/>
    <n v="45"/>
  </r>
  <r>
    <x v="0"/>
    <x v="25"/>
    <n v="2"/>
    <s v="Cape Town"/>
    <n v="0"/>
    <n v="0"/>
    <n v="1"/>
    <n v="0"/>
  </r>
  <r>
    <x v="0"/>
    <x v="25"/>
    <n v="3"/>
    <s v="HOUT BAY"/>
    <n v="0"/>
    <n v="0"/>
    <n v="1"/>
    <n v="0"/>
  </r>
  <r>
    <x v="0"/>
    <x v="26"/>
    <n v="1"/>
    <s v="Table Bay Harbour"/>
    <n v="100"/>
    <n v="15"/>
    <n v="1"/>
    <n v="15"/>
  </r>
  <r>
    <x v="0"/>
    <x v="27"/>
    <n v="1"/>
    <s v="Cape Town Harbour "/>
    <n v="98"/>
    <n v="14.7"/>
    <n v="1"/>
    <n v="14.7"/>
  </r>
  <r>
    <x v="0"/>
    <x v="27"/>
    <n v="2"/>
    <s v="Port Elizabeth Harbour"/>
    <n v="1"/>
    <n v="0.15"/>
    <n v="3"/>
    <n v="0.44999999999999996"/>
  </r>
  <r>
    <x v="0"/>
    <x v="27"/>
    <n v="3"/>
    <s v="Mossel Bay Harbour "/>
    <n v="1"/>
    <n v="0.15"/>
    <n v="3"/>
    <n v="0.44999999999999996"/>
  </r>
  <r>
    <x v="0"/>
    <x v="28"/>
    <n v="1"/>
    <s v="Cape Town (Hake trawl &amp; Long line )"/>
    <n v="100"/>
    <n v="15"/>
    <n v="1"/>
    <n v="15"/>
  </r>
  <r>
    <x v="0"/>
    <x v="29"/>
    <n v="1"/>
    <s v="GANSBAAI"/>
    <n v="100"/>
    <n v="15"/>
    <n v="3"/>
    <n v="45"/>
  </r>
  <r>
    <x v="1"/>
    <x v="30"/>
    <n v="1"/>
    <s v="PORT ELIZABETH"/>
    <n v="80"/>
    <n v="12"/>
    <n v="3"/>
    <n v="36"/>
  </r>
  <r>
    <x v="1"/>
    <x v="30"/>
    <n v="2"/>
    <s v="Mossel Bay"/>
    <n v="20"/>
    <n v="3"/>
    <n v="3"/>
    <n v="9"/>
  </r>
  <r>
    <x v="1"/>
    <x v="31"/>
    <n v="1"/>
    <s v="PORT ELIZABETH"/>
    <n v="80"/>
    <n v="12"/>
    <n v="3"/>
    <n v="36"/>
  </r>
  <r>
    <x v="1"/>
    <x v="31"/>
    <n v="2"/>
    <s v="Mossel Bay"/>
    <n v="20"/>
    <n v="3"/>
    <n v="3"/>
    <n v="9"/>
  </r>
  <r>
    <x v="1"/>
    <x v="32"/>
    <n v="1"/>
    <s v="PORT ELIZABETH"/>
    <n v="80"/>
    <n v="12"/>
    <n v="3"/>
    <n v="36"/>
  </r>
  <r>
    <x v="1"/>
    <x v="32"/>
    <n v="2"/>
    <s v="Mossel Bay"/>
    <n v="20"/>
    <n v="3"/>
    <n v="3"/>
    <n v="9"/>
  </r>
  <r>
    <x v="1"/>
    <x v="33"/>
    <n v="1"/>
    <s v="HOUT BAY"/>
    <n v="100"/>
    <n v="15"/>
    <n v="1"/>
    <n v="15"/>
  </r>
  <r>
    <x v="1"/>
    <x v="34"/>
    <n v="1"/>
    <s v="PORT ELIZABETH"/>
    <n v="80"/>
    <n v="12"/>
    <n v="3"/>
    <n v="36"/>
  </r>
  <r>
    <x v="1"/>
    <x v="34"/>
    <n v="2"/>
    <s v="Mossel Bay"/>
    <n v="20"/>
    <n v="3"/>
    <n v="3"/>
    <n v="9"/>
  </r>
  <r>
    <x v="1"/>
    <x v="35"/>
    <n v="1"/>
    <s v="PORT ELIZABETH"/>
    <n v="80"/>
    <n v="12"/>
    <n v="3"/>
    <n v="36"/>
  </r>
  <r>
    <x v="1"/>
    <x v="35"/>
    <n v="2"/>
    <s v="Mossel Bay"/>
    <n v="20"/>
    <n v="3"/>
    <n v="3"/>
    <n v="9"/>
  </r>
  <r>
    <x v="1"/>
    <x v="36"/>
    <n v="1"/>
    <s v="Gqeberha Harbour"/>
    <n v="100"/>
    <n v="15"/>
    <n v="3"/>
    <n v="45"/>
  </r>
  <r>
    <x v="1"/>
    <x v="37"/>
    <n v="1"/>
    <s v="ELBOW QUAY"/>
    <n v="100"/>
    <n v="15"/>
    <n v="1"/>
    <n v="15"/>
  </r>
  <r>
    <x v="1"/>
    <x v="38"/>
    <n v="1"/>
    <s v="Mossel Bay Harbour "/>
    <n v="30"/>
    <n v="4.5"/>
    <n v="3"/>
    <n v="13.5"/>
  </r>
  <r>
    <x v="1"/>
    <x v="38"/>
    <n v="2"/>
    <s v="HOUT BAY HARBOUR "/>
    <n v="30"/>
    <n v="4.5"/>
    <n v="1"/>
    <n v="4.5"/>
  </r>
  <r>
    <x v="1"/>
    <x v="38"/>
    <n v="3"/>
    <s v="PE HARBOUR"/>
    <n v="35"/>
    <n v="5.25"/>
    <n v="3"/>
    <n v="15.75"/>
  </r>
  <r>
    <x v="1"/>
    <x v="38"/>
    <n v="4"/>
    <s v="GANSBAI HARBOUR"/>
    <n v="5"/>
    <n v="0.75"/>
    <n v="3"/>
    <n v="2.25"/>
  </r>
  <r>
    <x v="1"/>
    <x v="38"/>
    <n v="5"/>
    <s v="PE HARBOUR"/>
    <n v="0"/>
    <n v="0"/>
    <n v="3"/>
    <n v="0"/>
  </r>
  <r>
    <x v="1"/>
    <x v="38"/>
    <n v="6"/>
    <s v="PE HARBOUR"/>
    <n v="0"/>
    <n v="0"/>
    <n v="3"/>
    <n v="0"/>
  </r>
  <r>
    <x v="1"/>
    <x v="38"/>
    <n v="7"/>
    <s v="PE HARBOUR"/>
    <n v="0"/>
    <n v="0"/>
    <n v="3"/>
    <n v="0"/>
  </r>
  <r>
    <x v="1"/>
    <x v="39"/>
    <n v="1"/>
    <s v="Mossel Bay"/>
    <n v="45"/>
    <n v="6.75"/>
    <n v="3"/>
    <n v="20.25"/>
  </r>
  <r>
    <x v="1"/>
    <x v="39"/>
    <n v="2"/>
    <s v="Port Elizabeth"/>
    <n v="45"/>
    <n v="6.75"/>
    <n v="3"/>
    <n v="20.25"/>
  </r>
  <r>
    <x v="1"/>
    <x v="39"/>
    <n v="3"/>
    <s v="Hout Bay"/>
    <n v="10"/>
    <n v="1.5"/>
    <n v="1"/>
    <n v="1.5"/>
  </r>
  <r>
    <x v="1"/>
    <x v="40"/>
    <n v="1"/>
    <s v="CAPE TOWN / SALDANHA"/>
    <n v="50"/>
    <n v="7.5"/>
    <n v="3"/>
    <n v="22.5"/>
  </r>
  <r>
    <x v="1"/>
    <x v="40"/>
    <n v="2"/>
    <s v="SALDANHA"/>
    <n v="50"/>
    <n v="7.5"/>
    <n v="3"/>
    <n v="22.5"/>
  </r>
  <r>
    <x v="1"/>
    <x v="41"/>
    <n v="1"/>
    <s v="CAPE TOWN"/>
    <n v="100"/>
    <n v="15"/>
    <n v="1"/>
    <n v="15"/>
  </r>
  <r>
    <x v="1"/>
    <x v="42"/>
    <n v="1"/>
    <s v="Port Elizabeth"/>
    <n v="50"/>
    <n v="7.5"/>
    <n v="3"/>
    <n v="22.5"/>
  </r>
  <r>
    <x v="1"/>
    <x v="42"/>
    <n v="2"/>
    <s v="Cape Town"/>
    <n v="25"/>
    <n v="3.75"/>
    <n v="1"/>
    <n v="3.75"/>
  </r>
  <r>
    <x v="1"/>
    <x v="42"/>
    <n v="3"/>
    <s v="Saldanha Bay"/>
    <n v="25"/>
    <n v="3.75"/>
    <n v="3"/>
    <n v="11.25"/>
  </r>
  <r>
    <x v="1"/>
    <x v="42"/>
    <n v="4"/>
    <s v="Gansbaai"/>
    <n v="0"/>
    <n v="0"/>
    <n v="3"/>
    <n v="0"/>
  </r>
  <r>
    <x v="1"/>
    <x v="42"/>
    <n v="5"/>
    <s v="Hout Bay"/>
    <n v="0"/>
    <n v="0"/>
    <n v="1"/>
    <n v="0"/>
  </r>
  <r>
    <x v="1"/>
    <x v="42"/>
    <n v="6"/>
    <s v="Mossel Bay"/>
    <n v="0"/>
    <n v="0"/>
    <n v="3"/>
    <n v="0"/>
  </r>
  <r>
    <x v="1"/>
    <x v="43"/>
    <n v="1"/>
    <s v="Cape Town "/>
    <n v="100"/>
    <n v="15"/>
    <n v="1"/>
    <n v="15"/>
  </r>
  <r>
    <x v="1"/>
    <x v="44"/>
    <n v="1"/>
    <s v="GQERBERHA"/>
    <n v="60"/>
    <n v="9"/>
    <n v="3"/>
    <n v="27"/>
  </r>
  <r>
    <x v="1"/>
    <x v="44"/>
    <n v="2"/>
    <s v="MOSSEL BAY"/>
    <n v="20"/>
    <n v="3"/>
    <n v="3"/>
    <n v="9"/>
  </r>
  <r>
    <x v="1"/>
    <x v="44"/>
    <n v="3"/>
    <s v="CAPE TOWN"/>
    <n v="20"/>
    <n v="3"/>
    <n v="1"/>
    <n v="3"/>
  </r>
  <r>
    <x v="1"/>
    <x v="45"/>
    <n v="1"/>
    <s v="GQERBERHA"/>
    <n v="60"/>
    <n v="9"/>
    <n v="3"/>
    <n v="27"/>
  </r>
  <r>
    <x v="1"/>
    <x v="45"/>
    <n v="2"/>
    <s v="MOSSEL BAY"/>
    <n v="20"/>
    <n v="3"/>
    <n v="3"/>
    <n v="9"/>
  </r>
  <r>
    <x v="1"/>
    <x v="45"/>
    <n v="3"/>
    <s v="CAPE TOWN"/>
    <n v="20"/>
    <n v="3"/>
    <n v="1"/>
    <n v="3"/>
  </r>
  <r>
    <x v="1"/>
    <x v="46"/>
    <n v="1"/>
    <s v="Port Elizabeth"/>
    <n v="50"/>
    <n v="7.5"/>
    <n v="3"/>
    <n v="22.5"/>
  </r>
  <r>
    <x v="1"/>
    <x v="46"/>
    <n v="2"/>
    <s v="Port Elizabeth"/>
    <n v="50"/>
    <n v="7.5"/>
    <n v="3"/>
    <n v="22.5"/>
  </r>
  <r>
    <x v="1"/>
    <x v="47"/>
    <n v="1"/>
    <s v="Table Bay Harbour"/>
    <n v="100"/>
    <n v="15"/>
    <n v="1"/>
    <n v="15"/>
  </r>
  <r>
    <x v="1"/>
    <x v="48"/>
    <n v="1"/>
    <s v="Cape Town Harbour"/>
    <n v="100"/>
    <n v="15"/>
    <n v="1"/>
    <n v="15"/>
  </r>
  <r>
    <x v="1"/>
    <x v="49"/>
    <n v="1"/>
    <s v="Hout Bay Harbour"/>
    <n v="25"/>
    <n v="3.75"/>
    <n v="1"/>
    <n v="3.75"/>
  </r>
  <r>
    <x v="1"/>
    <x v="49"/>
    <n v="2"/>
    <s v="Hout Bay Harbour"/>
    <n v="25"/>
    <n v="3.75"/>
    <n v="1"/>
    <n v="3.75"/>
  </r>
  <r>
    <x v="1"/>
    <x v="49"/>
    <n v="3"/>
    <s v="Cape Town Harbour"/>
    <n v="25"/>
    <n v="3.75"/>
    <n v="1"/>
    <n v="3.75"/>
  </r>
  <r>
    <x v="1"/>
    <x v="49"/>
    <n v="4"/>
    <s v="Cape Town Harbour"/>
    <n v="25"/>
    <n v="3.75"/>
    <n v="1"/>
    <n v="3.75"/>
  </r>
  <r>
    <x v="1"/>
    <x v="50"/>
    <n v="1"/>
    <s v="Hout Bay"/>
    <n v="25"/>
    <n v="3.75"/>
    <n v="1"/>
    <n v="3.75"/>
  </r>
  <r>
    <x v="1"/>
    <x v="50"/>
    <n v="2"/>
    <s v="Hout Bay"/>
    <n v="25"/>
    <n v="3.75"/>
    <n v="1"/>
    <n v="3.75"/>
  </r>
  <r>
    <x v="1"/>
    <x v="50"/>
    <n v="3"/>
    <s v="Cape Town Harbour"/>
    <n v="25"/>
    <n v="3.75"/>
    <n v="1"/>
    <n v="3.75"/>
  </r>
  <r>
    <x v="1"/>
    <x v="50"/>
    <n v="4"/>
    <s v="Cape Town Harbour"/>
    <n v="25"/>
    <n v="3.75"/>
    <n v="1"/>
    <n v="3.75"/>
  </r>
  <r>
    <x v="1"/>
    <x v="51"/>
    <n v="1"/>
    <s v="Cape Town Harbour"/>
    <n v="80"/>
    <n v="12"/>
    <n v="1"/>
    <n v="12"/>
  </r>
  <r>
    <x v="1"/>
    <x v="51"/>
    <n v="2"/>
    <s v="Saldanha Bay Harbour"/>
    <n v="20"/>
    <n v="3"/>
    <n v="3"/>
    <n v="9"/>
  </r>
  <r>
    <x v="1"/>
    <x v="52"/>
    <n v="1"/>
    <s v="SALDANHA"/>
    <n v="50"/>
    <n v="7.5"/>
    <n v="3"/>
    <n v="22.5"/>
  </r>
  <r>
    <x v="1"/>
    <x v="52"/>
    <n v="2"/>
    <s v="CAPE TOWN"/>
    <n v="50"/>
    <n v="7.5"/>
    <n v="1"/>
    <n v="7.5"/>
  </r>
  <r>
    <x v="1"/>
    <x v="53"/>
    <n v="1"/>
    <s v="Port Elizabeth"/>
    <n v="20"/>
    <n v="3"/>
    <n v="3"/>
    <n v="9"/>
  </r>
  <r>
    <x v="1"/>
    <x v="53"/>
    <n v="2"/>
    <s v="Saldanha"/>
    <n v="30"/>
    <n v="4.5"/>
    <n v="3"/>
    <n v="13.5"/>
  </r>
  <r>
    <x v="1"/>
    <x v="53"/>
    <n v="3"/>
    <s v="Cape Town"/>
    <n v="50"/>
    <n v="7.5"/>
    <n v="1"/>
    <n v="7.5"/>
  </r>
  <r>
    <x v="1"/>
    <x v="54"/>
    <n v="1"/>
    <s v="Cape Town"/>
    <n v="50"/>
    <n v="7.5"/>
    <n v="1"/>
    <n v="7.5"/>
  </r>
  <r>
    <x v="1"/>
    <x v="54"/>
    <n v="2"/>
    <s v="Saldanha "/>
    <n v="30"/>
    <n v="4.5"/>
    <n v="3"/>
    <n v="13.5"/>
  </r>
  <r>
    <x v="1"/>
    <x v="54"/>
    <n v="3"/>
    <s v="Hout Bay"/>
    <n v="20"/>
    <n v="3"/>
    <n v="1"/>
    <n v="3"/>
  </r>
  <r>
    <x v="1"/>
    <x v="55"/>
    <n v="1"/>
    <s v="CAPE TOWN HARBOUR"/>
    <n v="40"/>
    <n v="6"/>
    <n v="1"/>
    <n v="6"/>
  </r>
  <r>
    <x v="1"/>
    <x v="55"/>
    <n v="2"/>
    <s v="SALDANHA BAY HARBOUR"/>
    <n v="20"/>
    <n v="3"/>
    <n v="3"/>
    <n v="9"/>
  </r>
  <r>
    <x v="1"/>
    <x v="55"/>
    <n v="3"/>
    <s v="CAPE TOWN HARBOUR"/>
    <n v="40"/>
    <n v="6"/>
    <n v="1"/>
    <n v="6"/>
  </r>
  <r>
    <x v="1"/>
    <x v="56"/>
    <n v="1"/>
    <s v="Mossel Bay"/>
    <n v="65"/>
    <n v="9.75"/>
    <n v="3"/>
    <n v="29.25"/>
  </r>
  <r>
    <x v="1"/>
    <x v="56"/>
    <n v="2"/>
    <s v="Saldanha"/>
    <n v="25"/>
    <n v="3.75"/>
    <n v="3"/>
    <n v="11.25"/>
  </r>
  <r>
    <x v="1"/>
    <x v="56"/>
    <n v="3"/>
    <s v="PE Harbor"/>
    <n v="10"/>
    <n v="1.5"/>
    <n v="3"/>
    <n v="4.5"/>
  </r>
  <r>
    <x v="1"/>
    <x v="57"/>
    <n v="1"/>
    <s v="Cape Town Harbour"/>
    <n v="50"/>
    <n v="7.5"/>
    <n v="1"/>
    <n v="7.5"/>
  </r>
  <r>
    <x v="1"/>
    <x v="57"/>
    <n v="2"/>
    <s v="Saldahna Bay"/>
    <n v="50"/>
    <n v="7.5"/>
    <n v="3"/>
    <n v="22.5"/>
  </r>
  <r>
    <x v="1"/>
    <x v="58"/>
    <n v="1"/>
    <s v="Cape Town"/>
    <n v="70"/>
    <n v="10.5"/>
    <n v="1"/>
    <n v="10.5"/>
  </r>
  <r>
    <x v="1"/>
    <x v="58"/>
    <n v="2"/>
    <s v="Gqeberha"/>
    <n v="20"/>
    <n v="3"/>
    <n v="3"/>
    <n v="9"/>
  </r>
  <r>
    <x v="1"/>
    <x v="58"/>
    <n v="3"/>
    <s v="Hout Bay"/>
    <n v="10"/>
    <n v="1.5"/>
    <n v="1"/>
    <n v="1.5"/>
  </r>
  <r>
    <x v="1"/>
    <x v="59"/>
    <n v="1"/>
    <s v="CAPE TOWN"/>
    <n v="100"/>
    <n v="15"/>
    <n v="1"/>
    <n v="15"/>
  </r>
  <r>
    <x v="1"/>
    <x v="60"/>
    <n v="1"/>
    <s v="Cape Town Harbour"/>
    <n v="100"/>
    <n v="15"/>
    <n v="1"/>
    <n v="15"/>
  </r>
  <r>
    <x v="1"/>
    <x v="61"/>
    <n v="1"/>
    <s v="Port Elizabeth "/>
    <n v="50"/>
    <n v="7.5"/>
    <n v="3"/>
    <n v="22.5"/>
  </r>
  <r>
    <x v="1"/>
    <x v="61"/>
    <n v="2"/>
    <s v="Cape Town"/>
    <n v="25"/>
    <n v="3.75"/>
    <n v="1"/>
    <n v="3.75"/>
  </r>
  <r>
    <x v="1"/>
    <x v="61"/>
    <n v="3"/>
    <s v="Saldanha Bay"/>
    <n v="25"/>
    <n v="3.75"/>
    <n v="3"/>
    <n v="11.25"/>
  </r>
  <r>
    <x v="1"/>
    <x v="61"/>
    <n v="4"/>
    <s v="Gansbaai"/>
    <n v="0"/>
    <n v="0"/>
    <n v="3"/>
    <n v="0"/>
  </r>
  <r>
    <x v="1"/>
    <x v="61"/>
    <n v="5"/>
    <s v="Hout Bay "/>
    <n v="0"/>
    <n v="0"/>
    <n v="1"/>
    <n v="0"/>
  </r>
  <r>
    <x v="1"/>
    <x v="61"/>
    <n v="6"/>
    <s v="Mossel Bay"/>
    <n v="0"/>
    <n v="0"/>
    <n v="3"/>
    <n v="0"/>
  </r>
  <r>
    <x v="1"/>
    <x v="62"/>
    <n v="1"/>
    <s v="GANSBAAI"/>
    <n v="60"/>
    <n v="9"/>
    <n v="3"/>
    <n v="27"/>
  </r>
  <r>
    <x v="1"/>
    <x v="62"/>
    <n v="2"/>
    <s v="CAPE TOWN "/>
    <n v="10"/>
    <n v="1.5"/>
    <n v="1"/>
    <n v="1.5"/>
  </r>
  <r>
    <x v="1"/>
    <x v="62"/>
    <n v="3"/>
    <s v="HOUT BAY "/>
    <n v="10"/>
    <n v="1.5"/>
    <n v="1"/>
    <n v="1.5"/>
  </r>
  <r>
    <x v="1"/>
    <x v="62"/>
    <n v="4"/>
    <s v="ST HELENA BAY "/>
    <n v="10"/>
    <n v="1.5"/>
    <n v="3"/>
    <n v="4.5"/>
  </r>
  <r>
    <x v="1"/>
    <x v="62"/>
    <n v="5"/>
    <s v="LAAIPLEK "/>
    <n v="10"/>
    <n v="1.5"/>
    <n v="3"/>
    <n v="4.5"/>
  </r>
  <r>
    <x v="1"/>
    <x v="63"/>
    <n v="1"/>
    <s v="Cape Town Harbour "/>
    <n v="100"/>
    <n v="15"/>
    <n v="1"/>
    <n v="15"/>
  </r>
  <r>
    <x v="1"/>
    <x v="64"/>
    <n v="1"/>
    <s v="Hout Bay Harbour"/>
    <n v="100"/>
    <n v="15"/>
    <n v="1"/>
    <n v="15"/>
  </r>
  <r>
    <x v="1"/>
    <x v="65"/>
    <n v="1"/>
    <s v="Cape Town  "/>
    <n v="33.33"/>
    <n v="4.9994999999999994"/>
    <n v="1"/>
    <n v="4.9994999999999994"/>
  </r>
  <r>
    <x v="1"/>
    <x v="65"/>
    <n v="2"/>
    <s v="Cape Town  "/>
    <n v="33.33"/>
    <n v="4.9994999999999994"/>
    <n v="1"/>
    <n v="4.9994999999999994"/>
  </r>
  <r>
    <x v="1"/>
    <x v="65"/>
    <n v="3"/>
    <s v="Cape Town  "/>
    <n v="33.33"/>
    <n v="4.9994999999999994"/>
    <n v="1"/>
    <n v="4.9994999999999994"/>
  </r>
  <r>
    <x v="1"/>
    <x v="66"/>
    <n v="1"/>
    <s v="PORT ELIZABETH"/>
    <n v="100"/>
    <n v="15"/>
    <n v="3"/>
    <n v="45"/>
  </r>
  <r>
    <x v="1"/>
    <x v="67"/>
    <n v="1"/>
    <s v="Port Elizabeth Harbour "/>
    <n v="80"/>
    <n v="12"/>
    <n v="3"/>
    <n v="36"/>
  </r>
  <r>
    <x v="1"/>
    <x v="67"/>
    <n v="2"/>
    <s v="Port Elizabeth Harbour "/>
    <n v="10"/>
    <n v="1.5"/>
    <n v="3"/>
    <n v="4.5"/>
  </r>
  <r>
    <x v="1"/>
    <x v="67"/>
    <n v="3"/>
    <s v="Mossel bay harbour  "/>
    <n v="10"/>
    <n v="1.5"/>
    <n v="3"/>
    <n v="4.5"/>
  </r>
  <r>
    <x v="1"/>
    <x v="68"/>
    <n v="1"/>
    <s v="GQEBERHA"/>
    <n v="100"/>
    <n v="15"/>
    <n v="3"/>
    <n v="45"/>
  </r>
  <r>
    <x v="1"/>
    <x v="69"/>
    <n v="1"/>
    <s v="GQEBERHA HARBOUR"/>
    <n v="65"/>
    <n v="9.75"/>
    <n v="3"/>
    <n v="29.25"/>
  </r>
  <r>
    <x v="1"/>
    <x v="69"/>
    <n v="2"/>
    <s v="CAPE TOWN HARBOUR"/>
    <n v="25"/>
    <n v="3.75"/>
    <n v="1"/>
    <n v="3.75"/>
  </r>
  <r>
    <x v="1"/>
    <x v="69"/>
    <n v="3"/>
    <s v="HOUT BAY"/>
    <n v="10"/>
    <n v="1.5"/>
    <n v="1"/>
    <n v="1.5"/>
  </r>
  <r>
    <x v="1"/>
    <x v="70"/>
    <n v="1"/>
    <s v="Cape Town"/>
    <n v="85"/>
    <n v="12.75"/>
    <n v="1"/>
    <n v="12.75"/>
  </r>
  <r>
    <x v="1"/>
    <x v="70"/>
    <n v="2"/>
    <s v="Hout Bay"/>
    <n v="10"/>
    <n v="1.5"/>
    <n v="1"/>
    <n v="1.5"/>
  </r>
  <r>
    <x v="1"/>
    <x v="70"/>
    <n v="3"/>
    <s v="Gaansbaai"/>
    <n v="5"/>
    <n v="0.75"/>
    <n v="3"/>
    <n v="2.25"/>
  </r>
  <r>
    <x v="1"/>
    <x v="71"/>
    <n v="1"/>
    <s v="Port Elizabeth"/>
    <n v="40"/>
    <n v="6"/>
    <n v="3"/>
    <n v="18"/>
  </r>
  <r>
    <x v="1"/>
    <x v="71"/>
    <n v="2"/>
    <s v="Mossel Bay"/>
    <n v="40"/>
    <n v="6"/>
    <n v="3"/>
    <n v="18"/>
  </r>
  <r>
    <x v="1"/>
    <x v="71"/>
    <n v="3"/>
    <s v="Cape Town"/>
    <n v="10"/>
    <n v="1.5"/>
    <n v="1"/>
    <n v="1.5"/>
  </r>
  <r>
    <x v="1"/>
    <x v="71"/>
    <n v="4"/>
    <s v="Durban"/>
    <n v="5"/>
    <n v="0.75"/>
    <n v="1"/>
    <n v="0.75"/>
  </r>
  <r>
    <x v="1"/>
    <x v="71"/>
    <n v="5"/>
    <s v="East London"/>
    <n v="5"/>
    <n v="0.75"/>
    <n v="3"/>
    <n v="2.25"/>
  </r>
  <r>
    <x v="1"/>
    <x v="72"/>
    <n v="1"/>
    <s v="Table Bay Harbour"/>
    <n v="100"/>
    <n v="15"/>
    <n v="1"/>
    <n v="15"/>
  </r>
  <r>
    <x v="1"/>
    <x v="73"/>
    <n v="1"/>
    <s v="Port Elizabeth "/>
    <n v="50"/>
    <n v="7.5"/>
    <n v="3"/>
    <n v="22.5"/>
  </r>
  <r>
    <x v="1"/>
    <x v="73"/>
    <n v="2"/>
    <s v="Cape Town"/>
    <n v="25"/>
    <n v="3.75"/>
    <n v="1"/>
    <n v="3.75"/>
  </r>
  <r>
    <x v="1"/>
    <x v="73"/>
    <n v="3"/>
    <s v="Saldanha Bay"/>
    <n v="25"/>
    <n v="3.75"/>
    <n v="3"/>
    <n v="11.25"/>
  </r>
  <r>
    <x v="1"/>
    <x v="73"/>
    <n v="4"/>
    <s v="Gansbaai"/>
    <n v="0"/>
    <n v="0"/>
    <n v="3"/>
    <n v="0"/>
  </r>
  <r>
    <x v="1"/>
    <x v="73"/>
    <n v="5"/>
    <s v="Hout Bay "/>
    <n v="0"/>
    <n v="0"/>
    <n v="1"/>
    <n v="0"/>
  </r>
  <r>
    <x v="1"/>
    <x v="73"/>
    <n v="6"/>
    <s v="Mossel Bay"/>
    <n v="0"/>
    <n v="0"/>
    <n v="3"/>
    <n v="0"/>
  </r>
  <r>
    <x v="1"/>
    <x v="74"/>
    <n v="1"/>
    <s v="Table Bay"/>
    <n v="100"/>
    <n v="15"/>
    <n v="1"/>
    <n v="15"/>
  </r>
  <r>
    <x v="1"/>
    <x v="75"/>
    <n v="1"/>
    <s v="Table Bay"/>
    <n v="100"/>
    <n v="15"/>
    <n v="1"/>
    <n v="15"/>
  </r>
  <r>
    <x v="1"/>
    <x v="76"/>
    <n v="3"/>
    <s v="Table Bay"/>
    <n v="100"/>
    <n v="15"/>
    <n v="1"/>
    <n v="15"/>
  </r>
  <r>
    <x v="1"/>
    <x v="77"/>
    <n v="3"/>
    <s v="Gqeberha"/>
    <n v="100"/>
    <n v="15"/>
    <n v="3"/>
    <n v="45"/>
  </r>
  <r>
    <x v="1"/>
    <x v="78"/>
    <n v="1"/>
    <s v="HOUT BAY"/>
    <n v="10"/>
    <n v="1.5"/>
    <n v="1"/>
    <n v="1.5"/>
  </r>
  <r>
    <x v="1"/>
    <x v="78"/>
    <n v="2"/>
    <s v="ST HELENA BAY"/>
    <n v="20"/>
    <n v="3"/>
    <n v="3"/>
    <n v="9"/>
  </r>
  <r>
    <x v="1"/>
    <x v="78"/>
    <n v="3"/>
    <s v="CAPE TOWN"/>
    <n v="70"/>
    <n v="10.5"/>
    <n v="1"/>
    <n v="10.5"/>
  </r>
  <r>
    <x v="1"/>
    <x v="79"/>
    <n v="1"/>
    <s v="Table Bay Harbour"/>
    <n v="60"/>
    <n v="9"/>
    <n v="1"/>
    <n v="9"/>
  </r>
  <r>
    <x v="1"/>
    <x v="79"/>
    <n v="2"/>
    <s v="PORT ELIZABETH HARBOUR"/>
    <n v="35"/>
    <n v="5.25"/>
    <n v="3"/>
    <n v="15.75"/>
  </r>
  <r>
    <x v="1"/>
    <x v="79"/>
    <n v="3"/>
    <s v="MOSSELBAY HABROUR"/>
    <n v="5"/>
    <n v="0.75"/>
    <n v="3"/>
    <n v="2.25"/>
  </r>
  <r>
    <x v="1"/>
    <x v="80"/>
    <n v="1"/>
    <s v="Hout Bay"/>
    <n v="10"/>
    <n v="1.5"/>
    <n v="1"/>
    <n v="1.5"/>
  </r>
  <r>
    <x v="1"/>
    <x v="80"/>
    <n v="2"/>
    <s v="St. Helena Bay"/>
    <n v="20"/>
    <n v="3"/>
    <n v="3"/>
    <n v="9"/>
  </r>
  <r>
    <x v="1"/>
    <x v="80"/>
    <n v="3"/>
    <s v="Cape Town"/>
    <n v="70"/>
    <n v="10.5"/>
    <n v="1"/>
    <n v="10.5"/>
  </r>
  <r>
    <x v="1"/>
    <x v="81"/>
    <n v="1"/>
    <s v="Cape Town"/>
    <n v="80"/>
    <n v="12"/>
    <n v="1"/>
    <n v="12"/>
  </r>
  <r>
    <x v="1"/>
    <x v="81"/>
    <n v="2"/>
    <s v="Gaansbaai"/>
    <n v="10"/>
    <n v="1.5"/>
    <n v="3"/>
    <n v="4.5"/>
  </r>
  <r>
    <x v="1"/>
    <x v="81"/>
    <n v="3"/>
    <s v="Houtbay"/>
    <n v="10"/>
    <n v="1.5"/>
    <n v="1"/>
    <n v="1.5"/>
  </r>
  <r>
    <x v="1"/>
    <x v="82"/>
    <n v="1"/>
    <s v="Port Elizabeth"/>
    <n v="100"/>
    <n v="15"/>
    <n v="3"/>
    <n v="45"/>
  </r>
  <r>
    <x v="1"/>
    <x v="83"/>
    <n v="1"/>
    <s v="Table Bay Harbour"/>
    <n v="100"/>
    <n v="15"/>
    <n v="1"/>
    <n v="15"/>
  </r>
  <r>
    <x v="1"/>
    <x v="84"/>
    <n v="1"/>
    <s v="CAPE TOWN"/>
    <n v="70"/>
    <n v="10.5"/>
    <n v="1"/>
    <n v="10.5"/>
  </r>
  <r>
    <x v="1"/>
    <x v="84"/>
    <n v="2"/>
    <s v="PORT ELIZABETH"/>
    <n v="20"/>
    <n v="3"/>
    <n v="3"/>
    <n v="9"/>
  </r>
  <r>
    <x v="1"/>
    <x v="84"/>
    <n v="3"/>
    <s v="MOSSEL BAY"/>
    <n v="10"/>
    <n v="1.5"/>
    <n v="3"/>
    <n v="4.5"/>
  </r>
  <r>
    <x v="1"/>
    <x v="85"/>
    <n v="1"/>
    <s v="Cape Town"/>
    <n v="100"/>
    <n v="15"/>
    <n v="1"/>
    <n v="15"/>
  </r>
  <r>
    <x v="1"/>
    <x v="86"/>
    <n v="1"/>
    <s v="ELBOW QUAY"/>
    <n v="100"/>
    <n v="15"/>
    <n v="1"/>
    <n v="15"/>
  </r>
  <r>
    <x v="1"/>
    <x v="87"/>
    <n v="1"/>
    <s v="Table Bay Harbour"/>
    <n v="100"/>
    <n v="15"/>
    <n v="1"/>
    <n v="15"/>
  </r>
  <r>
    <x v="1"/>
    <x v="88"/>
    <n v="1"/>
    <s v="Table Bay"/>
    <n v="100"/>
    <n v="15"/>
    <n v="1"/>
    <n v="15"/>
  </r>
  <r>
    <x v="1"/>
    <x v="89"/>
    <n v="1"/>
    <s v="Hout Bay Harbour"/>
    <n v="75"/>
    <n v="11.25"/>
    <n v="1"/>
    <n v="11.25"/>
  </r>
  <r>
    <x v="1"/>
    <x v="89"/>
    <n v="2"/>
    <s v="Cape Town Harbour"/>
    <n v="15"/>
    <n v="2.25"/>
    <n v="1"/>
    <n v="2.25"/>
  </r>
  <r>
    <x v="1"/>
    <x v="89"/>
    <n v="3"/>
    <s v="Mossel Bay Harbour"/>
    <n v="5"/>
    <n v="0.75"/>
    <n v="3"/>
    <n v="2.25"/>
  </r>
  <r>
    <x v="1"/>
    <x v="89"/>
    <n v="4"/>
    <s v="Saldanha Bay Harbour"/>
    <n v="5"/>
    <n v="0.75"/>
    <n v="3"/>
    <n v="2.25"/>
  </r>
  <r>
    <x v="1"/>
    <x v="90"/>
    <n v="1"/>
    <s v="Cape Town Harbour "/>
    <n v="100"/>
    <n v="15"/>
    <n v="1"/>
    <n v="15"/>
  </r>
  <r>
    <x v="1"/>
    <x v="91"/>
    <n v="1"/>
    <s v="MOSSEL BAY"/>
    <n v="33.333333333333329"/>
    <n v="4.9999999999999991"/>
    <n v="3"/>
    <n v="14.999999999999996"/>
  </r>
  <r>
    <x v="1"/>
    <x v="91"/>
    <n v="2"/>
    <s v="MOSSEL BAY"/>
    <n v="33.333333333333329"/>
    <n v="4.9999999999999991"/>
    <n v="3"/>
    <n v="14.999999999999996"/>
  </r>
  <r>
    <x v="1"/>
    <x v="91"/>
    <n v="3"/>
    <s v="MOSSEL BAY"/>
    <n v="33.333333333333329"/>
    <n v="4.9999999999999991"/>
    <n v="3"/>
    <n v="14.999999999999996"/>
  </r>
  <r>
    <x v="1"/>
    <x v="92"/>
    <n v="1"/>
    <s v="Cape Town"/>
    <n v="70"/>
    <n v="10.5"/>
    <n v="1"/>
    <n v="10.5"/>
  </r>
  <r>
    <x v="1"/>
    <x v="92"/>
    <n v="2"/>
    <s v="Hout Bay"/>
    <n v="20"/>
    <n v="3"/>
    <n v="1"/>
    <n v="3"/>
  </r>
  <r>
    <x v="1"/>
    <x v="92"/>
    <n v="3"/>
    <s v="Mossel Bay"/>
    <n v="10"/>
    <n v="1.5"/>
    <n v="3"/>
    <n v="4.5"/>
  </r>
  <r>
    <x v="1"/>
    <x v="93"/>
    <n v="1"/>
    <s v="SALDANHA"/>
    <n v="50"/>
    <n v="7.5"/>
    <n v="3"/>
    <n v="22.5"/>
  </r>
  <r>
    <x v="1"/>
    <x v="93"/>
    <n v="2"/>
    <s v="CAPE TOWN"/>
    <n v="50"/>
    <n v="7.5"/>
    <n v="1"/>
    <n v="7.5"/>
  </r>
  <r>
    <x v="1"/>
    <x v="94"/>
    <n v="1"/>
    <s v="PORT ELIZABETH"/>
    <n v="100"/>
    <n v="15"/>
    <n v="3"/>
    <n v="45"/>
  </r>
  <r>
    <x v="2"/>
    <x v="95"/>
    <n v="1"/>
    <s v="Port Elizabeth"/>
    <n v="80"/>
    <n v="12"/>
    <n v="3"/>
    <n v="36"/>
  </r>
  <r>
    <x v="2"/>
    <x v="95"/>
    <n v="2"/>
    <s v="Mossel Bay"/>
    <n v="20"/>
    <n v="3"/>
    <n v="3"/>
    <n v="9"/>
  </r>
  <r>
    <x v="2"/>
    <x v="96"/>
    <n v="1"/>
    <s v="Port Elizabeth"/>
    <n v="80"/>
    <n v="12"/>
    <n v="3"/>
    <n v="36"/>
  </r>
  <r>
    <x v="2"/>
    <x v="96"/>
    <n v="2"/>
    <s v="Mossel Bay"/>
    <n v="20"/>
    <n v="3"/>
    <n v="3"/>
    <n v="9"/>
  </r>
  <r>
    <x v="2"/>
    <x v="97"/>
    <n v="1"/>
    <s v="Table Bay harbour"/>
    <n v="100"/>
    <n v="15"/>
    <n v="1"/>
    <n v="15"/>
  </r>
  <r>
    <x v="2"/>
    <x v="98"/>
    <n v="1"/>
    <s v="Gqeberha Harbour"/>
    <n v="70"/>
    <n v="10.5"/>
    <n v="3"/>
    <n v="31.5"/>
  </r>
  <r>
    <x v="2"/>
    <x v="98"/>
    <n v="2"/>
    <s v="Cape Town Harbour"/>
    <n v="15"/>
    <n v="2.25"/>
    <n v="1"/>
    <n v="2.25"/>
  </r>
  <r>
    <x v="2"/>
    <x v="98"/>
    <n v="3"/>
    <s v="St Helena Bay Harbour"/>
    <n v="15"/>
    <n v="2.25"/>
    <n v="3"/>
    <n v="6.75"/>
  </r>
  <r>
    <x v="2"/>
    <x v="99"/>
    <n v="1"/>
    <s v="Port Elizabeth"/>
    <n v="80"/>
    <n v="12"/>
    <n v="3"/>
    <n v="36"/>
  </r>
  <r>
    <x v="2"/>
    <x v="99"/>
    <n v="2"/>
    <s v="Cape Town"/>
    <n v="20"/>
    <n v="3"/>
    <n v="1"/>
    <n v="3"/>
  </r>
  <r>
    <x v="2"/>
    <x v="100"/>
    <n v="1"/>
    <s v="Cape Town Harbour"/>
    <n v="100"/>
    <n v="15"/>
    <n v="1"/>
    <n v="15"/>
  </r>
  <r>
    <x v="2"/>
    <x v="101"/>
    <n v="1"/>
    <s v="Port Elizabeth (Gqeberha)"/>
    <n v="50"/>
    <n v="7.5"/>
    <n v="3"/>
    <n v="22.5"/>
  </r>
  <r>
    <x v="2"/>
    <x v="101"/>
    <n v="2"/>
    <s v="Cape Town"/>
    <n v="25"/>
    <n v="3.75"/>
    <n v="1"/>
    <n v="3.75"/>
  </r>
  <r>
    <x v="2"/>
    <x v="101"/>
    <n v="3"/>
    <s v="Saldanha Bay"/>
    <n v="25"/>
    <n v="3.75"/>
    <n v="3"/>
    <n v="11.25"/>
  </r>
  <r>
    <x v="2"/>
    <x v="101"/>
    <n v="4"/>
    <s v="Gansbaai"/>
    <n v="0"/>
    <n v="0"/>
    <n v="3"/>
    <n v="0"/>
  </r>
  <r>
    <x v="2"/>
    <x v="101"/>
    <n v="5"/>
    <s v="Hout Bay "/>
    <n v="0"/>
    <n v="0"/>
    <n v="1"/>
    <n v="0"/>
  </r>
  <r>
    <x v="2"/>
    <x v="101"/>
    <n v="6"/>
    <s v="Mossel Bay"/>
    <n v="0"/>
    <n v="0"/>
    <n v="3"/>
    <n v="0"/>
  </r>
  <r>
    <x v="2"/>
    <x v="102"/>
    <n v="1"/>
    <s v="Table bay harbour"/>
    <n v="100"/>
    <n v="15"/>
    <n v="1"/>
    <n v="15"/>
  </r>
  <r>
    <x v="2"/>
    <x v="103"/>
    <n v="1"/>
    <s v="Gqeberha"/>
    <n v="70"/>
    <n v="10.5"/>
    <n v="3"/>
    <n v="31.5"/>
  </r>
  <r>
    <x v="2"/>
    <x v="103"/>
    <n v="2"/>
    <s v="Cape Town Harbour"/>
    <n v="15"/>
    <n v="2.25"/>
    <n v="1"/>
    <n v="2.25"/>
  </r>
  <r>
    <x v="2"/>
    <x v="103"/>
    <n v="3"/>
    <s v="St Helena Bay Harbour"/>
    <n v="15"/>
    <n v="2.25"/>
    <n v="3"/>
    <n v="6.75"/>
  </r>
  <r>
    <x v="2"/>
    <x v="104"/>
    <n v="1"/>
    <s v="Saldanha Bay"/>
    <n v="5"/>
    <n v="0.75"/>
    <n v="3"/>
    <n v="2.25"/>
  </r>
  <r>
    <x v="2"/>
    <x v="104"/>
    <n v="2"/>
    <s v="Port Elizabeth"/>
    <n v="15"/>
    <n v="2.25"/>
    <n v="3"/>
    <n v="6.75"/>
  </r>
  <r>
    <x v="2"/>
    <x v="104"/>
    <n v="3"/>
    <s v="Cape Town"/>
    <n v="80"/>
    <n v="12"/>
    <n v="1"/>
    <n v="12"/>
  </r>
  <r>
    <x v="2"/>
    <x v="105"/>
    <n v="1"/>
    <s v="TABLE BAY HARBOUR"/>
    <n v="100"/>
    <n v="15"/>
    <n v="1"/>
    <n v="15"/>
  </r>
  <r>
    <x v="2"/>
    <x v="106"/>
    <n v="1"/>
    <s v="Port Elizabeth Harbour"/>
    <n v="50"/>
    <n v="7.5"/>
    <n v="3"/>
    <n v="22.5"/>
  </r>
  <r>
    <x v="2"/>
    <x v="106"/>
    <n v="2"/>
    <s v="Port Elizabeth Harbour"/>
    <n v="50"/>
    <n v="7.5"/>
    <n v="3"/>
    <n v="22.5"/>
  </r>
  <r>
    <x v="2"/>
    <x v="107"/>
    <n v="1"/>
    <s v="SALDHANA HARBOUR "/>
    <n v="100"/>
    <n v="15"/>
    <n v="3"/>
    <n v="45"/>
  </r>
  <r>
    <x v="2"/>
    <x v="108"/>
    <n v="1"/>
    <s v="CAPE TOWN"/>
    <n v="100"/>
    <n v="15"/>
    <n v="1"/>
    <n v="15"/>
  </r>
  <r>
    <x v="2"/>
    <x v="109"/>
    <n v="1"/>
    <s v="Port Elizabeth"/>
    <n v="100"/>
    <n v="15"/>
    <n v="3"/>
    <n v="45"/>
  </r>
  <r>
    <x v="2"/>
    <x v="110"/>
    <n v="1"/>
    <s v="Cape Town Harbour "/>
    <n v="50"/>
    <n v="7.5"/>
    <n v="1"/>
    <n v="7.5"/>
  </r>
  <r>
    <x v="2"/>
    <x v="110"/>
    <n v="2"/>
    <s v="Hout Bay Harbour "/>
    <n v="30"/>
    <n v="4.5"/>
    <n v="1"/>
    <n v="4.5"/>
  </r>
  <r>
    <x v="2"/>
    <x v="110"/>
    <n v="3"/>
    <s v="Gansbaai Harbour "/>
    <n v="20"/>
    <n v="3"/>
    <n v="3"/>
    <n v="9"/>
  </r>
  <r>
    <x v="2"/>
    <x v="111"/>
    <n v="1"/>
    <s v="Cape Town"/>
    <n v="90"/>
    <n v="13.5"/>
    <n v="1"/>
    <n v="13.5"/>
  </r>
  <r>
    <x v="2"/>
    <x v="111"/>
    <n v="2"/>
    <s v="Mossel Bay"/>
    <n v="5"/>
    <n v="0.75"/>
    <n v="3"/>
    <n v="2.25"/>
  </r>
  <r>
    <x v="2"/>
    <x v="111"/>
    <n v="3"/>
    <s v="Gansbaai"/>
    <n v="5"/>
    <n v="0.75"/>
    <n v="3"/>
    <n v="2.25"/>
  </r>
  <r>
    <x v="2"/>
    <x v="112"/>
    <n v="1"/>
    <s v="MOSSELBAY HARBOUR"/>
    <n v="70"/>
    <n v="10.5"/>
    <n v="3"/>
    <n v="31.5"/>
  </r>
  <r>
    <x v="2"/>
    <x v="112"/>
    <n v="2"/>
    <s v="PORT ELIZABETH HARBOUR"/>
    <n v="20"/>
    <n v="3"/>
    <n v="3"/>
    <n v="9"/>
  </r>
  <r>
    <x v="2"/>
    <x v="112"/>
    <n v="3"/>
    <s v="HOUT BAY HARBOUR"/>
    <n v="10"/>
    <n v="1.5"/>
    <n v="1"/>
    <n v="1.5"/>
  </r>
  <r>
    <x v="2"/>
    <x v="113"/>
    <n v="1"/>
    <s v="Cape Town"/>
    <n v="20"/>
    <n v="3"/>
    <n v="1"/>
    <n v="3"/>
  </r>
  <r>
    <x v="2"/>
    <x v="113"/>
    <n v="2"/>
    <s v="Saldanha"/>
    <n v="80"/>
    <n v="12"/>
    <n v="3"/>
    <n v="36"/>
  </r>
  <r>
    <x v="2"/>
    <x v="114"/>
    <n v="1"/>
    <s v="Cape Town"/>
    <n v="50"/>
    <n v="7.5"/>
    <n v="1"/>
    <n v="7.5"/>
  </r>
  <r>
    <x v="2"/>
    <x v="114"/>
    <n v="2"/>
    <s v="St Helena Bay"/>
    <n v="50"/>
    <n v="7.5"/>
    <n v="3"/>
    <n v="22.5"/>
  </r>
  <r>
    <x v="2"/>
    <x v="115"/>
    <n v="1"/>
    <s v="Cape Town"/>
    <n v="100"/>
    <n v="15"/>
    <n v="1"/>
    <n v="15"/>
  </r>
  <r>
    <x v="2"/>
    <x v="116"/>
    <n v="1"/>
    <s v="Hout Bay"/>
    <n v="25"/>
    <n v="3.75"/>
    <n v="1"/>
    <n v="3.75"/>
  </r>
  <r>
    <x v="2"/>
    <x v="116"/>
    <n v="2"/>
    <s v="Hout Bay"/>
    <n v="25"/>
    <n v="3.75"/>
    <n v="1"/>
    <n v="3.75"/>
  </r>
  <r>
    <x v="2"/>
    <x v="116"/>
    <n v="3"/>
    <s v="Cape Town Harbour "/>
    <n v="25"/>
    <n v="3.75"/>
    <n v="1"/>
    <n v="3.75"/>
  </r>
  <r>
    <x v="2"/>
    <x v="116"/>
    <n v="4"/>
    <s v="Cape Town Harbour "/>
    <n v="25"/>
    <n v="3.75"/>
    <n v="1"/>
    <n v="3.75"/>
  </r>
  <r>
    <x v="2"/>
    <x v="117"/>
    <n v="1"/>
    <s v="Cape Town"/>
    <n v="100"/>
    <n v="15"/>
    <n v="1"/>
    <n v="15"/>
  </r>
  <r>
    <x v="2"/>
    <x v="118"/>
    <n v="1"/>
    <s v="Hout Bay"/>
    <n v="60"/>
    <n v="9"/>
    <n v="1"/>
    <n v="9"/>
  </r>
  <r>
    <x v="2"/>
    <x v="118"/>
    <n v="2"/>
    <s v="Mossel Bay"/>
    <n v="20"/>
    <n v="3"/>
    <n v="3"/>
    <n v="9"/>
  </r>
  <r>
    <x v="2"/>
    <x v="118"/>
    <n v="3"/>
    <s v="Kalk Bay"/>
    <n v="20"/>
    <n v="3"/>
    <n v="1"/>
    <n v="3"/>
  </r>
  <r>
    <x v="2"/>
    <x v="119"/>
    <n v="1"/>
    <s v="Port Elizabeth"/>
    <n v="20"/>
    <n v="3"/>
    <n v="3"/>
    <n v="9"/>
  </r>
  <r>
    <x v="2"/>
    <x v="119"/>
    <n v="2"/>
    <s v="Saldanha"/>
    <n v="30"/>
    <n v="4.5"/>
    <n v="3"/>
    <n v="13.5"/>
  </r>
  <r>
    <x v="2"/>
    <x v="119"/>
    <n v="3"/>
    <s v="Cape Town"/>
    <n v="50"/>
    <n v="7.5"/>
    <n v="1"/>
    <n v="7.5"/>
  </r>
  <r>
    <x v="2"/>
    <x v="120"/>
    <n v="1"/>
    <s v="Port Elizabeth Harbour"/>
    <n v="33.333333333333329"/>
    <n v="4.9999999999999991"/>
    <n v="3"/>
    <n v="14.999999999999996"/>
  </r>
  <r>
    <x v="2"/>
    <x v="120"/>
    <n v="2"/>
    <s v="Port Elizabeth Harbour "/>
    <n v="33.333333333333329"/>
    <n v="4.9999999999999991"/>
    <n v="3"/>
    <n v="14.999999999999996"/>
  </r>
  <r>
    <x v="2"/>
    <x v="120"/>
    <n v="3"/>
    <s v="Port Elizabeth Harbour "/>
    <n v="33.333333333333329"/>
    <n v="4.9999999999999991"/>
    <n v="3"/>
    <n v="14.999999999999996"/>
  </r>
  <r>
    <x v="2"/>
    <x v="121"/>
    <n v="1"/>
    <s v="Mossel Bay Harbour"/>
    <n v="50"/>
    <n v="7.5"/>
    <n v="3"/>
    <n v="22.5"/>
  </r>
  <r>
    <x v="2"/>
    <x v="121"/>
    <n v="2"/>
    <s v="Cape Town Harbour"/>
    <n v="50"/>
    <n v="7.5"/>
    <n v="1"/>
    <n v="7.5"/>
  </r>
  <r>
    <x v="2"/>
    <x v="122"/>
    <n v="1"/>
    <s v="Saldanha Bay"/>
    <n v="80"/>
    <n v="12"/>
    <n v="3"/>
    <n v="36"/>
  </r>
  <r>
    <x v="2"/>
    <x v="122"/>
    <n v="2"/>
    <s v="Mossel Bay"/>
    <n v="20"/>
    <n v="3"/>
    <n v="3"/>
    <n v="9"/>
  </r>
  <r>
    <x v="2"/>
    <x v="123"/>
    <n v="1"/>
    <s v="Cape Town"/>
    <n v="70"/>
    <n v="10.5"/>
    <n v="1"/>
    <n v="10.5"/>
  </r>
  <r>
    <x v="2"/>
    <x v="123"/>
    <n v="2"/>
    <s v="Port Elizabeth Harbour "/>
    <n v="20"/>
    <n v="3"/>
    <n v="3"/>
    <n v="9"/>
  </r>
  <r>
    <x v="2"/>
    <x v="123"/>
    <n v="3"/>
    <s v="Hout Bay "/>
    <n v="10"/>
    <n v="1.5"/>
    <n v="1"/>
    <n v="1.5"/>
  </r>
  <r>
    <x v="2"/>
    <x v="124"/>
    <n v="1"/>
    <s v="Hout Bay Habour"/>
    <n v="15"/>
    <n v="2.25"/>
    <n v="1"/>
    <n v="2.25"/>
  </r>
  <r>
    <x v="2"/>
    <x v="124"/>
    <n v="2"/>
    <s v="Cape Town  Habour"/>
    <n v="15"/>
    <n v="2.25"/>
    <n v="1"/>
    <n v="2.25"/>
  </r>
  <r>
    <x v="2"/>
    <x v="124"/>
    <n v="3"/>
    <s v="Gqeberha Habour "/>
    <n v="70"/>
    <n v="10.5"/>
    <n v="3"/>
    <n v="31.5"/>
  </r>
  <r>
    <x v="2"/>
    <x v="125"/>
    <n v="1"/>
    <s v="Hout Bay Habour "/>
    <n v="15"/>
    <n v="2.25"/>
    <n v="1"/>
    <n v="2.25"/>
  </r>
  <r>
    <x v="2"/>
    <x v="125"/>
    <n v="2"/>
    <s v="Cape Town Habour"/>
    <n v="15"/>
    <n v="2.25"/>
    <n v="1"/>
    <n v="2.25"/>
  </r>
  <r>
    <x v="2"/>
    <x v="125"/>
    <n v="3"/>
    <s v="Gqeberha Habour"/>
    <n v="70"/>
    <n v="10.5"/>
    <n v="3"/>
    <n v="31.5"/>
  </r>
  <r>
    <x v="2"/>
    <x v="126"/>
    <n v="1"/>
    <s v="St Helena Bay"/>
    <n v="10"/>
    <n v="1.5"/>
    <n v="3"/>
    <n v="4.5"/>
  </r>
  <r>
    <x v="2"/>
    <x v="126"/>
    <n v="2"/>
    <s v="Cape Town Harbour"/>
    <n v="20"/>
    <n v="3"/>
    <n v="1"/>
    <n v="3"/>
  </r>
  <r>
    <x v="2"/>
    <x v="126"/>
    <n v="3"/>
    <s v="Gqeberha"/>
    <n v="70"/>
    <n v="10.5"/>
    <n v="3"/>
    <n v="31.5"/>
  </r>
  <r>
    <x v="2"/>
    <x v="127"/>
    <n v="1"/>
    <s v="Hout Bay"/>
    <n v="20"/>
    <n v="3"/>
    <n v="1"/>
    <n v="3"/>
  </r>
  <r>
    <x v="2"/>
    <x v="127"/>
    <n v="2"/>
    <s v="Cape Town "/>
    <n v="33.333333333333329"/>
    <n v="4.9999999999999991"/>
    <n v="1"/>
    <n v="4.9999999999999991"/>
  </r>
  <r>
    <x v="2"/>
    <x v="127"/>
    <n v="3"/>
    <s v="Gqeberha "/>
    <n v="46.666666666666664"/>
    <n v="6.9999999999999991"/>
    <n v="3"/>
    <n v="20.999999999999996"/>
  </r>
  <r>
    <x v="2"/>
    <x v="128"/>
    <n v="1"/>
    <s v="St Helena Bay "/>
    <n v="90"/>
    <n v="13.5"/>
    <n v="3"/>
    <n v="40.5"/>
  </r>
  <r>
    <x v="2"/>
    <x v="128"/>
    <n v="2"/>
    <s v="Cape Town "/>
    <n v="10"/>
    <n v="1.5"/>
    <n v="1"/>
    <n v="1.5"/>
  </r>
  <r>
    <x v="2"/>
    <x v="129"/>
    <n v="1"/>
    <s v="Cape Town "/>
    <n v="70"/>
    <n v="10.5"/>
    <n v="1"/>
    <n v="10.5"/>
  </r>
  <r>
    <x v="2"/>
    <x v="129"/>
    <n v="2"/>
    <s v="Gqeberha"/>
    <n v="20"/>
    <n v="3"/>
    <n v="3"/>
    <n v="9"/>
  </r>
  <r>
    <x v="2"/>
    <x v="129"/>
    <n v="3"/>
    <s v="Hout Bay Harbour"/>
    <n v="10"/>
    <n v="1.5"/>
    <n v="1"/>
    <n v="1.5"/>
  </r>
  <r>
    <x v="2"/>
    <x v="130"/>
    <n v="1"/>
    <s v="Mossel Bay"/>
    <n v="50"/>
    <n v="7.5"/>
    <n v="3"/>
    <n v="22.5"/>
  </r>
  <r>
    <x v="2"/>
    <x v="130"/>
    <n v="2"/>
    <s v="Cape Town"/>
    <n v="50"/>
    <n v="7.5"/>
    <n v="1"/>
    <n v="7.5"/>
  </r>
  <r>
    <x v="2"/>
    <x v="131"/>
    <n v="1"/>
    <s v="Mossel Bay"/>
    <n v="50"/>
    <n v="7.5"/>
    <n v="3"/>
    <n v="22.5"/>
  </r>
  <r>
    <x v="2"/>
    <x v="131"/>
    <n v="2"/>
    <s v="Gansbaai"/>
    <n v="30"/>
    <n v="4.5"/>
    <n v="3"/>
    <n v="13.5"/>
  </r>
  <r>
    <x v="2"/>
    <x v="131"/>
    <n v="3"/>
    <s v="Hout Bay"/>
    <n v="20"/>
    <n v="3"/>
    <n v="1"/>
    <n v="3"/>
  </r>
  <r>
    <x v="2"/>
    <x v="132"/>
    <n v="1"/>
    <s v="Gqeberha HARBOUR"/>
    <n v="100"/>
    <n v="15"/>
    <n v="3"/>
    <n v="45"/>
  </r>
  <r>
    <x v="2"/>
    <x v="133"/>
    <n v="1"/>
    <s v="Cape Town"/>
    <n v="85"/>
    <n v="12.75"/>
    <n v="1"/>
    <n v="12.75"/>
  </r>
  <r>
    <x v="2"/>
    <x v="133"/>
    <n v="2"/>
    <s v="Gansbaai"/>
    <n v="10"/>
    <n v="1.5"/>
    <n v="3"/>
    <n v="4.5"/>
  </r>
  <r>
    <x v="2"/>
    <x v="133"/>
    <n v="3"/>
    <s v="Hout Bay     "/>
    <n v="5"/>
    <n v="0.75"/>
    <n v="1"/>
    <n v="0.75"/>
  </r>
  <r>
    <x v="2"/>
    <x v="134"/>
    <n v="1"/>
    <s v="Table Bay Harbour"/>
    <n v="100"/>
    <n v="15"/>
    <n v="1"/>
    <n v="15"/>
  </r>
  <r>
    <x v="2"/>
    <x v="135"/>
    <n v="1"/>
    <s v="Mossel Bay"/>
    <n v="100"/>
    <n v="15"/>
    <n v="3"/>
    <n v="45"/>
  </r>
  <r>
    <x v="2"/>
    <x v="136"/>
    <n v="1"/>
    <s v="Saldanha"/>
    <n v="10"/>
    <n v="1.5"/>
    <n v="3"/>
    <n v="4.5"/>
  </r>
  <r>
    <x v="2"/>
    <x v="136"/>
    <n v="2"/>
    <s v="Cape Town Harbour"/>
    <n v="10"/>
    <n v="1.5"/>
    <n v="1"/>
    <n v="1.5"/>
  </r>
  <r>
    <x v="2"/>
    <x v="136"/>
    <n v="3"/>
    <s v="Hout Bay Harbour"/>
    <n v="80"/>
    <n v="12"/>
    <n v="1"/>
    <n v="12"/>
  </r>
  <r>
    <x v="2"/>
    <x v="137"/>
    <n v="1"/>
    <s v="Hout Bay"/>
    <n v="10"/>
    <n v="1.5"/>
    <n v="1"/>
    <n v="1.5"/>
  </r>
  <r>
    <x v="2"/>
    <x v="137"/>
    <n v="2"/>
    <s v="Saldanha Bay"/>
    <n v="10"/>
    <n v="1.5"/>
    <n v="3"/>
    <n v="4.5"/>
  </r>
  <r>
    <x v="2"/>
    <x v="137"/>
    <n v="3"/>
    <s v="St Helena Bay "/>
    <n v="80"/>
    <n v="12"/>
    <n v="3"/>
    <n v="36"/>
  </r>
  <r>
    <x v="2"/>
    <x v="138"/>
    <n v="1"/>
    <s v="Cape Town"/>
    <n v="100"/>
    <n v="15"/>
    <n v="1"/>
    <n v="15"/>
  </r>
  <r>
    <x v="2"/>
    <x v="139"/>
    <n v="1"/>
    <s v="TABLE BAY HARBOUR"/>
    <n v="100"/>
    <n v="15"/>
    <n v="1"/>
    <n v="15"/>
  </r>
  <r>
    <x v="2"/>
    <x v="140"/>
    <n v="1"/>
    <s v="Mossel Bay"/>
    <n v="100"/>
    <n v="15"/>
    <n v="3"/>
    <n v="45"/>
  </r>
  <r>
    <x v="2"/>
    <x v="141"/>
    <n v="1"/>
    <s v="Cape Town"/>
    <n v="0"/>
    <n v="0"/>
    <n v="1"/>
    <n v="1"/>
  </r>
  <r>
    <x v="2"/>
    <x v="141"/>
    <n v="2"/>
    <s v="Gqeberha, PE"/>
    <n v="0"/>
    <n v="0"/>
    <n v="3"/>
    <n v="3"/>
  </r>
  <r>
    <x v="2"/>
    <x v="141"/>
    <n v="3"/>
    <s v="Mossle Bay"/>
    <n v="0"/>
    <n v="0"/>
    <n v="3"/>
    <n v="3"/>
  </r>
  <r>
    <x v="2"/>
    <x v="142"/>
    <n v="1"/>
    <s v="Saldanha Bay"/>
    <n v="100"/>
    <n v="15"/>
    <n v="3"/>
    <n v="45"/>
  </r>
  <r>
    <x v="2"/>
    <x v="143"/>
    <n v="1"/>
    <s v="Cape Town"/>
    <n v="33.333333333333329"/>
    <n v="4.9999999999999991"/>
    <n v="1"/>
    <n v="4.9999999999999991"/>
  </r>
  <r>
    <x v="2"/>
    <x v="143"/>
    <n v="2"/>
    <s v="Cape Town"/>
    <n v="33.333333333333329"/>
    <n v="4.9999999999999991"/>
    <n v="1"/>
    <n v="4.9999999999999991"/>
  </r>
  <r>
    <x v="2"/>
    <x v="143"/>
    <n v="3"/>
    <s v="Cape Town"/>
    <n v="33.333333333333329"/>
    <n v="4.9999999999999991"/>
    <n v="1"/>
    <n v="4.9999999999999991"/>
  </r>
  <r>
    <x v="2"/>
    <x v="144"/>
    <n v="1"/>
    <s v="CAPE TOWN"/>
    <n v="100"/>
    <n v="15"/>
    <n v="1"/>
    <n v="15"/>
  </r>
  <r>
    <x v="2"/>
    <x v="145"/>
    <n v="1"/>
    <s v="Elands Bay"/>
    <n v="30"/>
    <n v="4.5"/>
    <n v="3"/>
    <n v="13.5"/>
  </r>
  <r>
    <x v="2"/>
    <x v="145"/>
    <n v="2"/>
    <s v="Lamberts Bay"/>
    <n v="30"/>
    <n v="4.5"/>
    <n v="3"/>
    <n v="13.5"/>
  </r>
  <r>
    <x v="2"/>
    <x v="145"/>
    <n v="3"/>
    <s v="St Helena Bay"/>
    <n v="30"/>
    <n v="4.5"/>
    <n v="3"/>
    <n v="13.5"/>
  </r>
  <r>
    <x v="2"/>
    <x v="145"/>
    <n v="4"/>
    <s v="Cape Town"/>
    <n v="10"/>
    <n v="1.5"/>
    <n v="1"/>
    <n v="1.5"/>
  </r>
  <r>
    <x v="2"/>
    <x v="146"/>
    <n v="1"/>
    <s v="St.Helenabay"/>
    <n v="100"/>
    <n v="15"/>
    <n v="3"/>
    <n v="45"/>
  </r>
  <r>
    <x v="2"/>
    <x v="147"/>
    <n v="1"/>
    <s v="Mossel Bay"/>
    <n v="100"/>
    <n v="15"/>
    <n v="3"/>
    <n v="45"/>
  </r>
  <r>
    <x v="2"/>
    <x v="148"/>
    <n v="1"/>
    <s v="Gqeberha"/>
    <n v="5"/>
    <n v="0.75"/>
    <n v="3"/>
    <n v="2.25"/>
  </r>
  <r>
    <x v="2"/>
    <x v="148"/>
    <n v="2"/>
    <s v="Saldanha"/>
    <n v="5"/>
    <n v="0.75"/>
    <n v="3"/>
    <n v="2.25"/>
  </r>
  <r>
    <x v="2"/>
    <x v="148"/>
    <n v="3"/>
    <s v="Cape Town"/>
    <n v="90"/>
    <n v="13.5"/>
    <n v="1"/>
    <n v="13.5"/>
  </r>
  <r>
    <x v="2"/>
    <x v="149"/>
    <n v="1"/>
    <s v="St Helena Harbour"/>
    <n v="20"/>
    <n v="3"/>
    <n v="3"/>
    <n v="9"/>
  </r>
  <r>
    <x v="2"/>
    <x v="149"/>
    <n v="2"/>
    <s v="Cape Town Harbour"/>
    <n v="80"/>
    <n v="12"/>
    <n v="1"/>
    <n v="12"/>
  </r>
  <r>
    <x v="2"/>
    <x v="150"/>
    <n v="1"/>
    <s v="Mossel Bay"/>
    <n v="100"/>
    <n v="15"/>
    <n v="3"/>
    <n v="45"/>
  </r>
  <r>
    <x v="2"/>
    <x v="151"/>
    <n v="1"/>
    <s v="Mossel Bay"/>
    <n v="100"/>
    <n v="15"/>
    <n v="3"/>
    <n v="45"/>
  </r>
  <r>
    <x v="2"/>
    <x v="152"/>
    <n v="1"/>
    <s v="SALDANHA"/>
    <n v="80"/>
    <n v="12"/>
    <n v="3"/>
    <n v="36"/>
  </r>
  <r>
    <x v="2"/>
    <x v="152"/>
    <n v="2"/>
    <s v="CAPE TOWN"/>
    <n v="20"/>
    <n v="3"/>
    <n v="1"/>
    <n v="3"/>
  </r>
  <r>
    <x v="2"/>
    <x v="153"/>
    <n v="1"/>
    <s v="cape town/SALDANHA"/>
    <n v="100"/>
    <n v="15"/>
    <n v="3"/>
    <n v="45"/>
  </r>
  <r>
    <x v="2"/>
    <x v="154"/>
    <n v="1"/>
    <s v="Cape Town Harbour"/>
    <n v="100"/>
    <n v="15"/>
    <n v="1"/>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2D6A802-5371-4881-A923-E0DAB163D549}"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H3:L183" firstHeaderRow="1" firstDataRow="2" firstDataCol="1"/>
  <pivotFields count="5">
    <pivotField axis="axisRow" showAll="0">
      <items count="4">
        <item x="0"/>
        <item x="1"/>
        <item x="2"/>
        <item t="default"/>
      </items>
    </pivotField>
    <pivotField axis="axisRow" showAll="0">
      <items count="176">
        <item n="Application 32" x="31"/>
        <item n="Application 33" x="32"/>
        <item n="Application 34" x="33"/>
        <item n="Application 35" x="34"/>
        <item n="Application 36" x="35"/>
        <item n="Application 100" x="36"/>
        <item n="Application 101" x="101"/>
        <item n="Application 102" x="102"/>
        <item n="Application 1" x="0"/>
        <item n="Application 2" x="1"/>
        <item n="Application 3" x="2"/>
        <item n="Application 103" x="103"/>
        <item n="Application 104" x="104"/>
        <item n="Application 37" x="37"/>
        <item n="Application 105" x="105"/>
        <item n="Application 106" x="106"/>
        <item n="Application 38" x="38"/>
        <item n="Application 4" x="3"/>
        <item n="Application 5" x="4"/>
        <item n="Application 6" x="5"/>
        <item n="Application 107" x="107"/>
        <item n="Application 7" x="6"/>
        <item n="Application 8" x="7"/>
        <item n="Application 39" x="39"/>
        <item n="Application 40" x="40"/>
        <item n="Application 108" x="108"/>
        <item n="Application 109" x="109"/>
        <item n="Application 41" x="41"/>
        <item n="Application 42" x="42"/>
        <item n="Application 43" x="43"/>
        <item n="Application 9" x="8"/>
        <item n="Application 10" x="9"/>
        <item n="Application 11" x="10"/>
        <item n="Application 110" x="110"/>
        <item n="Application 12" x="11"/>
        <item n="Application 44" x="44"/>
        <item n="Application 13" x="12"/>
        <item n="Application 45" x="45"/>
        <item n="Application 14" x="13"/>
        <item n="Application 46" x="46"/>
        <item n="Application 15" x="14"/>
        <item n="Application 16" x="15"/>
        <item n="Application 111" x="111"/>
        <item n="Application 47" x="47"/>
        <item n="Application 112" x="112"/>
        <item n="Application 113" x="113"/>
        <item n="Application 114" x="114"/>
        <item n="Application 17" x="16"/>
        <item n="Application 18" x="17"/>
        <item n="Application 115" x="115"/>
        <item n="Application 48" x="48"/>
        <item n="Application 116" x="116"/>
        <item n="Application 117" x="117"/>
        <item n="Application 19" x="18"/>
        <item n="Application 118" x="118"/>
        <item n="Application 119" x="119"/>
        <item n="Application 120" x="120"/>
        <item n="Application 121" x="121"/>
        <item n="Application 49" x="49"/>
        <item n="Application 20" x="19"/>
        <item n="Application 21" x="20"/>
        <item n="Application 22" x="21"/>
        <item n="Application 50" x="50"/>
        <item n="Application 122" x="122"/>
        <item n="Application 51" x="51"/>
        <item n="Application 52" x="52"/>
        <item n="Application 123" x="123"/>
        <item n="Application 53" x="53"/>
        <item n="Application 124" x="124"/>
        <item n="Application 23" x="22"/>
        <item n="Application 125" x="125"/>
        <item n="Application 54" x="54"/>
        <item n="Application 55" x="55"/>
        <item n="Application 126" x="126"/>
        <item n="Application 56" x="56"/>
        <item n="Application 57" x="57"/>
        <item n="Application 58" x="58"/>
        <item n="Application 127" x="127"/>
        <item n="Application 128" x="128"/>
        <item n="Application 24" x="23"/>
        <item n="Application 129" x="129"/>
        <item n="Application 59" x="59"/>
        <item n="Application 25" x="24"/>
        <item n="Application 130" x="130"/>
        <item n="Application 131" x="131"/>
        <item n="Application 132" x="132"/>
        <item n="Application 133" x="133"/>
        <item n="Application 134" x="60"/>
        <item n="Application 135" x="134"/>
        <item n="Application 26" x="25"/>
        <item n="Application 27" x="26"/>
        <item n="Application 60" x="61"/>
        <item n="Application 61" x="62"/>
        <item n="Application 62" x="63"/>
        <item n="Application 63" x="64"/>
        <item n="Application 64" x="65"/>
        <item n="Application 136" x="135"/>
        <item n="Application 28" x="27"/>
        <item n="Application 137" x="136"/>
        <item n="Application 138" x="137"/>
        <item n="Application 65" x="66"/>
        <item n="Application 139" x="138"/>
        <item n="Application 140" x="139"/>
        <item n="Application 66" x="67"/>
        <item n="Application 67" x="68"/>
        <item n="Application 29" x="28"/>
        <item n="Application 68" x="69"/>
        <item n="Application 141" x="140"/>
        <item n="Application 69" x="70"/>
        <item n="Application 30" x="29"/>
        <item n="Application 70" x="71"/>
        <item n="Application 142" x="141"/>
        <item n="Application 71" x="72"/>
        <item n="Application 143" x="142"/>
        <item n="Application 72" x="73"/>
        <item n="Application 73" x="74"/>
        <item n="Application 144" x="143"/>
        <item n="Application 74" x="75"/>
        <item n="Application 145" x="144"/>
        <item n="Application 75" x="76"/>
        <item n="Application 76" x="77"/>
        <item n="Application 77" x="78"/>
        <item n="Application 146" x="145"/>
        <item n="Application 78" x="79"/>
        <item n="Application 79" x="80"/>
        <item n="Application 80" x="81"/>
        <item n="Application 81" x="82"/>
        <item n="Application 147" x="146"/>
        <item n="Application 148" x="147"/>
        <item n="Application 149" x="148"/>
        <item n="Application 82" x="83"/>
        <item n="Application 150" x="149"/>
        <item n="Application 83" x="84"/>
        <item n="Application 84" x="85"/>
        <item n="Application 151" x="150"/>
        <item n="Application 152" x="151"/>
        <item n="Application 153" x="152"/>
        <item n="Application 85" x="86"/>
        <item n="Application 86" x="87"/>
        <item n="Application 154" x="153"/>
        <item n="Application 155" x="154"/>
        <item n="Application 87" x="88"/>
        <item n="Application 156" x="155"/>
        <item n="Application 88" x="89"/>
        <item n="Application 157" x="156"/>
        <item n="Application 89" x="90"/>
        <item n="Application 158" x="157"/>
        <item n="Application 90" x="91"/>
        <item n="Application 91" x="92"/>
        <item n="Application 159" x="158"/>
        <item n="Application 160" x="159"/>
        <item n="Application 31" x="30"/>
        <item n="Application 92" x="93"/>
        <item n="Application 93" x="94"/>
        <item n="Application 161" x="160"/>
        <item n="Application 162" x="161"/>
        <item n="Application 163" x="162"/>
        <item n="Application 164" x="163"/>
        <item n="Application 165" x="164"/>
        <item n="Application 166" x="165"/>
        <item n="Application 94" x="95"/>
        <item n="Application 167" x="166"/>
        <item n="Application 168" x="167"/>
        <item n="Application 95" x="96"/>
        <item n="Application 96" x="97"/>
        <item n="Application 169" x="168"/>
        <item n="Application 170" x="169"/>
        <item n="Application 171" x="170"/>
        <item n="Application 172" x="171"/>
        <item n="Application 173" x="172"/>
        <item n="Application 97" x="98"/>
        <item n="Application 98" x="99"/>
        <item n="Application 99" x="100"/>
        <item n="Application 174" x="173"/>
        <item n="Application 175" x="174"/>
        <item t="default"/>
      </items>
    </pivotField>
    <pivotField axis="axisCol" showAll="0">
      <items count="4">
        <item x="0"/>
        <item x="1"/>
        <item x="2"/>
        <item t="default"/>
      </items>
    </pivotField>
    <pivotField showAll="0"/>
    <pivotField dataField="1" showAll="0"/>
  </pivotFields>
  <rowFields count="2">
    <field x="0"/>
    <field x="1"/>
  </rowFields>
  <rowItems count="179">
    <i>
      <x/>
    </i>
    <i r="1">
      <x v="8"/>
    </i>
    <i r="1">
      <x v="9"/>
    </i>
    <i r="1">
      <x v="10"/>
    </i>
    <i r="1">
      <x v="17"/>
    </i>
    <i r="1">
      <x v="18"/>
    </i>
    <i r="1">
      <x v="19"/>
    </i>
    <i r="1">
      <x v="21"/>
    </i>
    <i r="1">
      <x v="22"/>
    </i>
    <i r="1">
      <x v="30"/>
    </i>
    <i r="1">
      <x v="31"/>
    </i>
    <i r="1">
      <x v="32"/>
    </i>
    <i r="1">
      <x v="34"/>
    </i>
    <i r="1">
      <x v="36"/>
    </i>
    <i r="1">
      <x v="38"/>
    </i>
    <i r="1">
      <x v="40"/>
    </i>
    <i r="1">
      <x v="41"/>
    </i>
    <i r="1">
      <x v="47"/>
    </i>
    <i r="1">
      <x v="48"/>
    </i>
    <i r="1">
      <x v="53"/>
    </i>
    <i r="1">
      <x v="59"/>
    </i>
    <i r="1">
      <x v="60"/>
    </i>
    <i r="1">
      <x v="61"/>
    </i>
    <i r="1">
      <x v="69"/>
    </i>
    <i r="1">
      <x v="79"/>
    </i>
    <i r="1">
      <x v="82"/>
    </i>
    <i r="1">
      <x v="89"/>
    </i>
    <i r="1">
      <x v="90"/>
    </i>
    <i r="1">
      <x v="97"/>
    </i>
    <i r="1">
      <x v="105"/>
    </i>
    <i r="1">
      <x v="109"/>
    </i>
    <i r="1">
      <x v="151"/>
    </i>
    <i>
      <x v="1"/>
    </i>
    <i r="1">
      <x/>
    </i>
    <i r="1">
      <x v="1"/>
    </i>
    <i r="1">
      <x v="2"/>
    </i>
    <i r="1">
      <x v="3"/>
    </i>
    <i r="1">
      <x v="4"/>
    </i>
    <i r="1">
      <x v="5"/>
    </i>
    <i r="1">
      <x v="13"/>
    </i>
    <i r="1">
      <x v="16"/>
    </i>
    <i r="1">
      <x v="23"/>
    </i>
    <i r="1">
      <x v="24"/>
    </i>
    <i r="1">
      <x v="27"/>
    </i>
    <i r="1">
      <x v="28"/>
    </i>
    <i r="1">
      <x v="29"/>
    </i>
    <i r="1">
      <x v="35"/>
    </i>
    <i r="1">
      <x v="37"/>
    </i>
    <i r="1">
      <x v="39"/>
    </i>
    <i r="1">
      <x v="43"/>
    </i>
    <i r="1">
      <x v="50"/>
    </i>
    <i r="1">
      <x v="58"/>
    </i>
    <i r="1">
      <x v="62"/>
    </i>
    <i r="1">
      <x v="64"/>
    </i>
    <i r="1">
      <x v="65"/>
    </i>
    <i r="1">
      <x v="67"/>
    </i>
    <i r="1">
      <x v="71"/>
    </i>
    <i r="1">
      <x v="72"/>
    </i>
    <i r="1">
      <x v="74"/>
    </i>
    <i r="1">
      <x v="75"/>
    </i>
    <i r="1">
      <x v="76"/>
    </i>
    <i r="1">
      <x v="81"/>
    </i>
    <i r="1">
      <x v="87"/>
    </i>
    <i r="1">
      <x v="91"/>
    </i>
    <i r="1">
      <x v="92"/>
    </i>
    <i r="1">
      <x v="93"/>
    </i>
    <i r="1">
      <x v="94"/>
    </i>
    <i r="1">
      <x v="95"/>
    </i>
    <i r="1">
      <x v="100"/>
    </i>
    <i r="1">
      <x v="103"/>
    </i>
    <i r="1">
      <x v="104"/>
    </i>
    <i r="1">
      <x v="106"/>
    </i>
    <i r="1">
      <x v="108"/>
    </i>
    <i r="1">
      <x v="110"/>
    </i>
    <i r="1">
      <x v="112"/>
    </i>
    <i r="1">
      <x v="114"/>
    </i>
    <i r="1">
      <x v="115"/>
    </i>
    <i r="1">
      <x v="117"/>
    </i>
    <i r="1">
      <x v="119"/>
    </i>
    <i r="1">
      <x v="120"/>
    </i>
    <i r="1">
      <x v="121"/>
    </i>
    <i r="1">
      <x v="123"/>
    </i>
    <i r="1">
      <x v="124"/>
    </i>
    <i r="1">
      <x v="125"/>
    </i>
    <i r="1">
      <x v="126"/>
    </i>
    <i r="1">
      <x v="130"/>
    </i>
    <i r="1">
      <x v="132"/>
    </i>
    <i r="1">
      <x v="133"/>
    </i>
    <i r="1">
      <x v="137"/>
    </i>
    <i r="1">
      <x v="138"/>
    </i>
    <i r="1">
      <x v="141"/>
    </i>
    <i r="1">
      <x v="143"/>
    </i>
    <i r="1">
      <x v="145"/>
    </i>
    <i r="1">
      <x v="147"/>
    </i>
    <i r="1">
      <x v="148"/>
    </i>
    <i r="1">
      <x v="152"/>
    </i>
    <i r="1">
      <x v="153"/>
    </i>
    <i r="1">
      <x v="160"/>
    </i>
    <i r="1">
      <x v="163"/>
    </i>
    <i r="1">
      <x v="164"/>
    </i>
    <i r="1">
      <x v="170"/>
    </i>
    <i r="1">
      <x v="171"/>
    </i>
    <i r="1">
      <x v="172"/>
    </i>
    <i>
      <x v="2"/>
    </i>
    <i r="1">
      <x v="6"/>
    </i>
    <i r="1">
      <x v="7"/>
    </i>
    <i r="1">
      <x v="11"/>
    </i>
    <i r="1">
      <x v="12"/>
    </i>
    <i r="1">
      <x v="14"/>
    </i>
    <i r="1">
      <x v="15"/>
    </i>
    <i r="1">
      <x v="20"/>
    </i>
    <i r="1">
      <x v="25"/>
    </i>
    <i r="1">
      <x v="26"/>
    </i>
    <i r="1">
      <x v="33"/>
    </i>
    <i r="1">
      <x v="42"/>
    </i>
    <i r="1">
      <x v="44"/>
    </i>
    <i r="1">
      <x v="45"/>
    </i>
    <i r="1">
      <x v="46"/>
    </i>
    <i r="1">
      <x v="49"/>
    </i>
    <i r="1">
      <x v="51"/>
    </i>
    <i r="1">
      <x v="52"/>
    </i>
    <i r="1">
      <x v="54"/>
    </i>
    <i r="1">
      <x v="55"/>
    </i>
    <i r="1">
      <x v="56"/>
    </i>
    <i r="1">
      <x v="57"/>
    </i>
    <i r="1">
      <x v="63"/>
    </i>
    <i r="1">
      <x v="66"/>
    </i>
    <i r="1">
      <x v="68"/>
    </i>
    <i r="1">
      <x v="70"/>
    </i>
    <i r="1">
      <x v="73"/>
    </i>
    <i r="1">
      <x v="77"/>
    </i>
    <i r="1">
      <x v="78"/>
    </i>
    <i r="1">
      <x v="80"/>
    </i>
    <i r="1">
      <x v="83"/>
    </i>
    <i r="1">
      <x v="84"/>
    </i>
    <i r="1">
      <x v="85"/>
    </i>
    <i r="1">
      <x v="86"/>
    </i>
    <i r="1">
      <x v="88"/>
    </i>
    <i r="1">
      <x v="96"/>
    </i>
    <i r="1">
      <x v="98"/>
    </i>
    <i r="1">
      <x v="99"/>
    </i>
    <i r="1">
      <x v="101"/>
    </i>
    <i r="1">
      <x v="102"/>
    </i>
    <i r="1">
      <x v="107"/>
    </i>
    <i r="1">
      <x v="111"/>
    </i>
    <i r="1">
      <x v="113"/>
    </i>
    <i r="1">
      <x v="116"/>
    </i>
    <i r="1">
      <x v="118"/>
    </i>
    <i r="1">
      <x v="122"/>
    </i>
    <i r="1">
      <x v="127"/>
    </i>
    <i r="1">
      <x v="128"/>
    </i>
    <i r="1">
      <x v="129"/>
    </i>
    <i r="1">
      <x v="131"/>
    </i>
    <i r="1">
      <x v="134"/>
    </i>
    <i r="1">
      <x v="135"/>
    </i>
    <i r="1">
      <x v="136"/>
    </i>
    <i r="1">
      <x v="139"/>
    </i>
    <i r="1">
      <x v="140"/>
    </i>
    <i r="1">
      <x v="142"/>
    </i>
    <i r="1">
      <x v="144"/>
    </i>
    <i r="1">
      <x v="146"/>
    </i>
    <i r="1">
      <x v="149"/>
    </i>
    <i r="1">
      <x v="150"/>
    </i>
    <i r="1">
      <x v="154"/>
    </i>
    <i r="1">
      <x v="155"/>
    </i>
    <i r="1">
      <x v="156"/>
    </i>
    <i r="1">
      <x v="157"/>
    </i>
    <i r="1">
      <x v="158"/>
    </i>
    <i r="1">
      <x v="159"/>
    </i>
    <i r="1">
      <x v="161"/>
    </i>
    <i r="1">
      <x v="162"/>
    </i>
    <i r="1">
      <x v="165"/>
    </i>
    <i r="1">
      <x v="166"/>
    </i>
    <i r="1">
      <x v="167"/>
    </i>
    <i r="1">
      <x v="168"/>
    </i>
    <i r="1">
      <x v="169"/>
    </i>
    <i r="1">
      <x v="173"/>
    </i>
    <i r="1">
      <x v="174"/>
    </i>
    <i t="grand">
      <x/>
    </i>
  </rowItems>
  <colFields count="1">
    <field x="2"/>
  </colFields>
  <colItems count="4">
    <i>
      <x/>
    </i>
    <i>
      <x v="1"/>
    </i>
    <i>
      <x v="2"/>
    </i>
    <i t="grand">
      <x/>
    </i>
  </colItems>
  <dataFields count="1">
    <dataField name="Sum of Score " fld="4"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785277A-C587-44B2-B4EE-83E2DDE2C0AA}"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B180" firstHeaderRow="1" firstDataRow="1" firstDataCol="1"/>
  <pivotFields count="7">
    <pivotField axis="axisRow" showAll="0">
      <items count="4">
        <item x="0"/>
        <item x="1"/>
        <item x="2"/>
        <item t="default"/>
      </items>
    </pivotField>
    <pivotField axis="axisRow" showAll="0">
      <items count="176">
        <item n="Application 32" x="31"/>
        <item n="Application 33" x="32"/>
        <item n="Application 34" x="33"/>
        <item n="Application 35" x="34"/>
        <item n="Application 36" x="35"/>
        <item n="Application 100" x="36"/>
        <item n="Application 101" x="101"/>
        <item n="Application 102" x="102"/>
        <item n="Application 1" x="0"/>
        <item n="Application 2" x="1"/>
        <item n="Application 3" x="2"/>
        <item n="Application 103" x="103"/>
        <item n="Application 104" x="104"/>
        <item n="Application 37" x="37"/>
        <item n="Application 105" x="105"/>
        <item n="Application 106" x="106"/>
        <item n="Application 38" x="38"/>
        <item n="Application 4" x="3"/>
        <item n="Application 5" x="4"/>
        <item n="Application 6" x="5"/>
        <item n="Application 107" x="107"/>
        <item n="Application 7" x="6"/>
        <item n="Application 8" x="7"/>
        <item n="Application 39" x="39"/>
        <item n="Application 40" x="40"/>
        <item n="Application 108" x="108"/>
        <item n="Application 109" x="109"/>
        <item n="Application 41" x="41"/>
        <item n="Application 42" x="42"/>
        <item n="Application 43" x="43"/>
        <item n="Application 9" x="8"/>
        <item n="Application 10" x="9"/>
        <item n="Application 11" x="10"/>
        <item n="Application 110" x="110"/>
        <item n="Application 12" x="11"/>
        <item n="Application 44" x="44"/>
        <item n="Application 13" x="12"/>
        <item n="Application 45" x="45"/>
        <item n="Application 14" x="13"/>
        <item n="Application 46" x="46"/>
        <item n="Application 15" x="14"/>
        <item n="Application 16" x="15"/>
        <item n="Application 111" x="111"/>
        <item n="Application 47" x="47"/>
        <item n="Application 112" x="112"/>
        <item n="Application 113" x="113"/>
        <item n="Application 114" x="114"/>
        <item n="Application 17" x="16"/>
        <item n="Application 18" x="17"/>
        <item n="Application 115" x="115"/>
        <item n="Application 48" x="48"/>
        <item n="Application 116" x="116"/>
        <item n="Application 117" x="117"/>
        <item n="Application 19" x="18"/>
        <item n="Application 118" x="118"/>
        <item n="Application 119" x="119"/>
        <item n="Application 120" x="120"/>
        <item n="Application 121" x="121"/>
        <item n="Application 49" x="49"/>
        <item n="Application 20" x="19"/>
        <item n="Application 21" x="20"/>
        <item n="Application 22" x="21"/>
        <item n="Application 50" x="50"/>
        <item n="Application 122" x="122"/>
        <item n="Application 51" x="51"/>
        <item n="Application 52" x="52"/>
        <item n="Application 123" x="123"/>
        <item n="Application 53" x="53"/>
        <item n="Application 124" x="124"/>
        <item n="Application 23" x="22"/>
        <item n="Application 125" x="125"/>
        <item n="Application 54" x="54"/>
        <item n="Application 55" x="55"/>
        <item n="Application 126" x="126"/>
        <item n="Application 56" x="56"/>
        <item n="Application 57" x="57"/>
        <item n="Application 58" x="58"/>
        <item n="Application 127" x="127"/>
        <item n="Application 128" x="128"/>
        <item n="Application 24" x="23"/>
        <item n="Application 129" x="129"/>
        <item n="Application 59" x="59"/>
        <item n="Application 25" x="24"/>
        <item n="Application 130" x="130"/>
        <item n="Application 131" x="131"/>
        <item n="Application 132" x="132"/>
        <item n="Application 133" x="133"/>
        <item n="Application 134" x="60"/>
        <item n="Application 135" x="134"/>
        <item n="Application 26" x="25"/>
        <item n="Application 27" x="26"/>
        <item n="Application 60" x="61"/>
        <item n="Application 61" x="62"/>
        <item n="Application 62" x="63"/>
        <item n="Application 63" x="64"/>
        <item n="Application 64" x="65"/>
        <item n="Application 136" x="135"/>
        <item n="Application 28" x="27"/>
        <item n="Application 137" x="136"/>
        <item n="Application 138" x="137"/>
        <item n="Application 65" x="66"/>
        <item n="Application 139" x="138"/>
        <item n="Application 140" x="139"/>
        <item n="Application 66" x="67"/>
        <item n="Application 67" x="68"/>
        <item n="Application 29" x="28"/>
        <item n="Application 68" x="69"/>
        <item n="Application 141" x="140"/>
        <item n="Application 69" x="70"/>
        <item n="Application 30" x="29"/>
        <item n="Application 70" x="71"/>
        <item n="Application 142" x="141"/>
        <item n="Application 71" x="72"/>
        <item n="Application 143" x="142"/>
        <item n="Application 72" x="73"/>
        <item n="Application 73" x="74"/>
        <item n="Application 144" x="143"/>
        <item n="Application 74" x="75"/>
        <item n="Application 145" x="144"/>
        <item n="Application 75" x="76"/>
        <item n="Application 76" x="77"/>
        <item n="Application 77" x="78"/>
        <item n="Application 146" x="145"/>
        <item n="Application 78" x="79"/>
        <item n="Application 79" x="80"/>
        <item n="Application 80" x="81"/>
        <item n="Application 81" x="82"/>
        <item n="Application 147" x="146"/>
        <item n="Application 148" x="147"/>
        <item n="Application 149" x="148"/>
        <item n="Application 82" x="83"/>
        <item n="Application 150" x="149"/>
        <item n="Application 83" x="84"/>
        <item n="Application 84" x="85"/>
        <item n="Application 151" x="150"/>
        <item n="Application 152" x="151"/>
        <item n="Application 153" x="152"/>
        <item n="Application 85" x="86"/>
        <item n="Application 86" x="87"/>
        <item n="Application 154" x="153"/>
        <item n="Application 155" x="154"/>
        <item n="Application 87" x="88"/>
        <item n="Application 156" x="155"/>
        <item n="Application 88" x="89"/>
        <item n="Application 157" x="156"/>
        <item n="Application 89" x="90"/>
        <item n="Application 158" x="157"/>
        <item n="Application 90" x="91"/>
        <item n="Application 91" x="92"/>
        <item n="Application 159" x="158"/>
        <item n="Application 160" x="159"/>
        <item n="Application 31" x="30"/>
        <item n="Application 92" x="93"/>
        <item n="Application 93" x="94"/>
        <item n="Application 161" x="160"/>
        <item n="Application 162" x="161"/>
        <item n="Application 163" x="162"/>
        <item n="Application 164" x="163"/>
        <item n="Application 165" x="164"/>
        <item n="Application 166" x="165"/>
        <item n="Application 94" x="95"/>
        <item n="Application 167" x="166"/>
        <item n="Application 168" x="167"/>
        <item n="Application 95" x="96"/>
        <item n="Application 96" x="97"/>
        <item n="Application 169" x="168"/>
        <item n="Application 170" x="169"/>
        <item n="Application 171" x="170"/>
        <item n="Application 172" x="171"/>
        <item n="Application 173" x="172"/>
        <item n="Application 97" x="98"/>
        <item n="Application 98" x="99"/>
        <item n="Application 99" x="100"/>
        <item n="Application 174" x="173"/>
        <item n="Application 175" x="174"/>
        <item t="default"/>
      </items>
    </pivotField>
    <pivotField showAll="0">
      <items count="19">
        <item x="17"/>
        <item x="0"/>
        <item x="1"/>
        <item x="2"/>
        <item x="3"/>
        <item x="4"/>
        <item x="5"/>
        <item x="6"/>
        <item x="7"/>
        <item x="8"/>
        <item x="9"/>
        <item x="10"/>
        <item x="11"/>
        <item x="12"/>
        <item x="13"/>
        <item x="14"/>
        <item x="15"/>
        <item x="16"/>
        <item t="default"/>
      </items>
    </pivotField>
    <pivotField showAll="0"/>
    <pivotField showAll="0"/>
    <pivotField showAll="0"/>
    <pivotField dataField="1" showAll="0"/>
  </pivotFields>
  <rowFields count="2">
    <field x="0"/>
    <field x="1"/>
  </rowFields>
  <rowItems count="179">
    <i>
      <x/>
    </i>
    <i r="1">
      <x v="8"/>
    </i>
    <i r="1">
      <x v="9"/>
    </i>
    <i r="1">
      <x v="10"/>
    </i>
    <i r="1">
      <x v="17"/>
    </i>
    <i r="1">
      <x v="18"/>
    </i>
    <i r="1">
      <x v="19"/>
    </i>
    <i r="1">
      <x v="21"/>
    </i>
    <i r="1">
      <x v="22"/>
    </i>
    <i r="1">
      <x v="30"/>
    </i>
    <i r="1">
      <x v="31"/>
    </i>
    <i r="1">
      <x v="32"/>
    </i>
    <i r="1">
      <x v="34"/>
    </i>
    <i r="1">
      <x v="36"/>
    </i>
    <i r="1">
      <x v="38"/>
    </i>
    <i r="1">
      <x v="40"/>
    </i>
    <i r="1">
      <x v="41"/>
    </i>
    <i r="1">
      <x v="47"/>
    </i>
    <i r="1">
      <x v="48"/>
    </i>
    <i r="1">
      <x v="53"/>
    </i>
    <i r="1">
      <x v="59"/>
    </i>
    <i r="1">
      <x v="60"/>
    </i>
    <i r="1">
      <x v="61"/>
    </i>
    <i r="1">
      <x v="69"/>
    </i>
    <i r="1">
      <x v="79"/>
    </i>
    <i r="1">
      <x v="82"/>
    </i>
    <i r="1">
      <x v="89"/>
    </i>
    <i r="1">
      <x v="90"/>
    </i>
    <i r="1">
      <x v="97"/>
    </i>
    <i r="1">
      <x v="105"/>
    </i>
    <i r="1">
      <x v="109"/>
    </i>
    <i r="1">
      <x v="151"/>
    </i>
    <i>
      <x v="1"/>
    </i>
    <i r="1">
      <x/>
    </i>
    <i r="1">
      <x v="1"/>
    </i>
    <i r="1">
      <x v="2"/>
    </i>
    <i r="1">
      <x v="3"/>
    </i>
    <i r="1">
      <x v="4"/>
    </i>
    <i r="1">
      <x v="5"/>
    </i>
    <i r="1">
      <x v="13"/>
    </i>
    <i r="1">
      <x v="16"/>
    </i>
    <i r="1">
      <x v="23"/>
    </i>
    <i r="1">
      <x v="24"/>
    </i>
    <i r="1">
      <x v="27"/>
    </i>
    <i r="1">
      <x v="28"/>
    </i>
    <i r="1">
      <x v="29"/>
    </i>
    <i r="1">
      <x v="35"/>
    </i>
    <i r="1">
      <x v="37"/>
    </i>
    <i r="1">
      <x v="39"/>
    </i>
    <i r="1">
      <x v="43"/>
    </i>
    <i r="1">
      <x v="50"/>
    </i>
    <i r="1">
      <x v="58"/>
    </i>
    <i r="1">
      <x v="62"/>
    </i>
    <i r="1">
      <x v="64"/>
    </i>
    <i r="1">
      <x v="65"/>
    </i>
    <i r="1">
      <x v="67"/>
    </i>
    <i r="1">
      <x v="71"/>
    </i>
    <i r="1">
      <x v="72"/>
    </i>
    <i r="1">
      <x v="74"/>
    </i>
    <i r="1">
      <x v="75"/>
    </i>
    <i r="1">
      <x v="76"/>
    </i>
    <i r="1">
      <x v="81"/>
    </i>
    <i r="1">
      <x v="87"/>
    </i>
    <i r="1">
      <x v="91"/>
    </i>
    <i r="1">
      <x v="92"/>
    </i>
    <i r="1">
      <x v="93"/>
    </i>
    <i r="1">
      <x v="94"/>
    </i>
    <i r="1">
      <x v="95"/>
    </i>
    <i r="1">
      <x v="100"/>
    </i>
    <i r="1">
      <x v="103"/>
    </i>
    <i r="1">
      <x v="104"/>
    </i>
    <i r="1">
      <x v="106"/>
    </i>
    <i r="1">
      <x v="108"/>
    </i>
    <i r="1">
      <x v="110"/>
    </i>
    <i r="1">
      <x v="112"/>
    </i>
    <i r="1">
      <x v="114"/>
    </i>
    <i r="1">
      <x v="115"/>
    </i>
    <i r="1">
      <x v="117"/>
    </i>
    <i r="1">
      <x v="119"/>
    </i>
    <i r="1">
      <x v="120"/>
    </i>
    <i r="1">
      <x v="121"/>
    </i>
    <i r="1">
      <x v="123"/>
    </i>
    <i r="1">
      <x v="124"/>
    </i>
    <i r="1">
      <x v="125"/>
    </i>
    <i r="1">
      <x v="126"/>
    </i>
    <i r="1">
      <x v="130"/>
    </i>
    <i r="1">
      <x v="132"/>
    </i>
    <i r="1">
      <x v="133"/>
    </i>
    <i r="1">
      <x v="137"/>
    </i>
    <i r="1">
      <x v="138"/>
    </i>
    <i r="1">
      <x v="141"/>
    </i>
    <i r="1">
      <x v="143"/>
    </i>
    <i r="1">
      <x v="145"/>
    </i>
    <i r="1">
      <x v="147"/>
    </i>
    <i r="1">
      <x v="148"/>
    </i>
    <i r="1">
      <x v="152"/>
    </i>
    <i r="1">
      <x v="153"/>
    </i>
    <i r="1">
      <x v="160"/>
    </i>
    <i r="1">
      <x v="163"/>
    </i>
    <i r="1">
      <x v="164"/>
    </i>
    <i r="1">
      <x v="170"/>
    </i>
    <i r="1">
      <x v="171"/>
    </i>
    <i r="1">
      <x v="172"/>
    </i>
    <i>
      <x v="2"/>
    </i>
    <i r="1">
      <x v="6"/>
    </i>
    <i r="1">
      <x v="7"/>
    </i>
    <i r="1">
      <x v="11"/>
    </i>
    <i r="1">
      <x v="12"/>
    </i>
    <i r="1">
      <x v="14"/>
    </i>
    <i r="1">
      <x v="15"/>
    </i>
    <i r="1">
      <x v="20"/>
    </i>
    <i r="1">
      <x v="25"/>
    </i>
    <i r="1">
      <x v="26"/>
    </i>
    <i r="1">
      <x v="33"/>
    </i>
    <i r="1">
      <x v="42"/>
    </i>
    <i r="1">
      <x v="44"/>
    </i>
    <i r="1">
      <x v="45"/>
    </i>
    <i r="1">
      <x v="46"/>
    </i>
    <i r="1">
      <x v="49"/>
    </i>
    <i r="1">
      <x v="51"/>
    </i>
    <i r="1">
      <x v="52"/>
    </i>
    <i r="1">
      <x v="54"/>
    </i>
    <i r="1">
      <x v="55"/>
    </i>
    <i r="1">
      <x v="56"/>
    </i>
    <i r="1">
      <x v="57"/>
    </i>
    <i r="1">
      <x v="63"/>
    </i>
    <i r="1">
      <x v="66"/>
    </i>
    <i r="1">
      <x v="68"/>
    </i>
    <i r="1">
      <x v="70"/>
    </i>
    <i r="1">
      <x v="73"/>
    </i>
    <i r="1">
      <x v="77"/>
    </i>
    <i r="1">
      <x v="78"/>
    </i>
    <i r="1">
      <x v="80"/>
    </i>
    <i r="1">
      <x v="83"/>
    </i>
    <i r="1">
      <x v="84"/>
    </i>
    <i r="1">
      <x v="85"/>
    </i>
    <i r="1">
      <x v="86"/>
    </i>
    <i r="1">
      <x v="88"/>
    </i>
    <i r="1">
      <x v="96"/>
    </i>
    <i r="1">
      <x v="98"/>
    </i>
    <i r="1">
      <x v="99"/>
    </i>
    <i r="1">
      <x v="101"/>
    </i>
    <i r="1">
      <x v="102"/>
    </i>
    <i r="1">
      <x v="107"/>
    </i>
    <i r="1">
      <x v="111"/>
    </i>
    <i r="1">
      <x v="113"/>
    </i>
    <i r="1">
      <x v="116"/>
    </i>
    <i r="1">
      <x v="118"/>
    </i>
    <i r="1">
      <x v="122"/>
    </i>
    <i r="1">
      <x v="127"/>
    </i>
    <i r="1">
      <x v="128"/>
    </i>
    <i r="1">
      <x v="129"/>
    </i>
    <i r="1">
      <x v="131"/>
    </i>
    <i r="1">
      <x v="134"/>
    </i>
    <i r="1">
      <x v="135"/>
    </i>
    <i r="1">
      <x v="136"/>
    </i>
    <i r="1">
      <x v="139"/>
    </i>
    <i r="1">
      <x v="140"/>
    </i>
    <i r="1">
      <x v="142"/>
    </i>
    <i r="1">
      <x v="144"/>
    </i>
    <i r="1">
      <x v="146"/>
    </i>
    <i r="1">
      <x v="149"/>
    </i>
    <i r="1">
      <x v="150"/>
    </i>
    <i r="1">
      <x v="154"/>
    </i>
    <i r="1">
      <x v="155"/>
    </i>
    <i r="1">
      <x v="156"/>
    </i>
    <i r="1">
      <x v="157"/>
    </i>
    <i r="1">
      <x v="158"/>
    </i>
    <i r="1">
      <x v="159"/>
    </i>
    <i r="1">
      <x v="161"/>
    </i>
    <i r="1">
      <x v="162"/>
    </i>
    <i r="1">
      <x v="165"/>
    </i>
    <i r="1">
      <x v="166"/>
    </i>
    <i r="1">
      <x v="167"/>
    </i>
    <i r="1">
      <x v="168"/>
    </i>
    <i r="1">
      <x v="169"/>
    </i>
    <i r="1">
      <x v="173"/>
    </i>
    <i r="1">
      <x v="174"/>
    </i>
    <i t="grand">
      <x/>
    </i>
  </rowItems>
  <colItems count="1">
    <i/>
  </colItems>
  <dataFields count="1">
    <dataField name="Sum of Harbour_Score" fld="6"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047A0C9-8929-4BF1-A647-01E4C20B1952}"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62" firstHeaderRow="1" firstDataRow="1" firstDataCol="1"/>
  <pivotFields count="8">
    <pivotField axis="axisRow" showAll="0">
      <items count="4">
        <item x="0"/>
        <item x="1"/>
        <item x="2"/>
        <item t="default"/>
      </items>
    </pivotField>
    <pivotField axis="axisRow" showAll="0">
      <items count="156">
        <item n="Application 32" x="30"/>
        <item n="Application 33" x="31"/>
        <item n="Application 34" x="32"/>
        <item n="Application 35" x="33"/>
        <item n="Application 36" x="34"/>
        <item n="Application 100" x="35"/>
        <item n="Application 101" x="95"/>
        <item n="Application 102" x="96"/>
        <item n="Application 2" x="0"/>
        <item n="Application 3" x="1"/>
        <item n="Application 103" x="97"/>
        <item n="Application 104" x="98"/>
        <item n="Application 37" x="36"/>
        <item n="Application 105" x="99"/>
        <item n="Application 106" x="100"/>
        <item n="Application 38" x="37"/>
        <item n="Application 4" x="2"/>
        <item n="Application 5" x="3"/>
        <item n="Application 6" x="4"/>
        <item n="Application 107" x="101"/>
        <item n="Application 7" x="5"/>
        <item n="Application 8" x="6"/>
        <item n="Application 39" x="38"/>
        <item n="Application 40" x="39"/>
        <item n="Application 108" x="102"/>
        <item n="Application 109" x="103"/>
        <item n="Application 41" x="40"/>
        <item n="Application 42" x="41"/>
        <item n="Application 43" x="42"/>
        <item n="Application 9" x="7"/>
        <item n="Application 10" x="8"/>
        <item n="Application 11" x="9"/>
        <item n="Application 110" x="104"/>
        <item n="Application 12" x="10"/>
        <item n="Application 44" x="43"/>
        <item n="Application 13" x="11"/>
        <item n="Application 45" x="44"/>
        <item n="Application 14" x="12"/>
        <item n="Application 46" x="45"/>
        <item n="Application 15" x="13"/>
        <item n="Application 16" x="14"/>
        <item n="Application 111" x="105"/>
        <item n="Application 47" x="46"/>
        <item n="Application 112" x="106"/>
        <item n="Application 113" x="107"/>
        <item n="Application 114" x="108"/>
        <item n="Application 17" x="15"/>
        <item n="Application 18" x="16"/>
        <item n="Application 115" x="109"/>
        <item n="Application 48" x="47"/>
        <item n="Application 116" x="110"/>
        <item n="Application 117" x="111"/>
        <item n="Application 19" x="17"/>
        <item n="Application 118" x="112"/>
        <item n="Application 119" x="113"/>
        <item n="Application 120" x="114"/>
        <item n="Application 121" x="115"/>
        <item n="Application 49" x="48"/>
        <item n="Application 20" x="18"/>
        <item n="Application 21" x="19"/>
        <item n="Application 22" x="20"/>
        <item n="Application 50" x="49"/>
        <item n="Application 122" x="116"/>
        <item n="Application 51" x="50"/>
        <item n="Application 52" x="51"/>
        <item n="Application 123" x="117"/>
        <item n="Application 53" x="52"/>
        <item n="Application 23" x="21"/>
        <item n="Application 125" x="118"/>
        <item n="Application 54" x="53"/>
        <item n="Application 55" x="54"/>
        <item n="Application 126" x="119"/>
        <item n="Application 56" x="55"/>
        <item n="Application 57" x="56"/>
        <item n="Application 58" x="57"/>
        <item n="Application 127" x="120"/>
        <item n="Application 128" x="121"/>
        <item n="Application 24" x="22"/>
        <item n="Application 129" x="122"/>
        <item n="Application 59" x="58"/>
        <item n="Application 25" x="23"/>
        <item n="Application 130" x="123"/>
        <item n="Application 131" x="124"/>
        <item n="Application 132" x="125"/>
        <item n="Application 133" x="126"/>
        <item n="Application 134" x="59"/>
        <item n="Application 135" x="127"/>
        <item n="Application 26" x="24"/>
        <item n="Application 27" x="25"/>
        <item n="Application 60" x="60"/>
        <item n="Application 61" x="61"/>
        <item n="Application 62" x="62"/>
        <item n="Application 63" x="63"/>
        <item n="Application 64" x="64"/>
        <item n="Application 136" x="128"/>
        <item n="Application 28" x="26"/>
        <item n="Application 137" x="129"/>
        <item n="Application 65" x="65"/>
        <item n="Application 139" x="130"/>
        <item n="Application 140" x="131"/>
        <item n="Application 66" x="66"/>
        <item n="Application 67" x="67"/>
        <item n="Application 29" x="27"/>
        <item n="Application 68" x="68"/>
        <item n="Application 141" x="132"/>
        <item n="Application 69" x="69"/>
        <item n="Application 30" x="28"/>
        <item n="Application 142" x="133"/>
        <item n="Application 71" x="70"/>
        <item n="Application 143" x="134"/>
        <item n="Application 73" x="71"/>
        <item n="Application 74" x="72"/>
        <item n="Application 76" x="73"/>
        <item n="Application 77" x="74"/>
        <item n="Application 78" x="75"/>
        <item n="Application 79" x="76"/>
        <item n="Application 80" x="77"/>
        <item n="Application 81" x="78"/>
        <item n="Application 147" x="135"/>
        <item n="Application 149" x="136"/>
        <item n="Application 82" x="79"/>
        <item n="Application 150" x="137"/>
        <item n="Application 83" x="80"/>
        <item n="Application 84" x="81"/>
        <item n="Application 151" x="138"/>
        <item n="Application 153" x="139"/>
        <item n="Application 85" x="82"/>
        <item n="Application 154" x="140"/>
        <item n="Application 155" x="141"/>
        <item n="Application 87" x="83"/>
        <item n="Application 88" x="84"/>
        <item n="Application 157" x="142"/>
        <item n="Application 89" x="85"/>
        <item n="Application 158" x="143"/>
        <item n="Application 90" x="86"/>
        <item n="Application 91" x="87"/>
        <item n="Application 159" x="144"/>
        <item n="Application 160" x="145"/>
        <item n="Application 31" x="29"/>
        <item n="Application 93" x="88"/>
        <item n="Application 161" x="146"/>
        <item n="Application 163" x="147"/>
        <item n="Application 164" x="148"/>
        <item n="Application 165" x="149"/>
        <item n="Application 94" x="89"/>
        <item n="Application 167" x="150"/>
        <item n="Application 168" x="151"/>
        <item n="Application 95" x="90"/>
        <item n="Application 96" x="91"/>
        <item n="Application 170" x="152"/>
        <item n="Application 171" x="153"/>
        <item n="Application 172" x="154"/>
        <item n="Application 97" x="92"/>
        <item n="Application 98" x="93"/>
        <item n="Application 99" x="94"/>
        <item t="default"/>
      </items>
    </pivotField>
    <pivotField showAll="0"/>
    <pivotField showAll="0"/>
    <pivotField showAll="0"/>
    <pivotField showAll="0"/>
    <pivotField showAll="0"/>
    <pivotField dataField="1" showAll="0"/>
  </pivotFields>
  <rowFields count="2">
    <field x="0"/>
    <field x="1"/>
  </rowFields>
  <rowItems count="159">
    <i>
      <x/>
    </i>
    <i r="1">
      <x v="8"/>
    </i>
    <i r="1">
      <x v="9"/>
    </i>
    <i r="1">
      <x v="16"/>
    </i>
    <i r="1">
      <x v="17"/>
    </i>
    <i r="1">
      <x v="18"/>
    </i>
    <i r="1">
      <x v="20"/>
    </i>
    <i r="1">
      <x v="21"/>
    </i>
    <i r="1">
      <x v="29"/>
    </i>
    <i r="1">
      <x v="30"/>
    </i>
    <i r="1">
      <x v="31"/>
    </i>
    <i r="1">
      <x v="33"/>
    </i>
    <i r="1">
      <x v="35"/>
    </i>
    <i r="1">
      <x v="37"/>
    </i>
    <i r="1">
      <x v="39"/>
    </i>
    <i r="1">
      <x v="40"/>
    </i>
    <i r="1">
      <x v="46"/>
    </i>
    <i r="1">
      <x v="47"/>
    </i>
    <i r="1">
      <x v="52"/>
    </i>
    <i r="1">
      <x v="58"/>
    </i>
    <i r="1">
      <x v="59"/>
    </i>
    <i r="1">
      <x v="60"/>
    </i>
    <i r="1">
      <x v="67"/>
    </i>
    <i r="1">
      <x v="77"/>
    </i>
    <i r="1">
      <x v="80"/>
    </i>
    <i r="1">
      <x v="87"/>
    </i>
    <i r="1">
      <x v="88"/>
    </i>
    <i r="1">
      <x v="95"/>
    </i>
    <i r="1">
      <x v="102"/>
    </i>
    <i r="1">
      <x v="106"/>
    </i>
    <i r="1">
      <x v="138"/>
    </i>
    <i>
      <x v="1"/>
    </i>
    <i r="1">
      <x/>
    </i>
    <i r="1">
      <x v="1"/>
    </i>
    <i r="1">
      <x v="2"/>
    </i>
    <i r="1">
      <x v="3"/>
    </i>
    <i r="1">
      <x v="4"/>
    </i>
    <i r="1">
      <x v="5"/>
    </i>
    <i r="1">
      <x v="12"/>
    </i>
    <i r="1">
      <x v="15"/>
    </i>
    <i r="1">
      <x v="22"/>
    </i>
    <i r="1">
      <x v="23"/>
    </i>
    <i r="1">
      <x v="26"/>
    </i>
    <i r="1">
      <x v="27"/>
    </i>
    <i r="1">
      <x v="28"/>
    </i>
    <i r="1">
      <x v="34"/>
    </i>
    <i r="1">
      <x v="36"/>
    </i>
    <i r="1">
      <x v="38"/>
    </i>
    <i r="1">
      <x v="42"/>
    </i>
    <i r="1">
      <x v="49"/>
    </i>
    <i r="1">
      <x v="57"/>
    </i>
    <i r="1">
      <x v="61"/>
    </i>
    <i r="1">
      <x v="63"/>
    </i>
    <i r="1">
      <x v="64"/>
    </i>
    <i r="1">
      <x v="66"/>
    </i>
    <i r="1">
      <x v="69"/>
    </i>
    <i r="1">
      <x v="70"/>
    </i>
    <i r="1">
      <x v="72"/>
    </i>
    <i r="1">
      <x v="73"/>
    </i>
    <i r="1">
      <x v="74"/>
    </i>
    <i r="1">
      <x v="79"/>
    </i>
    <i r="1">
      <x v="85"/>
    </i>
    <i r="1">
      <x v="89"/>
    </i>
    <i r="1">
      <x v="90"/>
    </i>
    <i r="1">
      <x v="91"/>
    </i>
    <i r="1">
      <x v="92"/>
    </i>
    <i r="1">
      <x v="93"/>
    </i>
    <i r="1">
      <x v="97"/>
    </i>
    <i r="1">
      <x v="100"/>
    </i>
    <i r="1">
      <x v="101"/>
    </i>
    <i r="1">
      <x v="103"/>
    </i>
    <i r="1">
      <x v="105"/>
    </i>
    <i r="1">
      <x v="108"/>
    </i>
    <i r="1">
      <x v="110"/>
    </i>
    <i r="1">
      <x v="111"/>
    </i>
    <i r="1">
      <x v="112"/>
    </i>
    <i r="1">
      <x v="113"/>
    </i>
    <i r="1">
      <x v="114"/>
    </i>
    <i r="1">
      <x v="115"/>
    </i>
    <i r="1">
      <x v="116"/>
    </i>
    <i r="1">
      <x v="117"/>
    </i>
    <i r="1">
      <x v="120"/>
    </i>
    <i r="1">
      <x v="122"/>
    </i>
    <i r="1">
      <x v="123"/>
    </i>
    <i r="1">
      <x v="126"/>
    </i>
    <i r="1">
      <x v="129"/>
    </i>
    <i r="1">
      <x v="130"/>
    </i>
    <i r="1">
      <x v="132"/>
    </i>
    <i r="1">
      <x v="134"/>
    </i>
    <i r="1">
      <x v="135"/>
    </i>
    <i r="1">
      <x v="139"/>
    </i>
    <i r="1">
      <x v="144"/>
    </i>
    <i r="1">
      <x v="147"/>
    </i>
    <i r="1">
      <x v="148"/>
    </i>
    <i r="1">
      <x v="152"/>
    </i>
    <i r="1">
      <x v="153"/>
    </i>
    <i r="1">
      <x v="154"/>
    </i>
    <i>
      <x v="2"/>
    </i>
    <i r="1">
      <x v="6"/>
    </i>
    <i r="1">
      <x v="7"/>
    </i>
    <i r="1">
      <x v="10"/>
    </i>
    <i r="1">
      <x v="11"/>
    </i>
    <i r="1">
      <x v="13"/>
    </i>
    <i r="1">
      <x v="14"/>
    </i>
    <i r="1">
      <x v="19"/>
    </i>
    <i r="1">
      <x v="24"/>
    </i>
    <i r="1">
      <x v="25"/>
    </i>
    <i r="1">
      <x v="32"/>
    </i>
    <i r="1">
      <x v="41"/>
    </i>
    <i r="1">
      <x v="43"/>
    </i>
    <i r="1">
      <x v="44"/>
    </i>
    <i r="1">
      <x v="45"/>
    </i>
    <i r="1">
      <x v="48"/>
    </i>
    <i r="1">
      <x v="50"/>
    </i>
    <i r="1">
      <x v="51"/>
    </i>
    <i r="1">
      <x v="53"/>
    </i>
    <i r="1">
      <x v="54"/>
    </i>
    <i r="1">
      <x v="55"/>
    </i>
    <i r="1">
      <x v="56"/>
    </i>
    <i r="1">
      <x v="62"/>
    </i>
    <i r="1">
      <x v="65"/>
    </i>
    <i r="1">
      <x v="68"/>
    </i>
    <i r="1">
      <x v="71"/>
    </i>
    <i r="1">
      <x v="75"/>
    </i>
    <i r="1">
      <x v="76"/>
    </i>
    <i r="1">
      <x v="78"/>
    </i>
    <i r="1">
      <x v="81"/>
    </i>
    <i r="1">
      <x v="82"/>
    </i>
    <i r="1">
      <x v="83"/>
    </i>
    <i r="1">
      <x v="84"/>
    </i>
    <i r="1">
      <x v="86"/>
    </i>
    <i r="1">
      <x v="94"/>
    </i>
    <i r="1">
      <x v="96"/>
    </i>
    <i r="1">
      <x v="98"/>
    </i>
    <i r="1">
      <x v="99"/>
    </i>
    <i r="1">
      <x v="104"/>
    </i>
    <i r="1">
      <x v="107"/>
    </i>
    <i r="1">
      <x v="109"/>
    </i>
    <i r="1">
      <x v="118"/>
    </i>
    <i r="1">
      <x v="119"/>
    </i>
    <i r="1">
      <x v="121"/>
    </i>
    <i r="1">
      <x v="124"/>
    </i>
    <i r="1">
      <x v="125"/>
    </i>
    <i r="1">
      <x v="127"/>
    </i>
    <i r="1">
      <x v="128"/>
    </i>
    <i r="1">
      <x v="131"/>
    </i>
    <i r="1">
      <x v="133"/>
    </i>
    <i r="1">
      <x v="136"/>
    </i>
    <i r="1">
      <x v="137"/>
    </i>
    <i r="1">
      <x v="140"/>
    </i>
    <i r="1">
      <x v="141"/>
    </i>
    <i r="1">
      <x v="142"/>
    </i>
    <i r="1">
      <x v="143"/>
    </i>
    <i r="1">
      <x v="145"/>
    </i>
    <i r="1">
      <x v="146"/>
    </i>
    <i r="1">
      <x v="149"/>
    </i>
    <i r="1">
      <x v="150"/>
    </i>
    <i r="1">
      <x v="151"/>
    </i>
    <i t="grand">
      <x/>
    </i>
  </rowItems>
  <colItems count="1">
    <i/>
  </colItems>
  <dataFields count="1">
    <dataField name="Sum of Harbour_Year_Score" fld="7"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02-18T12:40:57.89" personId="{00000000-0000-0000-0000-000000000000}" id="{FDFB105B-B953-4C0E-A349-884B673D5074}">
    <text>SumOfRevenueService+AvgOfNOOFISSUED_SAHRES*AvgOfANNUAL_Price+SumOFDividents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 Id="rId4" Type="http://schemas.microsoft.com/office/2017/10/relationships/threadedComment" Target="../threadedComments/threadedComment1.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7"/>
  <sheetViews>
    <sheetView tabSelected="1" zoomScale="110" zoomScaleNormal="110" workbookViewId="0">
      <selection sqref="A1:D1"/>
    </sheetView>
  </sheetViews>
  <sheetFormatPr defaultColWidth="82.42578125" defaultRowHeight="15" x14ac:dyDescent="0.25"/>
  <cols>
    <col min="1" max="1" width="9.42578125" customWidth="1"/>
    <col min="2" max="2" width="46.42578125" customWidth="1"/>
    <col min="3" max="3" width="21.42578125" bestFit="1" customWidth="1"/>
    <col min="4" max="4" width="61.28515625" style="23" customWidth="1"/>
    <col min="5" max="26" width="12.7109375" customWidth="1"/>
  </cols>
  <sheetData>
    <row r="1" spans="1:4" ht="18.75" x14ac:dyDescent="0.3">
      <c r="A1" s="182" t="s">
        <v>0</v>
      </c>
      <c r="B1" s="182"/>
      <c r="C1" s="182"/>
      <c r="D1" s="182"/>
    </row>
    <row r="2" spans="1:4" s="3" customFormat="1" ht="15.75" x14ac:dyDescent="0.25">
      <c r="A2" s="1" t="s">
        <v>1</v>
      </c>
      <c r="B2" s="1" t="s">
        <v>2</v>
      </c>
      <c r="C2" s="1" t="s">
        <v>3</v>
      </c>
      <c r="D2" s="2" t="s">
        <v>4</v>
      </c>
    </row>
    <row r="3" spans="1:4" s="8" customFormat="1" ht="38.25" x14ac:dyDescent="0.25">
      <c r="A3" s="19" t="s">
        <v>5</v>
      </c>
      <c r="B3" s="4" t="s">
        <v>6</v>
      </c>
      <c r="C3" s="4">
        <v>20</v>
      </c>
      <c r="D3" s="4" t="s">
        <v>7</v>
      </c>
    </row>
    <row r="4" spans="1:4" s="8" customFormat="1" ht="38.25" x14ac:dyDescent="0.25">
      <c r="A4" s="181" t="s">
        <v>8</v>
      </c>
      <c r="B4" s="4" t="s">
        <v>9</v>
      </c>
      <c r="C4" s="4"/>
      <c r="D4" s="4" t="s">
        <v>10</v>
      </c>
    </row>
    <row r="5" spans="1:4" s="8" customFormat="1" ht="12.75" x14ac:dyDescent="0.25">
      <c r="A5" s="181"/>
      <c r="B5" s="4" t="s">
        <v>11</v>
      </c>
      <c r="C5" s="4"/>
      <c r="D5" s="4"/>
    </row>
    <row r="6" spans="1:4" s="8" customFormat="1" ht="25.5" x14ac:dyDescent="0.25">
      <c r="A6" s="181"/>
      <c r="B6" s="4" t="s">
        <v>12</v>
      </c>
      <c r="C6" s="4">
        <v>20</v>
      </c>
      <c r="D6" s="4" t="s">
        <v>13</v>
      </c>
    </row>
    <row r="7" spans="1:4" s="8" customFormat="1" ht="51" x14ac:dyDescent="0.25">
      <c r="A7" s="19" t="s">
        <v>14</v>
      </c>
      <c r="B7" s="4" t="s">
        <v>15</v>
      </c>
      <c r="C7" s="4">
        <v>20</v>
      </c>
      <c r="D7" s="4" t="s">
        <v>7</v>
      </c>
    </row>
    <row r="8" spans="1:4" s="3" customFormat="1" ht="15.75" x14ac:dyDescent="0.25">
      <c r="A8" s="1" t="s">
        <v>16</v>
      </c>
      <c r="B8" s="1" t="s">
        <v>2</v>
      </c>
      <c r="C8" s="14" t="s">
        <v>3</v>
      </c>
      <c r="D8" s="2" t="s">
        <v>4</v>
      </c>
    </row>
    <row r="9" spans="1:4" s="8" customFormat="1" ht="25.5" x14ac:dyDescent="0.25">
      <c r="A9" s="19" t="s">
        <v>17</v>
      </c>
      <c r="B9" s="10" t="s">
        <v>18</v>
      </c>
      <c r="C9" s="11" t="s">
        <v>19</v>
      </c>
      <c r="D9" s="7"/>
    </row>
    <row r="10" spans="1:4" s="8" customFormat="1" ht="12.75" x14ac:dyDescent="0.25">
      <c r="A10" s="179" t="s">
        <v>20</v>
      </c>
      <c r="B10" s="10" t="s">
        <v>21</v>
      </c>
      <c r="C10" s="11" t="s">
        <v>19</v>
      </c>
      <c r="D10" s="7"/>
    </row>
    <row r="11" spans="1:4" s="8" customFormat="1" ht="12.75" x14ac:dyDescent="0.25">
      <c r="A11" s="179"/>
      <c r="B11" s="10" t="s">
        <v>11</v>
      </c>
      <c r="C11" s="11" t="s">
        <v>19</v>
      </c>
      <c r="D11" s="7"/>
    </row>
    <row r="12" spans="1:4" s="8" customFormat="1" ht="12.75" x14ac:dyDescent="0.25">
      <c r="A12" s="179"/>
      <c r="B12" s="10" t="s">
        <v>22</v>
      </c>
      <c r="C12" s="11" t="s">
        <v>19</v>
      </c>
      <c r="D12" s="7"/>
    </row>
    <row r="13" spans="1:4" s="8" customFormat="1" ht="12.75" x14ac:dyDescent="0.25">
      <c r="A13" s="179"/>
      <c r="B13" s="10" t="s">
        <v>23</v>
      </c>
      <c r="C13" s="11" t="s">
        <v>19</v>
      </c>
      <c r="D13" s="7"/>
    </row>
    <row r="14" spans="1:4" s="8" customFormat="1" ht="51" x14ac:dyDescent="0.25">
      <c r="A14" s="19" t="s">
        <v>24</v>
      </c>
      <c r="B14" s="10" t="s">
        <v>25</v>
      </c>
      <c r="C14" s="11" t="s">
        <v>19</v>
      </c>
      <c r="D14" s="7"/>
    </row>
    <row r="15" spans="1:4" s="8" customFormat="1" ht="12.75" x14ac:dyDescent="0.25">
      <c r="A15" s="179" t="s">
        <v>26</v>
      </c>
      <c r="B15" s="10" t="s">
        <v>27</v>
      </c>
      <c r="C15" s="11" t="s">
        <v>19</v>
      </c>
      <c r="D15" s="7"/>
    </row>
    <row r="16" spans="1:4" s="8" customFormat="1" ht="12.75" x14ac:dyDescent="0.25">
      <c r="A16" s="179"/>
      <c r="B16" s="10" t="s">
        <v>28</v>
      </c>
      <c r="C16" s="11" t="s">
        <v>19</v>
      </c>
      <c r="D16" s="7"/>
    </row>
    <row r="17" spans="1:4" s="8" customFormat="1" ht="12.75" x14ac:dyDescent="0.25">
      <c r="A17" s="179"/>
      <c r="B17" s="10" t="s">
        <v>29</v>
      </c>
      <c r="C17" s="11" t="s">
        <v>19</v>
      </c>
      <c r="D17" s="7"/>
    </row>
    <row r="18" spans="1:4" s="8" customFormat="1" ht="25.5" x14ac:dyDescent="0.25">
      <c r="A18" s="96" t="s">
        <v>30</v>
      </c>
      <c r="B18" s="10" t="s">
        <v>31</v>
      </c>
      <c r="C18" s="4" t="s">
        <v>32</v>
      </c>
      <c r="D18" s="10" t="s">
        <v>33</v>
      </c>
    </row>
    <row r="19" spans="1:4" s="8" customFormat="1" ht="51" x14ac:dyDescent="0.25">
      <c r="A19" s="179" t="s">
        <v>34</v>
      </c>
      <c r="B19" s="10" t="s">
        <v>35</v>
      </c>
      <c r="C19" s="4"/>
      <c r="D19" s="7"/>
    </row>
    <row r="20" spans="1:4" s="8" customFormat="1" ht="12.75" x14ac:dyDescent="0.25">
      <c r="A20" s="179"/>
      <c r="B20" s="10" t="s">
        <v>36</v>
      </c>
      <c r="C20" s="4"/>
      <c r="D20" s="10" t="s">
        <v>37</v>
      </c>
    </row>
    <row r="21" spans="1:4" s="8" customFormat="1" ht="25.5" x14ac:dyDescent="0.25">
      <c r="A21" s="179"/>
      <c r="B21" s="10" t="s">
        <v>38</v>
      </c>
      <c r="C21" s="4"/>
      <c r="D21" s="11"/>
    </row>
    <row r="22" spans="1:4" s="8" customFormat="1" ht="38.25" x14ac:dyDescent="0.25">
      <c r="A22" s="179"/>
      <c r="B22" s="10" t="s">
        <v>39</v>
      </c>
      <c r="C22" s="4">
        <v>10</v>
      </c>
      <c r="D22" s="10" t="s">
        <v>40</v>
      </c>
    </row>
    <row r="23" spans="1:4" s="8" customFormat="1" ht="38.25" x14ac:dyDescent="0.25">
      <c r="A23" s="179"/>
      <c r="B23" s="10" t="s">
        <v>41</v>
      </c>
      <c r="C23" s="4">
        <v>10</v>
      </c>
      <c r="D23" s="10" t="s">
        <v>40</v>
      </c>
    </row>
    <row r="24" spans="1:4" s="8" customFormat="1" ht="38.25" x14ac:dyDescent="0.25">
      <c r="A24" s="179"/>
      <c r="B24" s="10" t="s">
        <v>42</v>
      </c>
      <c r="C24" s="4">
        <v>10</v>
      </c>
      <c r="D24" s="10" t="s">
        <v>43</v>
      </c>
    </row>
    <row r="25" spans="1:4" s="8" customFormat="1" ht="38.25" x14ac:dyDescent="0.25">
      <c r="A25" s="179"/>
      <c r="B25" s="10" t="s">
        <v>44</v>
      </c>
      <c r="C25" s="4">
        <v>10</v>
      </c>
      <c r="D25" s="10" t="s">
        <v>43</v>
      </c>
    </row>
    <row r="26" spans="1:4" s="8" customFormat="1" ht="38.25" x14ac:dyDescent="0.25">
      <c r="A26" s="179"/>
      <c r="B26" s="10" t="s">
        <v>45</v>
      </c>
      <c r="C26" s="4">
        <v>10</v>
      </c>
      <c r="D26" s="10" t="s">
        <v>43</v>
      </c>
    </row>
    <row r="27" spans="1:4" s="3" customFormat="1" ht="15.75" x14ac:dyDescent="0.25">
      <c r="A27" s="1" t="s">
        <v>46</v>
      </c>
      <c r="B27" s="1" t="s">
        <v>2</v>
      </c>
      <c r="C27" s="14" t="s">
        <v>3</v>
      </c>
      <c r="D27" s="2" t="s">
        <v>4</v>
      </c>
    </row>
    <row r="28" spans="1:4" s="5" customFormat="1" ht="102" x14ac:dyDescent="0.2">
      <c r="A28" s="19" t="s">
        <v>47</v>
      </c>
      <c r="B28" s="10" t="s">
        <v>48</v>
      </c>
      <c r="C28" s="4">
        <v>20</v>
      </c>
      <c r="D28" s="10" t="s">
        <v>49</v>
      </c>
    </row>
    <row r="29" spans="1:4" s="5" customFormat="1" ht="114.75" x14ac:dyDescent="0.2">
      <c r="A29" s="19" t="s">
        <v>50</v>
      </c>
      <c r="B29" s="10" t="s">
        <v>51</v>
      </c>
      <c r="C29" s="10" t="s">
        <v>52</v>
      </c>
      <c r="D29" s="10" t="s">
        <v>49</v>
      </c>
    </row>
    <row r="30" spans="1:4" s="5" customFormat="1" ht="102" x14ac:dyDescent="0.2">
      <c r="A30" s="19" t="s">
        <v>53</v>
      </c>
      <c r="B30" s="10" t="s">
        <v>54</v>
      </c>
      <c r="C30" s="15">
        <v>20</v>
      </c>
      <c r="D30" s="10" t="s">
        <v>49</v>
      </c>
    </row>
    <row r="31" spans="1:4" s="5" customFormat="1" ht="102" x14ac:dyDescent="0.2">
      <c r="A31" s="19" t="s">
        <v>55</v>
      </c>
      <c r="B31" s="10" t="s">
        <v>56</v>
      </c>
      <c r="C31" s="15">
        <v>20</v>
      </c>
      <c r="D31" s="10" t="s">
        <v>49</v>
      </c>
    </row>
    <row r="32" spans="1:4" s="5" customFormat="1" ht="102" x14ac:dyDescent="0.2">
      <c r="A32" s="19" t="s">
        <v>57</v>
      </c>
      <c r="B32" s="10" t="s">
        <v>58</v>
      </c>
      <c r="C32" s="10" t="s">
        <v>52</v>
      </c>
      <c r="D32" s="10" t="s">
        <v>49</v>
      </c>
    </row>
    <row r="33" spans="1:4" s="5" customFormat="1" ht="102" x14ac:dyDescent="0.2">
      <c r="A33" s="19" t="s">
        <v>59</v>
      </c>
      <c r="B33" s="10" t="s">
        <v>60</v>
      </c>
      <c r="C33" s="10" t="s">
        <v>52</v>
      </c>
      <c r="D33" s="10" t="s">
        <v>49</v>
      </c>
    </row>
    <row r="34" spans="1:4" s="5" customFormat="1" ht="102" x14ac:dyDescent="0.2">
      <c r="A34" s="19" t="s">
        <v>61</v>
      </c>
      <c r="B34" s="10" t="s">
        <v>62</v>
      </c>
      <c r="C34" s="15">
        <v>20</v>
      </c>
      <c r="D34" s="10" t="s">
        <v>49</v>
      </c>
    </row>
    <row r="35" spans="1:4" s="8" customFormat="1" ht="38.25" x14ac:dyDescent="0.25">
      <c r="A35" s="96" t="s">
        <v>63</v>
      </c>
      <c r="B35" s="4" t="s">
        <v>64</v>
      </c>
      <c r="C35" s="4">
        <v>2</v>
      </c>
      <c r="D35" s="11" t="s">
        <v>65</v>
      </c>
    </row>
    <row r="36" spans="1:4" s="8" customFormat="1" ht="12.75" x14ac:dyDescent="0.25">
      <c r="A36" s="96" t="s">
        <v>66</v>
      </c>
      <c r="B36" s="4" t="s">
        <v>67</v>
      </c>
      <c r="C36" s="4">
        <v>2</v>
      </c>
      <c r="D36" s="11" t="s">
        <v>65</v>
      </c>
    </row>
    <row r="37" spans="1:4" s="3" customFormat="1" ht="15.75" x14ac:dyDescent="0.25">
      <c r="A37" s="1" t="s">
        <v>68</v>
      </c>
      <c r="B37" s="1" t="s">
        <v>2</v>
      </c>
      <c r="C37" s="14" t="s">
        <v>3</v>
      </c>
      <c r="D37" s="2" t="s">
        <v>4</v>
      </c>
    </row>
    <row r="38" spans="1:4" s="5" customFormat="1" ht="25.5" x14ac:dyDescent="0.2">
      <c r="A38" s="19" t="s">
        <v>69</v>
      </c>
      <c r="B38" s="10" t="s">
        <v>70</v>
      </c>
      <c r="C38" s="13"/>
      <c r="D38" s="7"/>
    </row>
    <row r="39" spans="1:4" s="5" customFormat="1" ht="25.5" x14ac:dyDescent="0.2">
      <c r="A39" s="179" t="s">
        <v>71</v>
      </c>
      <c r="B39" s="10" t="s">
        <v>72</v>
      </c>
      <c r="C39" s="15">
        <v>20</v>
      </c>
      <c r="D39" s="10" t="s">
        <v>73</v>
      </c>
    </row>
    <row r="40" spans="1:4" s="5" customFormat="1" ht="12.75" x14ac:dyDescent="0.2">
      <c r="A40" s="179"/>
      <c r="B40" s="10" t="s">
        <v>74</v>
      </c>
      <c r="C40" s="15">
        <v>15</v>
      </c>
      <c r="D40" s="10" t="s">
        <v>75</v>
      </c>
    </row>
    <row r="41" spans="1:4" s="5" customFormat="1" ht="25.5" x14ac:dyDescent="0.2">
      <c r="A41" s="179"/>
      <c r="B41" s="10" t="s">
        <v>76</v>
      </c>
      <c r="C41" s="15">
        <v>10</v>
      </c>
      <c r="D41" s="10" t="s">
        <v>77</v>
      </c>
    </row>
    <row r="42" spans="1:4" s="5" customFormat="1" ht="25.5" x14ac:dyDescent="0.2">
      <c r="A42" s="19" t="s">
        <v>78</v>
      </c>
      <c r="B42" s="10" t="s">
        <v>79</v>
      </c>
      <c r="C42" s="15">
        <v>5</v>
      </c>
      <c r="D42" s="10" t="s">
        <v>80</v>
      </c>
    </row>
    <row r="43" spans="1:4" s="5" customFormat="1" ht="12.75" x14ac:dyDescent="0.2">
      <c r="A43" s="179" t="s">
        <v>81</v>
      </c>
      <c r="B43" s="10" t="s">
        <v>82</v>
      </c>
      <c r="C43" s="10"/>
      <c r="D43" s="7"/>
    </row>
    <row r="44" spans="1:4" s="5" customFormat="1" ht="12.75" x14ac:dyDescent="0.2">
      <c r="A44" s="179"/>
      <c r="B44" s="10" t="s">
        <v>83</v>
      </c>
      <c r="C44" s="10"/>
      <c r="D44" s="7"/>
    </row>
    <row r="45" spans="1:4" s="5" customFormat="1" ht="12.75" x14ac:dyDescent="0.2">
      <c r="A45" s="179"/>
      <c r="B45" s="10" t="s">
        <v>84</v>
      </c>
      <c r="C45" s="10"/>
      <c r="D45" s="7"/>
    </row>
    <row r="46" spans="1:4" s="5" customFormat="1" ht="12.75" x14ac:dyDescent="0.2">
      <c r="A46" s="179"/>
      <c r="B46" s="10" t="s">
        <v>85</v>
      </c>
      <c r="C46" s="10"/>
      <c r="D46" s="7"/>
    </row>
    <row r="47" spans="1:4" s="5" customFormat="1" ht="12.75" x14ac:dyDescent="0.2">
      <c r="A47" s="179"/>
      <c r="B47" s="10" t="s">
        <v>86</v>
      </c>
      <c r="C47" s="10"/>
      <c r="D47" s="7"/>
    </row>
    <row r="48" spans="1:4" s="5" customFormat="1" ht="12.75" x14ac:dyDescent="0.2">
      <c r="A48" s="179"/>
      <c r="B48" s="10" t="s">
        <v>87</v>
      </c>
      <c r="C48" s="10"/>
      <c r="D48" s="7"/>
    </row>
    <row r="49" spans="1:4" s="5" customFormat="1" ht="12.75" x14ac:dyDescent="0.2">
      <c r="A49" s="179"/>
      <c r="B49" s="10" t="s">
        <v>88</v>
      </c>
      <c r="C49" s="10"/>
      <c r="D49" s="7"/>
    </row>
    <row r="50" spans="1:4" s="5" customFormat="1" ht="12.75" x14ac:dyDescent="0.2">
      <c r="A50" s="179"/>
      <c r="B50" s="10" t="s">
        <v>89</v>
      </c>
      <c r="C50" s="10"/>
      <c r="D50" s="7"/>
    </row>
    <row r="51" spans="1:4" s="5" customFormat="1" ht="12.75" x14ac:dyDescent="0.2">
      <c r="A51" s="179"/>
      <c r="B51" s="10" t="s">
        <v>90</v>
      </c>
      <c r="C51" s="10"/>
      <c r="D51" s="11" t="s">
        <v>91</v>
      </c>
    </row>
    <row r="52" spans="1:4" s="5" customFormat="1" ht="12.75" x14ac:dyDescent="0.2">
      <c r="A52" s="179"/>
      <c r="B52" s="16" t="s">
        <v>92</v>
      </c>
      <c r="C52" s="17"/>
      <c r="D52" s="18" t="s">
        <v>93</v>
      </c>
    </row>
    <row r="53" spans="1:4" s="3" customFormat="1" ht="15.75" x14ac:dyDescent="0.25">
      <c r="A53" s="1" t="s">
        <v>94</v>
      </c>
      <c r="B53" s="1" t="s">
        <v>2</v>
      </c>
      <c r="C53" s="14" t="s">
        <v>3</v>
      </c>
      <c r="D53" s="2" t="s">
        <v>4</v>
      </c>
    </row>
    <row r="54" spans="1:4" s="8" customFormat="1" ht="63.75" x14ac:dyDescent="0.25">
      <c r="A54" s="179" t="s">
        <v>95</v>
      </c>
      <c r="B54" s="10" t="s">
        <v>96</v>
      </c>
      <c r="C54" s="10" t="s">
        <v>97</v>
      </c>
      <c r="D54" s="10" t="s">
        <v>98</v>
      </c>
    </row>
    <row r="55" spans="1:4" s="8" customFormat="1" ht="12.75" x14ac:dyDescent="0.25">
      <c r="A55" s="179"/>
      <c r="B55" s="4" t="s">
        <v>99</v>
      </c>
      <c r="C55" s="4"/>
      <c r="D55" s="10" t="s">
        <v>100</v>
      </c>
    </row>
    <row r="56" spans="1:4" s="8" customFormat="1" ht="12.75" x14ac:dyDescent="0.25">
      <c r="A56" s="179"/>
      <c r="B56" s="4" t="s">
        <v>101</v>
      </c>
      <c r="C56" s="4"/>
      <c r="D56" s="7"/>
    </row>
    <row r="57" spans="1:4" s="8" customFormat="1" ht="12.75" x14ac:dyDescent="0.25">
      <c r="A57" s="179"/>
      <c r="B57" s="4" t="s">
        <v>102</v>
      </c>
      <c r="C57" s="4"/>
      <c r="D57" s="7"/>
    </row>
    <row r="58" spans="1:4" s="8" customFormat="1" ht="12.75" x14ac:dyDescent="0.25">
      <c r="A58" s="179"/>
      <c r="B58" s="4" t="s">
        <v>103</v>
      </c>
      <c r="C58" s="4"/>
      <c r="D58" s="7"/>
    </row>
    <row r="59" spans="1:4" s="8" customFormat="1" ht="12.75" x14ac:dyDescent="0.25">
      <c r="A59" s="179"/>
      <c r="B59" s="4" t="s">
        <v>104</v>
      </c>
      <c r="C59" s="4"/>
      <c r="D59" s="7"/>
    </row>
    <row r="60" spans="1:4" s="8" customFormat="1" ht="12.75" x14ac:dyDescent="0.25">
      <c r="A60" s="179"/>
      <c r="B60" s="4" t="s">
        <v>105</v>
      </c>
      <c r="C60" s="4"/>
      <c r="D60" s="7"/>
    </row>
    <row r="61" spans="1:4" s="8" customFormat="1" ht="25.5" x14ac:dyDescent="0.25">
      <c r="A61" s="179"/>
      <c r="B61" s="4" t="s">
        <v>106</v>
      </c>
      <c r="C61" s="4"/>
      <c r="D61" s="7"/>
    </row>
    <row r="62" spans="1:4" s="8" customFormat="1" ht="12.75" x14ac:dyDescent="0.25">
      <c r="A62" s="179"/>
      <c r="B62" s="4" t="s">
        <v>107</v>
      </c>
      <c r="C62" s="4"/>
      <c r="D62" s="7"/>
    </row>
    <row r="63" spans="1:4" s="8" customFormat="1" ht="25.5" x14ac:dyDescent="0.25">
      <c r="A63" s="179"/>
      <c r="B63" s="4" t="s">
        <v>108</v>
      </c>
      <c r="C63" s="4"/>
      <c r="D63" s="7"/>
    </row>
    <row r="64" spans="1:4" s="3" customFormat="1" ht="15.75" x14ac:dyDescent="0.25">
      <c r="A64" s="1" t="s">
        <v>109</v>
      </c>
      <c r="B64" s="1" t="s">
        <v>2</v>
      </c>
      <c r="C64" s="14" t="s">
        <v>3</v>
      </c>
      <c r="D64" s="2" t="s">
        <v>4</v>
      </c>
    </row>
    <row r="65" spans="1:4" s="8" customFormat="1" ht="12.75" x14ac:dyDescent="0.25">
      <c r="A65" s="179" t="s">
        <v>110</v>
      </c>
      <c r="B65" s="10" t="s">
        <v>111</v>
      </c>
      <c r="C65" s="4">
        <v>12</v>
      </c>
      <c r="D65" s="180" t="s">
        <v>112</v>
      </c>
    </row>
    <row r="66" spans="1:4" s="8" customFormat="1" ht="12.75" x14ac:dyDescent="0.25">
      <c r="A66" s="179"/>
      <c r="B66" s="10" t="s">
        <v>113</v>
      </c>
      <c r="C66" s="4"/>
      <c r="D66" s="180"/>
    </row>
    <row r="67" spans="1:4" s="8" customFormat="1" ht="12.75" x14ac:dyDescent="0.25">
      <c r="A67" s="179"/>
      <c r="B67" s="10" t="s">
        <v>114</v>
      </c>
      <c r="C67" s="4"/>
      <c r="D67" s="180"/>
    </row>
    <row r="68" spans="1:4" s="8" customFormat="1" ht="12.75" x14ac:dyDescent="0.25">
      <c r="A68" s="179"/>
      <c r="B68" s="10" t="s">
        <v>115</v>
      </c>
      <c r="C68" s="4"/>
      <c r="D68" s="180"/>
    </row>
    <row r="69" spans="1:4" s="8" customFormat="1" ht="38.25" x14ac:dyDescent="0.25">
      <c r="A69" s="179" t="s">
        <v>116</v>
      </c>
      <c r="B69" s="10" t="s">
        <v>117</v>
      </c>
      <c r="C69" s="180" t="s">
        <v>19</v>
      </c>
      <c r="D69" s="7"/>
    </row>
    <row r="70" spans="1:4" s="8" customFormat="1" ht="12.75" x14ac:dyDescent="0.25">
      <c r="A70" s="179"/>
      <c r="B70" s="10" t="s">
        <v>118</v>
      </c>
      <c r="C70" s="180"/>
      <c r="D70" s="7"/>
    </row>
    <row r="71" spans="1:4" s="8" customFormat="1" ht="12.75" x14ac:dyDescent="0.25">
      <c r="A71" s="179"/>
      <c r="B71" s="10" t="s">
        <v>119</v>
      </c>
      <c r="C71" s="180"/>
      <c r="D71" s="7"/>
    </row>
    <row r="72" spans="1:4" s="8" customFormat="1" ht="12.75" x14ac:dyDescent="0.25">
      <c r="A72" s="179"/>
      <c r="B72" s="10" t="s">
        <v>120</v>
      </c>
      <c r="C72" s="180"/>
      <c r="D72" s="7"/>
    </row>
    <row r="73" spans="1:4" s="8" customFormat="1" ht="12.75" x14ac:dyDescent="0.25">
      <c r="A73" s="179"/>
      <c r="B73" s="10" t="s">
        <v>121</v>
      </c>
      <c r="C73" s="180"/>
      <c r="D73" s="7"/>
    </row>
    <row r="74" spans="1:4" s="8" customFormat="1" ht="12.75" x14ac:dyDescent="0.25">
      <c r="A74" s="179"/>
      <c r="B74" s="10" t="s">
        <v>122</v>
      </c>
      <c r="C74" s="180"/>
      <c r="D74" s="7"/>
    </row>
    <row r="75" spans="1:4" s="8" customFormat="1" ht="12.75" x14ac:dyDescent="0.25">
      <c r="A75" s="179"/>
      <c r="B75" s="10" t="s">
        <v>123</v>
      </c>
      <c r="C75" s="180"/>
      <c r="D75" s="7"/>
    </row>
    <row r="76" spans="1:4" s="8" customFormat="1" ht="38.25" x14ac:dyDescent="0.25">
      <c r="A76" s="19" t="s">
        <v>124</v>
      </c>
      <c r="B76" s="10" t="s">
        <v>125</v>
      </c>
      <c r="C76" s="4">
        <v>10</v>
      </c>
      <c r="D76" s="10" t="s">
        <v>126</v>
      </c>
    </row>
    <row r="77" spans="1:4" s="8" customFormat="1" ht="12.75" x14ac:dyDescent="0.25">
      <c r="A77" s="181">
        <v>6.7</v>
      </c>
      <c r="B77" s="10" t="s">
        <v>127</v>
      </c>
      <c r="C77" s="4"/>
      <c r="D77" s="7"/>
    </row>
    <row r="78" spans="1:4" s="8" customFormat="1" ht="38.25" x14ac:dyDescent="0.25">
      <c r="A78" s="181"/>
      <c r="B78" s="10" t="s">
        <v>128</v>
      </c>
      <c r="C78" s="4">
        <v>10</v>
      </c>
      <c r="D78" s="10" t="s">
        <v>129</v>
      </c>
    </row>
    <row r="79" spans="1:4" s="8" customFormat="1" ht="51" x14ac:dyDescent="0.25">
      <c r="A79" s="179" t="s">
        <v>130</v>
      </c>
      <c r="B79" s="10" t="s">
        <v>131</v>
      </c>
      <c r="C79" s="4">
        <v>24</v>
      </c>
      <c r="D79" s="10" t="s">
        <v>132</v>
      </c>
    </row>
    <row r="80" spans="1:4" s="8" customFormat="1" ht="12.75" x14ac:dyDescent="0.25">
      <c r="A80" s="179"/>
      <c r="B80" s="10" t="s">
        <v>133</v>
      </c>
      <c r="C80" s="4"/>
      <c r="D80" s="7"/>
    </row>
    <row r="81" spans="1:4" s="8" customFormat="1" ht="12.75" x14ac:dyDescent="0.25">
      <c r="A81" s="179"/>
      <c r="B81" s="10" t="s">
        <v>134</v>
      </c>
      <c r="C81" s="4"/>
      <c r="D81" s="7"/>
    </row>
    <row r="82" spans="1:4" s="8" customFormat="1" ht="12.75" x14ac:dyDescent="0.25">
      <c r="A82" s="179"/>
      <c r="B82" s="10" t="s">
        <v>135</v>
      </c>
      <c r="C82" s="4"/>
      <c r="D82" s="7"/>
    </row>
    <row r="83" spans="1:4" s="8" customFormat="1" ht="12.75" x14ac:dyDescent="0.25">
      <c r="A83" s="179"/>
      <c r="B83" s="10" t="s">
        <v>136</v>
      </c>
      <c r="C83" s="4"/>
      <c r="D83" s="7"/>
    </row>
    <row r="84" spans="1:4" s="8" customFormat="1" ht="12.75" x14ac:dyDescent="0.25">
      <c r="A84" s="179"/>
      <c r="B84" s="10" t="s">
        <v>137</v>
      </c>
      <c r="C84" s="4"/>
      <c r="D84" s="7"/>
    </row>
    <row r="85" spans="1:4" s="8" customFormat="1" ht="12.75" x14ac:dyDescent="0.25">
      <c r="A85" s="179"/>
      <c r="B85" s="10" t="s">
        <v>138</v>
      </c>
      <c r="C85" s="4"/>
      <c r="D85" s="7"/>
    </row>
    <row r="86" spans="1:4" s="8" customFormat="1" ht="12.75" x14ac:dyDescent="0.25">
      <c r="A86" s="179"/>
      <c r="B86" s="10" t="s">
        <v>139</v>
      </c>
      <c r="C86" s="4"/>
      <c r="D86" s="7"/>
    </row>
    <row r="87" spans="1:4" s="8" customFormat="1" ht="12.75" x14ac:dyDescent="0.25">
      <c r="A87" s="179"/>
      <c r="B87" s="10" t="s">
        <v>140</v>
      </c>
      <c r="C87" s="4"/>
      <c r="D87" s="7"/>
    </row>
    <row r="88" spans="1:4" s="8" customFormat="1" ht="12.75" x14ac:dyDescent="0.25">
      <c r="A88" s="179"/>
      <c r="B88" s="10" t="s">
        <v>141</v>
      </c>
      <c r="C88" s="4"/>
      <c r="D88" s="7"/>
    </row>
    <row r="89" spans="1:4" s="8" customFormat="1" ht="12.75" x14ac:dyDescent="0.25">
      <c r="A89" s="179"/>
      <c r="B89" s="10" t="s">
        <v>142</v>
      </c>
      <c r="C89" s="4"/>
      <c r="D89" s="7"/>
    </row>
    <row r="90" spans="1:4" s="8" customFormat="1" ht="12.75" x14ac:dyDescent="0.25">
      <c r="A90" s="179"/>
      <c r="B90" s="10" t="s">
        <v>143</v>
      </c>
      <c r="C90" s="4"/>
      <c r="D90" s="7"/>
    </row>
    <row r="91" spans="1:4" s="8" customFormat="1" ht="25.5" x14ac:dyDescent="0.25">
      <c r="A91" s="19" t="s">
        <v>144</v>
      </c>
      <c r="B91" s="10" t="s">
        <v>145</v>
      </c>
      <c r="C91" s="4">
        <v>5</v>
      </c>
      <c r="D91" s="11" t="s">
        <v>146</v>
      </c>
    </row>
    <row r="92" spans="1:4" s="8" customFormat="1" ht="38.25" x14ac:dyDescent="0.25">
      <c r="A92" s="12" t="s">
        <v>147</v>
      </c>
      <c r="B92" s="10" t="s">
        <v>148</v>
      </c>
      <c r="C92" s="4">
        <v>9</v>
      </c>
      <c r="D92" s="10" t="s">
        <v>149</v>
      </c>
    </row>
    <row r="93" spans="1:4" s="8" customFormat="1" ht="12.75" x14ac:dyDescent="0.25">
      <c r="A93" s="12"/>
      <c r="B93" s="10" t="s">
        <v>150</v>
      </c>
      <c r="C93" s="4"/>
      <c r="D93" s="7"/>
    </row>
    <row r="94" spans="1:4" s="8" customFormat="1" ht="25.5" x14ac:dyDescent="0.25">
      <c r="A94" s="95" t="s">
        <v>151</v>
      </c>
      <c r="B94" s="10" t="s">
        <v>152</v>
      </c>
      <c r="C94" s="4">
        <v>5</v>
      </c>
      <c r="D94" s="11" t="s">
        <v>146</v>
      </c>
    </row>
    <row r="95" spans="1:4" s="8" customFormat="1" ht="25.5" x14ac:dyDescent="0.25">
      <c r="A95" s="19" t="s">
        <v>153</v>
      </c>
      <c r="B95" s="10" t="s">
        <v>154</v>
      </c>
      <c r="C95" s="4">
        <v>5</v>
      </c>
      <c r="D95" s="11" t="s">
        <v>146</v>
      </c>
    </row>
    <row r="96" spans="1:4" s="8" customFormat="1" ht="25.5" x14ac:dyDescent="0.25">
      <c r="A96" s="19" t="s">
        <v>155</v>
      </c>
      <c r="B96" s="10" t="s">
        <v>156</v>
      </c>
      <c r="C96" s="4">
        <v>5</v>
      </c>
      <c r="D96" s="11" t="s">
        <v>146</v>
      </c>
    </row>
    <row r="97" spans="1:4" s="8" customFormat="1" ht="25.5" x14ac:dyDescent="0.25">
      <c r="A97" s="19" t="s">
        <v>157</v>
      </c>
      <c r="B97" s="10" t="s">
        <v>158</v>
      </c>
      <c r="C97" s="4">
        <v>5</v>
      </c>
      <c r="D97" s="11" t="s">
        <v>146</v>
      </c>
    </row>
    <row r="98" spans="1:4" s="8" customFormat="1" ht="12.75" x14ac:dyDescent="0.25">
      <c r="A98" s="96" t="s">
        <v>159</v>
      </c>
      <c r="B98" s="10" t="s">
        <v>160</v>
      </c>
      <c r="C98" s="4">
        <v>5</v>
      </c>
      <c r="D98" s="11" t="s">
        <v>146</v>
      </c>
    </row>
    <row r="99" spans="1:4" s="8" customFormat="1" ht="25.5" x14ac:dyDescent="0.25">
      <c r="A99" s="19" t="s">
        <v>161</v>
      </c>
      <c r="B99" s="4" t="s">
        <v>162</v>
      </c>
      <c r="C99" s="4">
        <v>5</v>
      </c>
      <c r="D99" s="11" t="s">
        <v>146</v>
      </c>
    </row>
    <row r="100" spans="1:4" s="8" customFormat="1" ht="76.5" x14ac:dyDescent="0.25">
      <c r="A100" s="96" t="s">
        <v>163</v>
      </c>
      <c r="B100" s="4" t="s">
        <v>164</v>
      </c>
      <c r="C100" s="4">
        <v>5</v>
      </c>
      <c r="D100" s="11" t="s">
        <v>146</v>
      </c>
    </row>
    <row r="101" spans="1:4" s="3" customFormat="1" ht="15.75" x14ac:dyDescent="0.25">
      <c r="A101" s="1" t="s">
        <v>165</v>
      </c>
      <c r="B101" s="1" t="s">
        <v>2</v>
      </c>
      <c r="C101" s="14" t="s">
        <v>3</v>
      </c>
      <c r="D101" s="2" t="s">
        <v>4</v>
      </c>
    </row>
    <row r="102" spans="1:4" s="8" customFormat="1" ht="38.25" x14ac:dyDescent="0.25">
      <c r="A102" s="179" t="s">
        <v>166</v>
      </c>
      <c r="B102" s="10" t="s">
        <v>167</v>
      </c>
      <c r="C102" s="4">
        <v>10</v>
      </c>
      <c r="D102" s="11" t="s">
        <v>168</v>
      </c>
    </row>
    <row r="103" spans="1:4" s="8" customFormat="1" ht="25.5" x14ac:dyDescent="0.25">
      <c r="A103" s="179"/>
      <c r="B103" s="10" t="s">
        <v>169</v>
      </c>
      <c r="C103" s="4"/>
      <c r="D103" s="7"/>
    </row>
    <row r="104" spans="1:4" s="8" customFormat="1" ht="25.5" x14ac:dyDescent="0.25">
      <c r="A104" s="179"/>
      <c r="B104" s="10" t="s">
        <v>170</v>
      </c>
      <c r="C104" s="4"/>
      <c r="D104" s="7"/>
    </row>
    <row r="105" spans="1:4" s="8" customFormat="1" ht="25.5" x14ac:dyDescent="0.25">
      <c r="A105" s="179"/>
      <c r="B105" s="10" t="s">
        <v>171</v>
      </c>
      <c r="C105" s="4"/>
      <c r="D105" s="7"/>
    </row>
    <row r="106" spans="1:4" s="8" customFormat="1" ht="25.5" x14ac:dyDescent="0.25">
      <c r="A106" s="179"/>
      <c r="B106" s="10" t="s">
        <v>172</v>
      </c>
      <c r="C106" s="4"/>
      <c r="D106" s="7"/>
    </row>
    <row r="107" spans="1:4" s="8" customFormat="1" ht="25.5" x14ac:dyDescent="0.25">
      <c r="A107" s="179"/>
      <c r="B107" s="10" t="s">
        <v>173</v>
      </c>
      <c r="C107" s="4"/>
      <c r="D107" s="7"/>
    </row>
    <row r="108" spans="1:4" s="8" customFormat="1" ht="25.5" x14ac:dyDescent="0.25">
      <c r="A108" s="179"/>
      <c r="B108" s="10" t="s">
        <v>174</v>
      </c>
      <c r="C108" s="4"/>
      <c r="D108" s="7"/>
    </row>
    <row r="109" spans="1:4" s="8" customFormat="1" ht="25.5" x14ac:dyDescent="0.25">
      <c r="A109" s="179"/>
      <c r="B109" s="10" t="s">
        <v>175</v>
      </c>
      <c r="C109" s="4"/>
      <c r="D109" s="7"/>
    </row>
    <row r="110" spans="1:4" s="8" customFormat="1" ht="25.5" x14ac:dyDescent="0.25">
      <c r="A110" s="179"/>
      <c r="B110" s="10" t="s">
        <v>176</v>
      </c>
      <c r="C110" s="4"/>
      <c r="D110" s="7"/>
    </row>
    <row r="111" spans="1:4" s="8" customFormat="1" ht="25.5" x14ac:dyDescent="0.25">
      <c r="A111" s="179"/>
      <c r="B111" s="10" t="s">
        <v>177</v>
      </c>
      <c r="C111" s="4"/>
      <c r="D111" s="7"/>
    </row>
    <row r="112" spans="1:4" s="8" customFormat="1" ht="25.5" x14ac:dyDescent="0.25">
      <c r="A112" s="179"/>
      <c r="B112" s="10" t="s">
        <v>178</v>
      </c>
      <c r="C112" s="4"/>
      <c r="D112" s="7"/>
    </row>
    <row r="113" spans="1:4" s="8" customFormat="1" ht="12.75" x14ac:dyDescent="0.25">
      <c r="A113" s="179"/>
      <c r="B113" s="10" t="s">
        <v>179</v>
      </c>
      <c r="C113" s="4"/>
      <c r="D113" s="7"/>
    </row>
    <row r="114" spans="1:4" s="8" customFormat="1" ht="12.75" x14ac:dyDescent="0.25">
      <c r="A114" s="179"/>
      <c r="B114" s="10" t="s">
        <v>180</v>
      </c>
      <c r="C114" s="4"/>
      <c r="D114" s="7"/>
    </row>
    <row r="115" spans="1:4" s="8" customFormat="1" ht="12.75" x14ac:dyDescent="0.25">
      <c r="A115" s="179"/>
      <c r="B115" s="10" t="s">
        <v>181</v>
      </c>
      <c r="C115" s="4"/>
      <c r="D115" s="7"/>
    </row>
    <row r="116" spans="1:4" s="8" customFormat="1" ht="12.75" x14ac:dyDescent="0.25">
      <c r="A116" s="179"/>
      <c r="B116" s="10" t="s">
        <v>182</v>
      </c>
      <c r="C116" s="4"/>
      <c r="D116" s="7"/>
    </row>
    <row r="117" spans="1:4" s="8" customFormat="1" ht="12.75" x14ac:dyDescent="0.25">
      <c r="A117" s="179"/>
      <c r="B117" s="10" t="s">
        <v>183</v>
      </c>
      <c r="C117" s="4"/>
      <c r="D117" s="7"/>
    </row>
    <row r="118" spans="1:4" s="8" customFormat="1" ht="12.75" x14ac:dyDescent="0.25">
      <c r="A118" s="179"/>
      <c r="B118" s="10" t="s">
        <v>184</v>
      </c>
      <c r="C118" s="4"/>
      <c r="D118" s="7"/>
    </row>
    <row r="119" spans="1:4" s="8" customFormat="1" ht="12.75" x14ac:dyDescent="0.25">
      <c r="A119" s="179"/>
      <c r="B119" s="10" t="s">
        <v>185</v>
      </c>
      <c r="C119" s="4"/>
      <c r="D119" s="7"/>
    </row>
    <row r="120" spans="1:4" s="8" customFormat="1" ht="12.75" x14ac:dyDescent="0.25">
      <c r="A120" s="179"/>
      <c r="B120" s="10" t="s">
        <v>186</v>
      </c>
      <c r="C120" s="4"/>
      <c r="D120" s="7"/>
    </row>
    <row r="121" spans="1:4" s="8" customFormat="1" ht="12.75" x14ac:dyDescent="0.25">
      <c r="A121" s="179"/>
      <c r="B121" s="10" t="s">
        <v>187</v>
      </c>
      <c r="C121" s="4"/>
      <c r="D121" s="7"/>
    </row>
    <row r="122" spans="1:4" s="8" customFormat="1" ht="12.75" x14ac:dyDescent="0.25">
      <c r="A122" s="179"/>
      <c r="B122" s="10" t="s">
        <v>188</v>
      </c>
      <c r="C122" s="4"/>
      <c r="D122" s="7"/>
    </row>
    <row r="123" spans="1:4" s="8" customFormat="1" ht="12.75" x14ac:dyDescent="0.25">
      <c r="A123" s="179"/>
      <c r="B123" s="10" t="s">
        <v>189</v>
      </c>
      <c r="C123" s="4"/>
      <c r="D123" s="7"/>
    </row>
    <row r="124" spans="1:4" s="8" customFormat="1" ht="12.75" x14ac:dyDescent="0.25">
      <c r="A124" s="179"/>
      <c r="B124" s="10" t="s">
        <v>190</v>
      </c>
      <c r="C124" s="4"/>
      <c r="D124" s="7"/>
    </row>
    <row r="125" spans="1:4" s="8" customFormat="1" ht="12.75" x14ac:dyDescent="0.25">
      <c r="A125" s="179"/>
      <c r="B125" s="10" t="s">
        <v>191</v>
      </c>
      <c r="C125" s="4"/>
      <c r="D125" s="7"/>
    </row>
    <row r="126" spans="1:4" s="8" customFormat="1" ht="12.75" x14ac:dyDescent="0.25">
      <c r="A126" s="179"/>
      <c r="B126" s="10" t="s">
        <v>192</v>
      </c>
      <c r="C126" s="4"/>
      <c r="D126" s="7"/>
    </row>
    <row r="127" spans="1:4" s="8" customFormat="1" ht="12.75" x14ac:dyDescent="0.25">
      <c r="A127" s="179"/>
      <c r="B127" s="10" t="s">
        <v>193</v>
      </c>
      <c r="C127" s="4"/>
      <c r="D127" s="7"/>
    </row>
    <row r="128" spans="1:4" s="8" customFormat="1" ht="12.75" x14ac:dyDescent="0.25">
      <c r="A128" s="179"/>
      <c r="B128" s="10" t="s">
        <v>194</v>
      </c>
      <c r="C128" s="4"/>
      <c r="D128" s="7"/>
    </row>
    <row r="129" spans="1:4" s="8" customFormat="1" ht="51" x14ac:dyDescent="0.25">
      <c r="A129" s="179" t="s">
        <v>195</v>
      </c>
      <c r="B129" s="10" t="s">
        <v>196</v>
      </c>
      <c r="C129" s="4">
        <v>5</v>
      </c>
      <c r="D129" s="6" t="s">
        <v>197</v>
      </c>
    </row>
    <row r="130" spans="1:4" s="8" customFormat="1" ht="25.5" x14ac:dyDescent="0.25">
      <c r="A130" s="179"/>
      <c r="B130" s="10" t="s">
        <v>198</v>
      </c>
      <c r="C130" s="4"/>
      <c r="D130" s="7"/>
    </row>
    <row r="131" spans="1:4" s="8" customFormat="1" ht="25.5" x14ac:dyDescent="0.25">
      <c r="A131" s="179"/>
      <c r="B131" s="10" t="s">
        <v>199</v>
      </c>
      <c r="C131" s="4"/>
      <c r="D131" s="7"/>
    </row>
    <row r="132" spans="1:4" s="8" customFormat="1" ht="25.5" x14ac:dyDescent="0.25">
      <c r="A132" s="179"/>
      <c r="B132" s="10" t="s">
        <v>200</v>
      </c>
      <c r="C132" s="4"/>
      <c r="D132" s="7"/>
    </row>
    <row r="133" spans="1:4" s="8" customFormat="1" ht="12.75" x14ac:dyDescent="0.25">
      <c r="A133" s="179"/>
      <c r="B133" s="6" t="s">
        <v>201</v>
      </c>
      <c r="C133" s="4"/>
      <c r="D133" s="7"/>
    </row>
    <row r="134" spans="1:4" s="8" customFormat="1" ht="25.5" x14ac:dyDescent="0.25">
      <c r="A134" s="179"/>
      <c r="B134" s="10" t="s">
        <v>202</v>
      </c>
      <c r="C134" s="4"/>
      <c r="D134" s="7"/>
    </row>
    <row r="135" spans="1:4" s="8" customFormat="1" ht="12.75" x14ac:dyDescent="0.25">
      <c r="A135" s="179"/>
      <c r="B135" s="10" t="s">
        <v>203</v>
      </c>
      <c r="C135" s="4"/>
      <c r="D135" s="7"/>
    </row>
    <row r="136" spans="1:4" s="8" customFormat="1" ht="25.5" x14ac:dyDescent="0.25">
      <c r="A136" s="179"/>
      <c r="B136" s="10" t="s">
        <v>204</v>
      </c>
      <c r="C136" s="4"/>
      <c r="D136" s="7"/>
    </row>
    <row r="137" spans="1:4" s="8" customFormat="1" ht="25.5" x14ac:dyDescent="0.25">
      <c r="A137" s="179"/>
      <c r="B137" s="10" t="s">
        <v>205</v>
      </c>
      <c r="C137" s="4"/>
      <c r="D137" s="7"/>
    </row>
    <row r="138" spans="1:4" s="8" customFormat="1" ht="25.5" x14ac:dyDescent="0.25">
      <c r="A138" s="179"/>
      <c r="B138" s="10" t="s">
        <v>206</v>
      </c>
      <c r="C138" s="4"/>
      <c r="D138" s="7"/>
    </row>
    <row r="139" spans="1:4" s="8" customFormat="1" ht="25.5" x14ac:dyDescent="0.25">
      <c r="A139" s="179"/>
      <c r="B139" s="10" t="s">
        <v>207</v>
      </c>
      <c r="C139" s="4"/>
      <c r="D139" s="7"/>
    </row>
    <row r="140" spans="1:4" s="8" customFormat="1" ht="25.5" x14ac:dyDescent="0.25">
      <c r="A140" s="179"/>
      <c r="B140" s="10" t="s">
        <v>208</v>
      </c>
      <c r="C140" s="4"/>
      <c r="D140" s="7"/>
    </row>
    <row r="141" spans="1:4" s="8" customFormat="1" ht="12.75" x14ac:dyDescent="0.25">
      <c r="A141" s="179"/>
      <c r="B141" s="10" t="s">
        <v>209</v>
      </c>
      <c r="C141" s="4"/>
      <c r="D141" s="7"/>
    </row>
    <row r="142" spans="1:4" s="8" customFormat="1" ht="12.75" x14ac:dyDescent="0.25">
      <c r="A142" s="179"/>
      <c r="B142" s="10" t="s">
        <v>210</v>
      </c>
      <c r="C142" s="4"/>
      <c r="D142" s="7"/>
    </row>
    <row r="143" spans="1:4" s="8" customFormat="1" ht="12.75" x14ac:dyDescent="0.25">
      <c r="A143" s="179"/>
      <c r="B143" s="10" t="s">
        <v>211</v>
      </c>
      <c r="C143" s="4"/>
      <c r="D143" s="7"/>
    </row>
    <row r="144" spans="1:4" s="8" customFormat="1" ht="12.75" x14ac:dyDescent="0.25">
      <c r="A144" s="179"/>
      <c r="B144" s="10" t="s">
        <v>212</v>
      </c>
      <c r="C144" s="4"/>
      <c r="D144" s="7"/>
    </row>
    <row r="145" spans="1:4" s="8" customFormat="1" ht="12.75" x14ac:dyDescent="0.25">
      <c r="A145" s="179"/>
      <c r="B145" s="10" t="s">
        <v>213</v>
      </c>
      <c r="C145" s="4"/>
      <c r="D145" s="7"/>
    </row>
    <row r="146" spans="1:4" s="8" customFormat="1" ht="12.75" x14ac:dyDescent="0.25">
      <c r="A146" s="179"/>
      <c r="B146" s="10" t="s">
        <v>214</v>
      </c>
      <c r="C146" s="4"/>
      <c r="D146" s="7"/>
    </row>
    <row r="147" spans="1:4" s="8" customFormat="1" ht="12.75" x14ac:dyDescent="0.25">
      <c r="A147" s="179"/>
      <c r="B147" s="10" t="s">
        <v>215</v>
      </c>
      <c r="C147" s="4"/>
      <c r="D147" s="7"/>
    </row>
    <row r="148" spans="1:4" s="8" customFormat="1" ht="12.75" x14ac:dyDescent="0.25">
      <c r="A148" s="179"/>
      <c r="B148" s="10" t="s">
        <v>216</v>
      </c>
      <c r="C148" s="4"/>
      <c r="D148" s="7"/>
    </row>
    <row r="149" spans="1:4" s="8" customFormat="1" ht="12.75" x14ac:dyDescent="0.25">
      <c r="A149" s="179"/>
      <c r="B149" s="10" t="s">
        <v>217</v>
      </c>
      <c r="C149" s="4"/>
      <c r="D149" s="7"/>
    </row>
    <row r="150" spans="1:4" s="8" customFormat="1" ht="12.75" x14ac:dyDescent="0.25">
      <c r="A150" s="179"/>
      <c r="B150" s="10" t="s">
        <v>218</v>
      </c>
      <c r="C150" s="4"/>
      <c r="D150" s="7"/>
    </row>
    <row r="151" spans="1:4" s="8" customFormat="1" ht="12.75" x14ac:dyDescent="0.25">
      <c r="A151" s="179"/>
      <c r="B151" s="10" t="s">
        <v>219</v>
      </c>
      <c r="C151" s="4"/>
      <c r="D151" s="7"/>
    </row>
    <row r="152" spans="1:4" s="8" customFormat="1" ht="12.75" x14ac:dyDescent="0.25">
      <c r="A152" s="179"/>
      <c r="B152" s="10" t="s">
        <v>220</v>
      </c>
      <c r="C152" s="4"/>
      <c r="D152" s="7"/>
    </row>
    <row r="153" spans="1:4" s="8" customFormat="1" ht="12.75" x14ac:dyDescent="0.25">
      <c r="A153" s="179"/>
      <c r="B153" s="10" t="s">
        <v>221</v>
      </c>
      <c r="C153" s="4"/>
      <c r="D153" s="7"/>
    </row>
    <row r="154" spans="1:4" s="8" customFormat="1" ht="12.75" x14ac:dyDescent="0.25">
      <c r="A154" s="179"/>
      <c r="B154" s="10" t="s">
        <v>222</v>
      </c>
      <c r="C154" s="4"/>
      <c r="D154" s="7"/>
    </row>
    <row r="155" spans="1:4" s="8" customFormat="1" ht="12.75" x14ac:dyDescent="0.25">
      <c r="A155" s="179"/>
      <c r="B155" s="10" t="s">
        <v>223</v>
      </c>
      <c r="C155" s="4"/>
      <c r="D155" s="7"/>
    </row>
    <row r="156" spans="1:4" s="8" customFormat="1" ht="12.75" x14ac:dyDescent="0.25">
      <c r="A156" s="179"/>
      <c r="B156" s="10" t="s">
        <v>224</v>
      </c>
      <c r="C156" s="4"/>
      <c r="D156" s="7"/>
    </row>
    <row r="157" spans="1:4" s="8" customFormat="1" ht="38.25" x14ac:dyDescent="0.25">
      <c r="A157" s="19" t="s">
        <v>225</v>
      </c>
      <c r="B157" s="10" t="s">
        <v>226</v>
      </c>
      <c r="C157" s="4">
        <v>2</v>
      </c>
      <c r="D157" s="11" t="s">
        <v>227</v>
      </c>
    </row>
    <row r="158" spans="1:4" s="8" customFormat="1" ht="25.5" x14ac:dyDescent="0.25">
      <c r="A158" s="19" t="s">
        <v>228</v>
      </c>
      <c r="B158" s="10" t="s">
        <v>229</v>
      </c>
      <c r="C158" s="4">
        <v>2</v>
      </c>
      <c r="D158" s="11" t="s">
        <v>227</v>
      </c>
    </row>
    <row r="159" spans="1:4" s="8" customFormat="1" ht="25.5" x14ac:dyDescent="0.25">
      <c r="A159" s="19" t="s">
        <v>230</v>
      </c>
      <c r="B159" s="10" t="s">
        <v>231</v>
      </c>
      <c r="C159" s="4">
        <v>2</v>
      </c>
      <c r="D159" s="11" t="s">
        <v>227</v>
      </c>
    </row>
    <row r="160" spans="1:4" s="3" customFormat="1" ht="15.75" x14ac:dyDescent="0.25">
      <c r="A160" s="1" t="s">
        <v>232</v>
      </c>
      <c r="B160" s="1" t="s">
        <v>2</v>
      </c>
      <c r="C160" s="14" t="s">
        <v>3</v>
      </c>
      <c r="D160" s="2" t="s">
        <v>4</v>
      </c>
    </row>
    <row r="161" spans="1:4" s="8" customFormat="1" ht="38.25" x14ac:dyDescent="0.25">
      <c r="A161" s="179" t="s">
        <v>233</v>
      </c>
      <c r="B161" s="4" t="s">
        <v>234</v>
      </c>
      <c r="C161" s="4">
        <v>10</v>
      </c>
      <c r="D161" s="4" t="s">
        <v>235</v>
      </c>
    </row>
    <row r="162" spans="1:4" s="8" customFormat="1" ht="12.75" x14ac:dyDescent="0.25">
      <c r="A162" s="179"/>
      <c r="B162" s="4" t="s">
        <v>99</v>
      </c>
      <c r="C162" s="4"/>
      <c r="D162" s="4"/>
    </row>
    <row r="163" spans="1:4" s="8" customFormat="1" ht="12.75" x14ac:dyDescent="0.25">
      <c r="A163" s="179"/>
      <c r="B163" s="4" t="s">
        <v>236</v>
      </c>
      <c r="C163" s="4"/>
      <c r="D163" s="4"/>
    </row>
    <row r="164" spans="1:4" s="8" customFormat="1" ht="12.75" x14ac:dyDescent="0.25">
      <c r="A164" s="179"/>
      <c r="B164" s="4" t="s">
        <v>237</v>
      </c>
      <c r="C164" s="4"/>
      <c r="D164" s="4"/>
    </row>
    <row r="165" spans="1:4" s="8" customFormat="1" ht="12.75" x14ac:dyDescent="0.25">
      <c r="A165" s="179"/>
      <c r="B165" s="4" t="s">
        <v>238</v>
      </c>
      <c r="C165" s="4"/>
      <c r="D165" s="4"/>
    </row>
    <row r="166" spans="1:4" s="8" customFormat="1" ht="12.75" x14ac:dyDescent="0.25">
      <c r="A166" s="179"/>
      <c r="B166" s="4" t="s">
        <v>239</v>
      </c>
      <c r="C166" s="4"/>
      <c r="D166" s="4"/>
    </row>
    <row r="167" spans="1:4" s="8" customFormat="1" ht="12.75" x14ac:dyDescent="0.25">
      <c r="A167" s="179"/>
      <c r="B167" s="4" t="s">
        <v>240</v>
      </c>
      <c r="C167" s="4"/>
      <c r="D167" s="4"/>
    </row>
    <row r="168" spans="1:4" s="8" customFormat="1" ht="12.75" x14ac:dyDescent="0.25">
      <c r="A168" s="179"/>
      <c r="B168" s="4" t="s">
        <v>241</v>
      </c>
      <c r="C168" s="4"/>
      <c r="D168" s="4"/>
    </row>
    <row r="169" spans="1:4" s="8" customFormat="1" ht="12.75" x14ac:dyDescent="0.25">
      <c r="A169" s="179"/>
      <c r="B169" s="4" t="s">
        <v>242</v>
      </c>
      <c r="C169" s="4"/>
      <c r="D169" s="4"/>
    </row>
    <row r="170" spans="1:4" s="8" customFormat="1" ht="12.75" hidden="1" x14ac:dyDescent="0.25">
      <c r="A170" s="12" t="s">
        <v>243</v>
      </c>
      <c r="B170" s="11" t="s">
        <v>244</v>
      </c>
      <c r="C170" s="4">
        <v>20</v>
      </c>
      <c r="D170" s="4" t="s">
        <v>245</v>
      </c>
    </row>
    <row r="171" spans="1:4" s="8" customFormat="1" ht="76.5" x14ac:dyDescent="0.25">
      <c r="A171" s="183" t="s">
        <v>246</v>
      </c>
      <c r="B171" s="6" t="s">
        <v>247</v>
      </c>
      <c r="C171" s="4">
        <v>96</v>
      </c>
      <c r="D171" s="10" t="s">
        <v>248</v>
      </c>
    </row>
    <row r="172" spans="1:4" s="8" customFormat="1" ht="12.75" x14ac:dyDescent="0.25">
      <c r="A172" s="183"/>
      <c r="B172" s="6" t="s">
        <v>99</v>
      </c>
      <c r="C172" s="4"/>
      <c r="D172" s="7"/>
    </row>
    <row r="173" spans="1:4" s="8" customFormat="1" ht="12.75" x14ac:dyDescent="0.25">
      <c r="A173" s="183"/>
      <c r="B173" s="6" t="s">
        <v>249</v>
      </c>
      <c r="C173" s="4"/>
      <c r="D173" s="7"/>
    </row>
    <row r="174" spans="1:4" s="8" customFormat="1" ht="12.75" x14ac:dyDescent="0.25">
      <c r="A174" s="183"/>
      <c r="B174" s="6" t="s">
        <v>250</v>
      </c>
      <c r="C174" s="4"/>
      <c r="D174" s="7"/>
    </row>
    <row r="175" spans="1:4" s="8" customFormat="1" ht="12.75" x14ac:dyDescent="0.25">
      <c r="A175" s="183"/>
      <c r="B175" s="6" t="s">
        <v>251</v>
      </c>
      <c r="C175" s="4"/>
      <c r="D175" s="7"/>
    </row>
    <row r="176" spans="1:4" s="8" customFormat="1" ht="12.75" x14ac:dyDescent="0.25">
      <c r="A176" s="183"/>
      <c r="B176" s="6" t="s">
        <v>252</v>
      </c>
      <c r="C176" s="4"/>
      <c r="D176" s="7"/>
    </row>
    <row r="177" spans="1:4" s="8" customFormat="1" ht="89.25" x14ac:dyDescent="0.25">
      <c r="A177" s="183" t="s">
        <v>253</v>
      </c>
      <c r="B177" s="6" t="s">
        <v>254</v>
      </c>
      <c r="C177" s="4">
        <v>18</v>
      </c>
      <c r="D177" s="10" t="s">
        <v>255</v>
      </c>
    </row>
    <row r="178" spans="1:4" s="8" customFormat="1" ht="12.75" x14ac:dyDescent="0.25">
      <c r="A178" s="183"/>
      <c r="B178" s="6" t="s">
        <v>249</v>
      </c>
      <c r="C178" s="4"/>
      <c r="D178" s="7"/>
    </row>
    <row r="179" spans="1:4" s="8" customFormat="1" ht="12.75" x14ac:dyDescent="0.25">
      <c r="A179" s="183"/>
      <c r="B179" s="6" t="s">
        <v>250</v>
      </c>
      <c r="C179" s="4"/>
      <c r="D179" s="7"/>
    </row>
    <row r="180" spans="1:4" s="8" customFormat="1" ht="12.75" x14ac:dyDescent="0.25">
      <c r="A180" s="183"/>
      <c r="B180" s="6" t="s">
        <v>251</v>
      </c>
      <c r="C180" s="4"/>
      <c r="D180" s="7"/>
    </row>
    <row r="181" spans="1:4" s="8" customFormat="1" ht="12.75" x14ac:dyDescent="0.25">
      <c r="A181" s="183"/>
      <c r="B181" s="6" t="s">
        <v>252</v>
      </c>
      <c r="C181" s="4"/>
      <c r="D181" s="7"/>
    </row>
    <row r="182" spans="1:4" s="3" customFormat="1" ht="15.75" x14ac:dyDescent="0.25">
      <c r="A182" s="1" t="s">
        <v>256</v>
      </c>
      <c r="B182" s="1" t="s">
        <v>2</v>
      </c>
      <c r="C182" s="14" t="s">
        <v>3</v>
      </c>
      <c r="D182" s="2" t="s">
        <v>4</v>
      </c>
    </row>
    <row r="183" spans="1:4" s="8" customFormat="1" ht="12.75" x14ac:dyDescent="0.25">
      <c r="A183" s="179" t="s">
        <v>257</v>
      </c>
      <c r="B183" s="7" t="s">
        <v>258</v>
      </c>
      <c r="C183" s="4">
        <v>10</v>
      </c>
      <c r="D183" s="7" t="s">
        <v>259</v>
      </c>
    </row>
    <row r="184" spans="1:4" s="8" customFormat="1" ht="12.75" x14ac:dyDescent="0.25">
      <c r="A184" s="179"/>
      <c r="B184" s="4" t="s">
        <v>127</v>
      </c>
      <c r="C184" s="4"/>
      <c r="D184" s="7"/>
    </row>
    <row r="185" spans="1:4" s="8" customFormat="1" ht="25.5" x14ac:dyDescent="0.25">
      <c r="A185" s="179"/>
      <c r="B185" s="4" t="s">
        <v>260</v>
      </c>
      <c r="C185" s="4"/>
      <c r="D185" s="7"/>
    </row>
    <row r="186" spans="1:4" s="8" customFormat="1" ht="25.5" x14ac:dyDescent="0.25">
      <c r="A186" s="179"/>
      <c r="B186" s="4" t="s">
        <v>261</v>
      </c>
      <c r="C186" s="4"/>
      <c r="D186" s="7"/>
    </row>
    <row r="187" spans="1:4" s="8" customFormat="1" ht="25.5" x14ac:dyDescent="0.25">
      <c r="A187" s="179"/>
      <c r="B187" s="4" t="s">
        <v>262</v>
      </c>
      <c r="C187" s="4"/>
      <c r="D187" s="7"/>
    </row>
    <row r="188" spans="1:4" s="8" customFormat="1" ht="12.75" x14ac:dyDescent="0.25">
      <c r="A188" s="179"/>
      <c r="B188" s="4" t="s">
        <v>263</v>
      </c>
      <c r="C188" s="4"/>
      <c r="D188" s="7"/>
    </row>
    <row r="189" spans="1:4" s="8" customFormat="1" ht="25.5" x14ac:dyDescent="0.25">
      <c r="A189" s="179"/>
      <c r="B189" s="4" t="s">
        <v>264</v>
      </c>
      <c r="C189" s="4"/>
      <c r="D189" s="7"/>
    </row>
    <row r="191" spans="1:4" s="1" customFormat="1" ht="15.75" x14ac:dyDescent="0.25">
      <c r="A191" s="1" t="s">
        <v>265</v>
      </c>
      <c r="D191" s="14"/>
    </row>
    <row r="192" spans="1:4" x14ac:dyDescent="0.25">
      <c r="B192" s="184" t="s">
        <v>266</v>
      </c>
      <c r="C192" s="184"/>
    </row>
    <row r="193" spans="1:4" x14ac:dyDescent="0.25">
      <c r="A193" s="20"/>
      <c r="B193" s="4" t="s">
        <v>267</v>
      </c>
      <c r="C193" s="21" t="s">
        <v>32</v>
      </c>
      <c r="D193" s="24" t="s">
        <v>268</v>
      </c>
    </row>
    <row r="194" spans="1:4" x14ac:dyDescent="0.25">
      <c r="A194" s="20"/>
      <c r="B194" s="4" t="s">
        <v>269</v>
      </c>
      <c r="C194" s="21" t="s">
        <v>32</v>
      </c>
      <c r="D194" s="24" t="s">
        <v>268</v>
      </c>
    </row>
    <row r="195" spans="1:4" ht="25.5" x14ac:dyDescent="0.25">
      <c r="A195" s="20"/>
      <c r="B195" s="4" t="s">
        <v>31</v>
      </c>
      <c r="C195" s="21" t="s">
        <v>32</v>
      </c>
      <c r="D195" s="24" t="s">
        <v>270</v>
      </c>
    </row>
    <row r="196" spans="1:4" x14ac:dyDescent="0.25">
      <c r="A196" s="20"/>
      <c r="B196" s="4" t="s">
        <v>271</v>
      </c>
      <c r="C196" s="21" t="s">
        <v>32</v>
      </c>
      <c r="D196" s="24" t="s">
        <v>268</v>
      </c>
    </row>
    <row r="197" spans="1:4" x14ac:dyDescent="0.25">
      <c r="A197" s="20"/>
      <c r="B197" s="4" t="s">
        <v>272</v>
      </c>
      <c r="C197" s="21" t="s">
        <v>32</v>
      </c>
      <c r="D197" s="24" t="s">
        <v>268</v>
      </c>
    </row>
    <row r="198" spans="1:4" ht="25.5" x14ac:dyDescent="0.25">
      <c r="A198" s="20"/>
      <c r="B198" s="4" t="s">
        <v>273</v>
      </c>
      <c r="C198" s="21" t="s">
        <v>32</v>
      </c>
      <c r="D198" s="24" t="s">
        <v>268</v>
      </c>
    </row>
    <row r="199" spans="1:4" x14ac:dyDescent="0.25">
      <c r="B199" s="184" t="s">
        <v>274</v>
      </c>
      <c r="C199" s="184"/>
      <c r="D199" s="24"/>
    </row>
    <row r="200" spans="1:4" ht="25.5" x14ac:dyDescent="0.25">
      <c r="A200" s="20"/>
      <c r="B200" s="4" t="s">
        <v>275</v>
      </c>
      <c r="C200" s="21" t="s">
        <v>32</v>
      </c>
      <c r="D200" s="24" t="s">
        <v>268</v>
      </c>
    </row>
    <row r="201" spans="1:4" ht="25.5" x14ac:dyDescent="0.25">
      <c r="A201" s="20"/>
      <c r="B201" s="4" t="s">
        <v>276</v>
      </c>
      <c r="C201" s="21" t="s">
        <v>32</v>
      </c>
      <c r="D201" s="24" t="s">
        <v>268</v>
      </c>
    </row>
    <row r="202" spans="1:4" ht="25.5" x14ac:dyDescent="0.25">
      <c r="A202" s="20"/>
      <c r="B202" s="4" t="s">
        <v>277</v>
      </c>
      <c r="C202" s="21" t="s">
        <v>32</v>
      </c>
      <c r="D202" s="24" t="s">
        <v>268</v>
      </c>
    </row>
    <row r="203" spans="1:4" ht="25.5" x14ac:dyDescent="0.25">
      <c r="A203" s="20"/>
      <c r="B203" s="4" t="s">
        <v>278</v>
      </c>
      <c r="C203" s="21" t="s">
        <v>32</v>
      </c>
      <c r="D203" s="24" t="s">
        <v>268</v>
      </c>
    </row>
    <row r="204" spans="1:4" x14ac:dyDescent="0.25">
      <c r="B204" s="184" t="s">
        <v>279</v>
      </c>
      <c r="C204" s="184"/>
      <c r="D204" s="24"/>
    </row>
    <row r="205" spans="1:4" ht="38.25" x14ac:dyDescent="0.25">
      <c r="A205" s="20"/>
      <c r="B205" s="4" t="s">
        <v>280</v>
      </c>
      <c r="C205" s="21" t="s">
        <v>32</v>
      </c>
      <c r="D205" s="24" t="s">
        <v>268</v>
      </c>
    </row>
    <row r="206" spans="1:4" ht="114.75" x14ac:dyDescent="0.25">
      <c r="A206" s="20"/>
      <c r="B206" s="4" t="s">
        <v>281</v>
      </c>
      <c r="C206" s="21" t="s">
        <v>32</v>
      </c>
      <c r="D206" s="24" t="s">
        <v>282</v>
      </c>
    </row>
    <row r="207" spans="1:4" ht="102" x14ac:dyDescent="0.25">
      <c r="A207" s="20"/>
      <c r="B207" s="4" t="s">
        <v>283</v>
      </c>
      <c r="C207" s="21" t="s">
        <v>32</v>
      </c>
      <c r="D207" s="24" t="s">
        <v>284</v>
      </c>
    </row>
    <row r="208" spans="1:4" ht="102" x14ac:dyDescent="0.25">
      <c r="A208" s="20"/>
      <c r="B208" s="4" t="s">
        <v>285</v>
      </c>
      <c r="C208" s="21" t="s">
        <v>32</v>
      </c>
      <c r="D208" s="24" t="s">
        <v>286</v>
      </c>
    </row>
    <row r="209" spans="1:4" x14ac:dyDescent="0.25">
      <c r="B209" s="184" t="s">
        <v>287</v>
      </c>
      <c r="C209" s="184"/>
      <c r="D209" s="24"/>
    </row>
    <row r="210" spans="1:4" ht="25.5" x14ac:dyDescent="0.25">
      <c r="A210" s="20"/>
      <c r="B210" s="4" t="s">
        <v>288</v>
      </c>
      <c r="C210" s="21" t="s">
        <v>32</v>
      </c>
      <c r="D210" s="24" t="s">
        <v>268</v>
      </c>
    </row>
    <row r="211" spans="1:4" x14ac:dyDescent="0.25">
      <c r="A211" s="20"/>
      <c r="B211" s="22" t="s">
        <v>289</v>
      </c>
      <c r="C211" s="21" t="s">
        <v>32</v>
      </c>
      <c r="D211" s="24" t="s">
        <v>268</v>
      </c>
    </row>
    <row r="212" spans="1:4" ht="51" x14ac:dyDescent="0.25">
      <c r="A212" s="20"/>
      <c r="B212" s="22" t="s">
        <v>290</v>
      </c>
      <c r="C212" s="21" t="s">
        <v>32</v>
      </c>
      <c r="D212" s="24" t="s">
        <v>268</v>
      </c>
    </row>
    <row r="213" spans="1:4" ht="38.25" x14ac:dyDescent="0.25">
      <c r="A213" s="20"/>
      <c r="B213" s="22" t="s">
        <v>291</v>
      </c>
      <c r="C213" s="21" t="s">
        <v>32</v>
      </c>
      <c r="D213" s="24" t="s">
        <v>268</v>
      </c>
    </row>
    <row r="214" spans="1:4" ht="25.5" x14ac:dyDescent="0.25">
      <c r="A214" s="20"/>
      <c r="B214" s="22" t="s">
        <v>292</v>
      </c>
      <c r="C214" s="21" t="s">
        <v>32</v>
      </c>
      <c r="D214" s="24" t="s">
        <v>268</v>
      </c>
    </row>
    <row r="215" spans="1:4" x14ac:dyDescent="0.25">
      <c r="A215" s="20"/>
      <c r="B215" s="22" t="s">
        <v>293</v>
      </c>
      <c r="C215" s="21" t="s">
        <v>32</v>
      </c>
      <c r="D215" s="24" t="s">
        <v>268</v>
      </c>
    </row>
    <row r="216" spans="1:4" x14ac:dyDescent="0.25">
      <c r="B216" s="184" t="s">
        <v>294</v>
      </c>
      <c r="C216" s="184"/>
      <c r="D216" s="24"/>
    </row>
    <row r="217" spans="1:4" ht="38.25" x14ac:dyDescent="0.25">
      <c r="A217" s="20"/>
      <c r="B217" s="4" t="s">
        <v>295</v>
      </c>
      <c r="C217" s="21" t="s">
        <v>32</v>
      </c>
      <c r="D217" s="24" t="s">
        <v>296</v>
      </c>
    </row>
  </sheetData>
  <mergeCells count="25">
    <mergeCell ref="B192:C192"/>
    <mergeCell ref="B216:C216"/>
    <mergeCell ref="B199:C199"/>
    <mergeCell ref="B204:C204"/>
    <mergeCell ref="B209:C209"/>
    <mergeCell ref="A177:A181"/>
    <mergeCell ref="A183:A189"/>
    <mergeCell ref="A43:A52"/>
    <mergeCell ref="A54:A63"/>
    <mergeCell ref="A161:A169"/>
    <mergeCell ref="A171:A176"/>
    <mergeCell ref="A1:D1"/>
    <mergeCell ref="A4:A6"/>
    <mergeCell ref="A10:A13"/>
    <mergeCell ref="A15:A17"/>
    <mergeCell ref="A19:A26"/>
    <mergeCell ref="A39:A41"/>
    <mergeCell ref="A65:A68"/>
    <mergeCell ref="A102:A128"/>
    <mergeCell ref="A129:A156"/>
    <mergeCell ref="D65:D68"/>
    <mergeCell ref="A69:A75"/>
    <mergeCell ref="C69:C75"/>
    <mergeCell ref="A77:A78"/>
    <mergeCell ref="A79:A9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F1CFB-7013-4784-9CFF-6A75DC1E3025}">
  <dimension ref="A1:JD907"/>
  <sheetViews>
    <sheetView workbookViewId="0">
      <selection activeCell="D25" sqref="D25"/>
    </sheetView>
  </sheetViews>
  <sheetFormatPr defaultRowHeight="15" x14ac:dyDescent="0.25"/>
  <cols>
    <col min="1" max="2" width="9.140625" style="61"/>
    <col min="3" max="3" width="18.85546875" style="61" bestFit="1" customWidth="1"/>
    <col min="4" max="4" width="15.85546875" bestFit="1" customWidth="1"/>
    <col min="9" max="9" width="9.5703125" bestFit="1" customWidth="1"/>
    <col min="20" max="20" width="9" customWidth="1"/>
    <col min="22" max="22" width="23.28515625" customWidth="1"/>
    <col min="23" max="23" width="18.28515625" customWidth="1"/>
    <col min="24" max="24" width="17.42578125" customWidth="1"/>
    <col min="25" max="25" width="19.7109375" customWidth="1"/>
    <col min="28" max="28" width="9.140625" style="32"/>
    <col min="32" max="32" width="24.7109375" bestFit="1" customWidth="1"/>
    <col min="33" max="33" width="6" bestFit="1" customWidth="1"/>
    <col min="35" max="35" width="24.7109375" bestFit="1" customWidth="1"/>
    <col min="36" max="36" width="26.140625" bestFit="1" customWidth="1"/>
  </cols>
  <sheetData>
    <row r="1" spans="1:264" ht="30" x14ac:dyDescent="0.25">
      <c r="A1" s="163" t="s">
        <v>464</v>
      </c>
      <c r="B1" s="163" t="s">
        <v>465</v>
      </c>
      <c r="C1" s="163" t="s">
        <v>736</v>
      </c>
      <c r="D1" s="163" t="s">
        <v>735</v>
      </c>
      <c r="E1" s="163" t="s">
        <v>384</v>
      </c>
      <c r="F1" s="163" t="s">
        <v>389</v>
      </c>
      <c r="G1" s="163" t="s">
        <v>393</v>
      </c>
      <c r="H1" s="162" t="s">
        <v>734</v>
      </c>
      <c r="I1" s="162" t="s">
        <v>310</v>
      </c>
      <c r="J1" s="162"/>
      <c r="K1" s="163" t="s">
        <v>465</v>
      </c>
      <c r="L1" s="163" t="s">
        <v>736</v>
      </c>
      <c r="M1" s="163" t="s">
        <v>735</v>
      </c>
      <c r="N1" s="163" t="s">
        <v>384</v>
      </c>
      <c r="O1" s="163" t="s">
        <v>389</v>
      </c>
      <c r="P1" s="163" t="s">
        <v>393</v>
      </c>
      <c r="Q1" s="162" t="s">
        <v>734</v>
      </c>
      <c r="R1" s="162" t="s">
        <v>310</v>
      </c>
      <c r="T1" s="136" t="s">
        <v>465</v>
      </c>
      <c r="U1" s="136" t="s">
        <v>464</v>
      </c>
      <c r="V1" s="159" t="s">
        <v>348</v>
      </c>
      <c r="W1" s="159" t="s">
        <v>334</v>
      </c>
      <c r="X1" s="158" t="s">
        <v>733</v>
      </c>
      <c r="Y1" s="158" t="s">
        <v>350</v>
      </c>
      <c r="Z1" s="161" t="s">
        <v>310</v>
      </c>
      <c r="AB1" s="157" t="s">
        <v>507</v>
      </c>
      <c r="AF1" s="153"/>
      <c r="AG1" s="153"/>
      <c r="AI1" s="42"/>
    </row>
    <row r="2" spans="1:264" x14ac:dyDescent="0.25">
      <c r="A2" s="128" t="s">
        <v>502</v>
      </c>
      <c r="B2" s="128" t="s">
        <v>1218</v>
      </c>
      <c r="C2" s="128" t="s">
        <v>732</v>
      </c>
      <c r="D2" s="128">
        <v>0</v>
      </c>
      <c r="E2" s="128">
        <v>0</v>
      </c>
      <c r="F2" s="128">
        <v>0</v>
      </c>
      <c r="G2" s="128">
        <v>0</v>
      </c>
      <c r="H2">
        <f>D2+E2+F2+G2</f>
        <v>0</v>
      </c>
      <c r="I2" s="120">
        <f t="shared" ref="I2:I33" si="0">H2/MAX($H$2:$H$75)*100</f>
        <v>0</v>
      </c>
      <c r="K2" s="128" t="s">
        <v>1218</v>
      </c>
      <c r="L2" s="128">
        <v>2020</v>
      </c>
      <c r="M2" s="128">
        <v>100</v>
      </c>
      <c r="N2" s="128">
        <v>48.07</v>
      </c>
      <c r="O2" s="128">
        <v>6</v>
      </c>
      <c r="P2" s="128">
        <v>0</v>
      </c>
      <c r="Q2">
        <f>M2+N2+O2+P2</f>
        <v>154.07</v>
      </c>
      <c r="R2">
        <f t="shared" ref="R2:R33" si="1">Q2/MAX($Q$2:$Q$75)*100</f>
        <v>50.022727272727273</v>
      </c>
      <c r="T2" s="128" t="s">
        <v>1218</v>
      </c>
      <c r="U2" s="128" t="s">
        <v>502</v>
      </c>
      <c r="V2" s="61">
        <v>0</v>
      </c>
      <c r="W2" s="61">
        <v>50.022727272727273</v>
      </c>
      <c r="X2" s="61">
        <v>100</v>
      </c>
      <c r="Y2" s="61">
        <f t="shared" ref="Y2:Y33" si="2">AVERAGE($X$2:$X$75)</f>
        <v>64.165057915057929</v>
      </c>
      <c r="Z2" s="46">
        <f t="shared" ref="Z2:Z33" si="3">IF(W2&gt;=80,12,((W2/100)*12)+(((X2/MAX($X$2:$X$75))/(Y2/100))))</f>
        <v>6.2547682465258934</v>
      </c>
      <c r="AA2">
        <f t="shared" ref="AA2:AA13" si="4">Z2/12*100</f>
        <v>52.123068721049115</v>
      </c>
      <c r="AB2" s="32">
        <f t="shared" ref="AB2:AB33" si="5">LOOKUP(AA2,$AF$3:$AG$10,$AH$3:$AH$10)</f>
        <v>6</v>
      </c>
      <c r="AF2" t="s">
        <v>505</v>
      </c>
      <c r="AG2" t="s">
        <v>506</v>
      </c>
      <c r="AI2" s="152"/>
      <c r="AJ2" s="152"/>
    </row>
    <row r="3" spans="1:264" x14ac:dyDescent="0.25">
      <c r="A3" s="128" t="s">
        <v>502</v>
      </c>
      <c r="B3" s="128" t="s">
        <v>1219</v>
      </c>
      <c r="C3" s="128" t="s">
        <v>732</v>
      </c>
      <c r="D3" s="128">
        <v>0</v>
      </c>
      <c r="E3" s="128">
        <v>0</v>
      </c>
      <c r="F3" s="128">
        <v>0</v>
      </c>
      <c r="G3" s="128">
        <v>0</v>
      </c>
      <c r="H3">
        <f>D3+E3+F3+G3</f>
        <v>0</v>
      </c>
      <c r="I3" s="120">
        <f t="shared" si="0"/>
        <v>0</v>
      </c>
      <c r="K3" s="128" t="s">
        <v>1219</v>
      </c>
      <c r="L3" s="128">
        <v>2020</v>
      </c>
      <c r="M3" s="128">
        <v>100</v>
      </c>
      <c r="N3" s="128">
        <v>34</v>
      </c>
      <c r="O3" s="128">
        <v>64</v>
      </c>
      <c r="P3" s="128">
        <v>0</v>
      </c>
      <c r="Q3">
        <f>M3+N3+O3+P3</f>
        <v>198</v>
      </c>
      <c r="R3">
        <f t="shared" si="1"/>
        <v>64.285714285714292</v>
      </c>
      <c r="T3" s="128" t="s">
        <v>1219</v>
      </c>
      <c r="U3" s="128" t="s">
        <v>502</v>
      </c>
      <c r="V3" s="61">
        <v>0</v>
      </c>
      <c r="W3" s="61">
        <v>64.285714285714292</v>
      </c>
      <c r="X3" s="61">
        <v>100</v>
      </c>
      <c r="Y3" s="61">
        <f t="shared" si="2"/>
        <v>64.165057915057929</v>
      </c>
      <c r="Z3" s="46">
        <f t="shared" si="3"/>
        <v>7.9663266880843357</v>
      </c>
      <c r="AA3">
        <f t="shared" si="4"/>
        <v>66.386055734036134</v>
      </c>
      <c r="AB3" s="32">
        <f t="shared" si="5"/>
        <v>8</v>
      </c>
      <c r="AF3">
        <v>0</v>
      </c>
      <c r="AG3">
        <v>19</v>
      </c>
      <c r="AH3">
        <v>0</v>
      </c>
      <c r="AI3" s="156"/>
      <c r="AJ3" s="151"/>
    </row>
    <row r="4" spans="1:264" x14ac:dyDescent="0.25">
      <c r="A4" s="128" t="s">
        <v>502</v>
      </c>
      <c r="B4" s="128" t="s">
        <v>1220</v>
      </c>
      <c r="C4" s="128" t="s">
        <v>732</v>
      </c>
      <c r="D4" s="128" t="s">
        <v>521</v>
      </c>
      <c r="E4" s="128" t="s">
        <v>521</v>
      </c>
      <c r="F4" s="128" t="s">
        <v>521</v>
      </c>
      <c r="G4" s="128" t="s">
        <v>521</v>
      </c>
      <c r="I4" s="120">
        <f t="shared" si="0"/>
        <v>0</v>
      </c>
      <c r="K4" s="128" t="s">
        <v>1220</v>
      </c>
      <c r="L4" s="128">
        <v>2020</v>
      </c>
      <c r="M4" s="128" t="s">
        <v>521</v>
      </c>
      <c r="N4" s="128" t="s">
        <v>521</v>
      </c>
      <c r="O4" s="128" t="s">
        <v>521</v>
      </c>
      <c r="P4" s="128" t="s">
        <v>521</v>
      </c>
      <c r="R4">
        <f t="shared" si="1"/>
        <v>0</v>
      </c>
      <c r="T4" s="128" t="s">
        <v>1220</v>
      </c>
      <c r="U4" s="128" t="s">
        <v>502</v>
      </c>
      <c r="V4" s="61">
        <v>0</v>
      </c>
      <c r="W4" s="61">
        <v>0</v>
      </c>
      <c r="X4" s="61">
        <v>0</v>
      </c>
      <c r="Y4" s="61">
        <f t="shared" si="2"/>
        <v>64.165057915057929</v>
      </c>
      <c r="Z4" s="46">
        <f t="shared" si="3"/>
        <v>0</v>
      </c>
      <c r="AA4">
        <f t="shared" si="4"/>
        <v>0</v>
      </c>
      <c r="AB4" s="32">
        <f t="shared" si="5"/>
        <v>0</v>
      </c>
      <c r="AF4">
        <v>20</v>
      </c>
      <c r="AG4">
        <v>29</v>
      </c>
      <c r="AH4">
        <v>1</v>
      </c>
      <c r="AI4" s="156"/>
      <c r="AJ4" s="155"/>
    </row>
    <row r="5" spans="1:264" x14ac:dyDescent="0.25">
      <c r="A5" s="128" t="s">
        <v>502</v>
      </c>
      <c r="B5" s="128" t="s">
        <v>1221</v>
      </c>
      <c r="C5" s="128" t="s">
        <v>732</v>
      </c>
      <c r="D5" s="128">
        <v>100</v>
      </c>
      <c r="E5" s="128">
        <v>50</v>
      </c>
      <c r="F5" s="128">
        <v>0</v>
      </c>
      <c r="G5" s="128">
        <v>0</v>
      </c>
      <c r="H5">
        <f t="shared" ref="H5:H25" si="6">D5+E5+F5+G5</f>
        <v>150</v>
      </c>
      <c r="I5" s="120">
        <f t="shared" si="0"/>
        <v>50</v>
      </c>
      <c r="K5" s="128" t="s">
        <v>1221</v>
      </c>
      <c r="L5" s="128">
        <v>2020</v>
      </c>
      <c r="M5" s="128">
        <v>100</v>
      </c>
      <c r="N5" s="128">
        <v>100</v>
      </c>
      <c r="O5" s="128">
        <v>0</v>
      </c>
      <c r="P5" s="128">
        <v>0</v>
      </c>
      <c r="Q5">
        <f t="shared" ref="Q5:Q36" si="7">M5+N5+O5+P5</f>
        <v>200</v>
      </c>
      <c r="R5">
        <f t="shared" si="1"/>
        <v>64.935064935064929</v>
      </c>
      <c r="T5" s="128" t="s">
        <v>1221</v>
      </c>
      <c r="U5" s="128" t="s">
        <v>502</v>
      </c>
      <c r="V5" s="61">
        <v>50</v>
      </c>
      <c r="W5" s="61">
        <v>64.935064935064929</v>
      </c>
      <c r="X5" s="61">
        <f>100*((W5-V5)/V5)</f>
        <v>29.870129870129858</v>
      </c>
      <c r="Y5" s="61">
        <f t="shared" si="2"/>
        <v>64.165057915057929</v>
      </c>
      <c r="Z5" s="46">
        <f t="shared" si="3"/>
        <v>7.8674927584073799</v>
      </c>
      <c r="AA5">
        <f t="shared" si="4"/>
        <v>65.562439653394833</v>
      </c>
      <c r="AB5" s="32">
        <f t="shared" si="5"/>
        <v>8</v>
      </c>
      <c r="AF5">
        <v>30</v>
      </c>
      <c r="AG5">
        <v>39</v>
      </c>
      <c r="AH5">
        <v>2</v>
      </c>
      <c r="AI5" s="156"/>
      <c r="AJ5" s="151"/>
    </row>
    <row r="6" spans="1:264" x14ac:dyDescent="0.25">
      <c r="A6" s="128" t="s">
        <v>502</v>
      </c>
      <c r="B6" s="128" t="s">
        <v>1222</v>
      </c>
      <c r="C6" s="128" t="s">
        <v>732</v>
      </c>
      <c r="D6" s="128">
        <v>0</v>
      </c>
      <c r="E6" s="128">
        <v>0</v>
      </c>
      <c r="F6" s="128">
        <v>0</v>
      </c>
      <c r="G6" s="128">
        <v>0</v>
      </c>
      <c r="H6">
        <f t="shared" si="6"/>
        <v>0</v>
      </c>
      <c r="I6" s="120">
        <f t="shared" si="0"/>
        <v>0</v>
      </c>
      <c r="K6" s="128" t="s">
        <v>1222</v>
      </c>
      <c r="L6" s="128">
        <v>2020</v>
      </c>
      <c r="M6" s="128">
        <v>100</v>
      </c>
      <c r="N6" s="128">
        <v>49</v>
      </c>
      <c r="O6" s="128">
        <v>30</v>
      </c>
      <c r="P6" s="128">
        <v>0</v>
      </c>
      <c r="Q6">
        <f t="shared" si="7"/>
        <v>179</v>
      </c>
      <c r="R6">
        <f t="shared" si="1"/>
        <v>58.116883116883123</v>
      </c>
      <c r="T6" s="128" t="s">
        <v>1222</v>
      </c>
      <c r="U6" s="128" t="s">
        <v>502</v>
      </c>
      <c r="V6" s="61">
        <v>0</v>
      </c>
      <c r="W6" s="61">
        <v>58.116883116883123</v>
      </c>
      <c r="X6" s="61">
        <v>100</v>
      </c>
      <c r="Y6" s="61">
        <f t="shared" si="2"/>
        <v>64.165057915057929</v>
      </c>
      <c r="Z6" s="46">
        <f t="shared" si="3"/>
        <v>7.2260669478245951</v>
      </c>
      <c r="AA6">
        <f t="shared" si="4"/>
        <v>60.217224565204965</v>
      </c>
      <c r="AB6" s="32">
        <f t="shared" si="5"/>
        <v>8</v>
      </c>
      <c r="AF6">
        <v>40</v>
      </c>
      <c r="AG6">
        <v>49</v>
      </c>
      <c r="AH6">
        <v>4</v>
      </c>
      <c r="AI6" s="156"/>
      <c r="AJ6" s="155"/>
    </row>
    <row r="7" spans="1:264" x14ac:dyDescent="0.25">
      <c r="A7" s="128" t="s">
        <v>502</v>
      </c>
      <c r="B7" s="128" t="s">
        <v>1223</v>
      </c>
      <c r="C7" s="128" t="s">
        <v>732</v>
      </c>
      <c r="D7" s="128"/>
      <c r="E7" s="128"/>
      <c r="F7" s="128"/>
      <c r="G7" s="128"/>
      <c r="H7">
        <f t="shared" si="6"/>
        <v>0</v>
      </c>
      <c r="I7" s="120">
        <f t="shared" si="0"/>
        <v>0</v>
      </c>
      <c r="K7" s="128" t="s">
        <v>1223</v>
      </c>
      <c r="L7" s="128">
        <v>2020</v>
      </c>
      <c r="M7" s="128"/>
      <c r="N7" s="128"/>
      <c r="O7" s="128"/>
      <c r="P7" s="128"/>
      <c r="Q7">
        <f t="shared" si="7"/>
        <v>0</v>
      </c>
      <c r="R7">
        <f t="shared" si="1"/>
        <v>0</v>
      </c>
      <c r="T7" s="128" t="s">
        <v>1223</v>
      </c>
      <c r="U7" s="128" t="s">
        <v>502</v>
      </c>
      <c r="V7" s="61">
        <v>0</v>
      </c>
      <c r="W7" s="61">
        <v>0</v>
      </c>
      <c r="X7" s="61">
        <v>0</v>
      </c>
      <c r="Y7" s="61">
        <f t="shared" si="2"/>
        <v>64.165057915057929</v>
      </c>
      <c r="Z7" s="46">
        <f t="shared" si="3"/>
        <v>0</v>
      </c>
      <c r="AA7">
        <f t="shared" si="4"/>
        <v>0</v>
      </c>
      <c r="AB7" s="32">
        <f t="shared" si="5"/>
        <v>0</v>
      </c>
      <c r="AF7">
        <v>50</v>
      </c>
      <c r="AG7">
        <v>59</v>
      </c>
      <c r="AH7">
        <v>6</v>
      </c>
      <c r="AI7" s="156"/>
      <c r="AJ7" s="151"/>
    </row>
    <row r="8" spans="1:264" x14ac:dyDescent="0.25">
      <c r="A8" s="128" t="s">
        <v>502</v>
      </c>
      <c r="B8" s="128" t="s">
        <v>1224</v>
      </c>
      <c r="C8" s="128" t="s">
        <v>732</v>
      </c>
      <c r="D8" s="128">
        <v>0</v>
      </c>
      <c r="E8" s="128">
        <v>0</v>
      </c>
      <c r="F8" s="128">
        <v>0</v>
      </c>
      <c r="G8" s="128">
        <v>0</v>
      </c>
      <c r="H8">
        <f t="shared" si="6"/>
        <v>0</v>
      </c>
      <c r="I8" s="120">
        <f t="shared" si="0"/>
        <v>0</v>
      </c>
      <c r="K8" s="128" t="s">
        <v>1224</v>
      </c>
      <c r="L8" s="128">
        <v>2020</v>
      </c>
      <c r="M8" s="128">
        <v>100</v>
      </c>
      <c r="N8" s="128">
        <v>100</v>
      </c>
      <c r="O8" s="128">
        <v>50</v>
      </c>
      <c r="P8" s="128">
        <v>0</v>
      </c>
      <c r="Q8">
        <f t="shared" si="7"/>
        <v>250</v>
      </c>
      <c r="R8">
        <f t="shared" si="1"/>
        <v>81.168831168831161</v>
      </c>
      <c r="T8" s="128" t="s">
        <v>1224</v>
      </c>
      <c r="U8" s="128" t="s">
        <v>502</v>
      </c>
      <c r="V8" s="61">
        <v>0</v>
      </c>
      <c r="W8" s="61">
        <v>81.168831168831161</v>
      </c>
      <c r="X8" s="61">
        <v>100</v>
      </c>
      <c r="Y8" s="61">
        <f t="shared" si="2"/>
        <v>64.165057915057929</v>
      </c>
      <c r="Z8" s="46">
        <f t="shared" si="3"/>
        <v>12</v>
      </c>
      <c r="AA8">
        <f t="shared" si="4"/>
        <v>100</v>
      </c>
      <c r="AB8" s="32">
        <f t="shared" si="5"/>
        <v>12</v>
      </c>
      <c r="AF8">
        <v>60</v>
      </c>
      <c r="AG8">
        <v>69</v>
      </c>
      <c r="AH8">
        <v>8</v>
      </c>
      <c r="AI8" s="156"/>
      <c r="AJ8" s="155"/>
    </row>
    <row r="9" spans="1:264" s="107" customFormat="1" x14ac:dyDescent="0.25">
      <c r="A9" s="128" t="s">
        <v>502</v>
      </c>
      <c r="B9" s="128" t="s">
        <v>1225</v>
      </c>
      <c r="C9" s="128" t="s">
        <v>732</v>
      </c>
      <c r="D9" s="128">
        <v>0</v>
      </c>
      <c r="E9" s="128">
        <v>0</v>
      </c>
      <c r="F9" s="128">
        <v>0</v>
      </c>
      <c r="G9" s="128">
        <v>0</v>
      </c>
      <c r="H9">
        <f t="shared" si="6"/>
        <v>0</v>
      </c>
      <c r="I9" s="120">
        <f t="shared" si="0"/>
        <v>0</v>
      </c>
      <c r="J9"/>
      <c r="K9" s="128" t="s">
        <v>1225</v>
      </c>
      <c r="L9" s="128">
        <v>2020</v>
      </c>
      <c r="M9" s="128">
        <v>0</v>
      </c>
      <c r="N9" s="128">
        <v>0</v>
      </c>
      <c r="O9" s="128">
        <v>0</v>
      </c>
      <c r="P9" s="128">
        <v>0</v>
      </c>
      <c r="Q9">
        <f t="shared" si="7"/>
        <v>0</v>
      </c>
      <c r="R9">
        <f t="shared" si="1"/>
        <v>0</v>
      </c>
      <c r="S9"/>
      <c r="T9" s="128" t="s">
        <v>1225</v>
      </c>
      <c r="U9" s="128" t="s">
        <v>502</v>
      </c>
      <c r="V9" s="61">
        <v>0</v>
      </c>
      <c r="W9" s="61">
        <v>0</v>
      </c>
      <c r="X9" s="61">
        <v>0</v>
      </c>
      <c r="Y9" s="61">
        <f t="shared" si="2"/>
        <v>64.165057915057929</v>
      </c>
      <c r="Z9" s="46">
        <f t="shared" si="3"/>
        <v>0</v>
      </c>
      <c r="AA9">
        <f t="shared" si="4"/>
        <v>0</v>
      </c>
      <c r="AB9" s="32">
        <f t="shared" si="5"/>
        <v>0</v>
      </c>
      <c r="AC9"/>
      <c r="AD9"/>
      <c r="AE9"/>
      <c r="AF9">
        <v>70</v>
      </c>
      <c r="AG9">
        <v>79</v>
      </c>
      <c r="AH9">
        <v>10</v>
      </c>
      <c r="AI9" s="152"/>
      <c r="AJ9" s="15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row>
    <row r="10" spans="1:264" s="107" customFormat="1" x14ac:dyDescent="0.25">
      <c r="A10" s="128" t="s">
        <v>502</v>
      </c>
      <c r="B10" s="128" t="s">
        <v>1226</v>
      </c>
      <c r="C10" s="128" t="s">
        <v>732</v>
      </c>
      <c r="D10" s="128">
        <v>0</v>
      </c>
      <c r="E10" s="128">
        <v>0</v>
      </c>
      <c r="F10" s="128">
        <v>0</v>
      </c>
      <c r="G10" s="128">
        <v>0</v>
      </c>
      <c r="H10">
        <f t="shared" si="6"/>
        <v>0</v>
      </c>
      <c r="I10" s="120">
        <f t="shared" si="0"/>
        <v>0</v>
      </c>
      <c r="J10"/>
      <c r="K10" s="128" t="s">
        <v>1226</v>
      </c>
      <c r="L10" s="128">
        <v>2020</v>
      </c>
      <c r="M10" s="128">
        <v>100</v>
      </c>
      <c r="N10" s="128">
        <v>100</v>
      </c>
      <c r="O10" s="128">
        <v>42</v>
      </c>
      <c r="P10" s="128">
        <v>18</v>
      </c>
      <c r="Q10">
        <f t="shared" si="7"/>
        <v>260</v>
      </c>
      <c r="R10">
        <f t="shared" si="1"/>
        <v>84.415584415584405</v>
      </c>
      <c r="S10"/>
      <c r="T10" s="128" t="s">
        <v>1226</v>
      </c>
      <c r="U10" s="128" t="s">
        <v>502</v>
      </c>
      <c r="V10" s="61">
        <v>0</v>
      </c>
      <c r="W10" s="61">
        <v>84.415584415584405</v>
      </c>
      <c r="X10" s="61">
        <v>100</v>
      </c>
      <c r="Y10" s="61">
        <f t="shared" si="2"/>
        <v>64.165057915057929</v>
      </c>
      <c r="Z10" s="46">
        <f t="shared" si="3"/>
        <v>12</v>
      </c>
      <c r="AA10">
        <f t="shared" si="4"/>
        <v>100</v>
      </c>
      <c r="AB10" s="32">
        <f t="shared" si="5"/>
        <v>12</v>
      </c>
      <c r="AC10"/>
      <c r="AD10"/>
      <c r="AE10"/>
      <c r="AF10">
        <v>80</v>
      </c>
      <c r="AG10">
        <v>120</v>
      </c>
      <c r="AH10">
        <v>12</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row>
    <row r="11" spans="1:264" x14ac:dyDescent="0.25">
      <c r="A11" s="128" t="s">
        <v>502</v>
      </c>
      <c r="B11" s="128" t="s">
        <v>1227</v>
      </c>
      <c r="C11" s="128" t="s">
        <v>732</v>
      </c>
      <c r="D11" s="128">
        <v>0</v>
      </c>
      <c r="E11" s="128">
        <v>0</v>
      </c>
      <c r="F11" s="128">
        <v>0</v>
      </c>
      <c r="G11" s="128">
        <v>0</v>
      </c>
      <c r="H11">
        <f t="shared" si="6"/>
        <v>0</v>
      </c>
      <c r="I11" s="120">
        <f t="shared" si="0"/>
        <v>0</v>
      </c>
      <c r="K11" s="128" t="s">
        <v>1227</v>
      </c>
      <c r="L11" s="128">
        <v>2020</v>
      </c>
      <c r="M11" s="128">
        <v>51</v>
      </c>
      <c r="N11" s="128">
        <v>0</v>
      </c>
      <c r="O11" s="128">
        <v>0</v>
      </c>
      <c r="P11" s="128">
        <v>0</v>
      </c>
      <c r="Q11">
        <f t="shared" si="7"/>
        <v>51</v>
      </c>
      <c r="R11">
        <f t="shared" si="1"/>
        <v>16.558441558441558</v>
      </c>
      <c r="T11" s="128" t="s">
        <v>1227</v>
      </c>
      <c r="U11" s="128" t="s">
        <v>502</v>
      </c>
      <c r="V11" s="61">
        <v>0</v>
      </c>
      <c r="W11" s="61">
        <v>16.558441558441558</v>
      </c>
      <c r="X11" s="61">
        <v>100</v>
      </c>
      <c r="Y11" s="61">
        <f t="shared" si="2"/>
        <v>64.165057915057929</v>
      </c>
      <c r="Z11" s="46">
        <f t="shared" si="3"/>
        <v>2.2390539608116078</v>
      </c>
      <c r="AA11">
        <f t="shared" si="4"/>
        <v>18.6587830067634</v>
      </c>
      <c r="AB11" s="32">
        <f t="shared" si="5"/>
        <v>0</v>
      </c>
    </row>
    <row r="12" spans="1:264" x14ac:dyDescent="0.25">
      <c r="A12" s="128" t="s">
        <v>502</v>
      </c>
      <c r="B12" s="128" t="s">
        <v>1228</v>
      </c>
      <c r="C12" s="128" t="s">
        <v>732</v>
      </c>
      <c r="D12" s="128">
        <v>0</v>
      </c>
      <c r="E12" s="128">
        <v>0</v>
      </c>
      <c r="F12" s="128">
        <v>0</v>
      </c>
      <c r="G12" s="128">
        <v>0</v>
      </c>
      <c r="H12">
        <f t="shared" si="6"/>
        <v>0</v>
      </c>
      <c r="I12" s="120">
        <f t="shared" si="0"/>
        <v>0</v>
      </c>
      <c r="K12" s="128" t="s">
        <v>1228</v>
      </c>
      <c r="L12" s="128">
        <v>2020</v>
      </c>
      <c r="M12" s="128">
        <v>0</v>
      </c>
      <c r="N12" s="128">
        <v>0</v>
      </c>
      <c r="O12" s="128">
        <v>0</v>
      </c>
      <c r="P12" s="128">
        <v>0</v>
      </c>
      <c r="Q12">
        <f t="shared" si="7"/>
        <v>0</v>
      </c>
      <c r="R12">
        <f t="shared" si="1"/>
        <v>0</v>
      </c>
      <c r="T12" s="128" t="s">
        <v>1228</v>
      </c>
      <c r="U12" s="128" t="s">
        <v>502</v>
      </c>
      <c r="V12" s="61">
        <v>0</v>
      </c>
      <c r="W12" s="61">
        <v>0</v>
      </c>
      <c r="X12" s="61">
        <v>0</v>
      </c>
      <c r="Y12" s="61">
        <f t="shared" si="2"/>
        <v>64.165057915057929</v>
      </c>
      <c r="Z12" s="46">
        <f t="shared" si="3"/>
        <v>0</v>
      </c>
      <c r="AA12">
        <f t="shared" si="4"/>
        <v>0</v>
      </c>
      <c r="AB12" s="32">
        <f t="shared" si="5"/>
        <v>0</v>
      </c>
    </row>
    <row r="13" spans="1:264" x14ac:dyDescent="0.25">
      <c r="A13" s="128" t="s">
        <v>502</v>
      </c>
      <c r="B13" s="128" t="s">
        <v>1229</v>
      </c>
      <c r="C13" s="128" t="s">
        <v>732</v>
      </c>
      <c r="D13" s="128">
        <v>0</v>
      </c>
      <c r="E13" s="128"/>
      <c r="F13" s="128"/>
      <c r="G13" s="128"/>
      <c r="H13">
        <f t="shared" si="6"/>
        <v>0</v>
      </c>
      <c r="I13" s="120">
        <f t="shared" si="0"/>
        <v>0</v>
      </c>
      <c r="K13" s="128" t="s">
        <v>1229</v>
      </c>
      <c r="L13" s="128">
        <v>2020</v>
      </c>
      <c r="M13" s="128">
        <v>100</v>
      </c>
      <c r="N13" s="128">
        <v>79.8</v>
      </c>
      <c r="O13" s="128">
        <v>59.8</v>
      </c>
      <c r="P13" s="128"/>
      <c r="Q13">
        <f t="shared" si="7"/>
        <v>239.60000000000002</v>
      </c>
      <c r="R13">
        <f t="shared" si="1"/>
        <v>77.792207792207805</v>
      </c>
      <c r="T13" s="128" t="s">
        <v>1229</v>
      </c>
      <c r="U13" s="128" t="s">
        <v>502</v>
      </c>
      <c r="V13" s="61">
        <v>0</v>
      </c>
      <c r="W13" s="61">
        <v>77.792207792207805</v>
      </c>
      <c r="X13" s="61">
        <v>100</v>
      </c>
      <c r="Y13" s="61">
        <f t="shared" si="2"/>
        <v>64.165057915057929</v>
      </c>
      <c r="Z13" s="46">
        <f t="shared" si="3"/>
        <v>9.587105908863558</v>
      </c>
      <c r="AA13">
        <f t="shared" si="4"/>
        <v>79.892549240529647</v>
      </c>
      <c r="AB13" s="32">
        <f t="shared" si="5"/>
        <v>10</v>
      </c>
    </row>
    <row r="14" spans="1:264" x14ac:dyDescent="0.25">
      <c r="A14" s="128" t="s">
        <v>502</v>
      </c>
      <c r="B14" s="128" t="s">
        <v>1230</v>
      </c>
      <c r="C14" s="128" t="s">
        <v>732</v>
      </c>
      <c r="D14" s="128">
        <v>100</v>
      </c>
      <c r="E14" s="128">
        <v>85</v>
      </c>
      <c r="F14" s="128">
        <v>25</v>
      </c>
      <c r="G14" s="128">
        <v>0</v>
      </c>
      <c r="H14">
        <f t="shared" si="6"/>
        <v>210</v>
      </c>
      <c r="I14" s="120">
        <f t="shared" si="0"/>
        <v>70</v>
      </c>
      <c r="K14" s="128" t="s">
        <v>1230</v>
      </c>
      <c r="L14" s="128">
        <v>2020</v>
      </c>
      <c r="M14" s="128"/>
      <c r="N14" s="128"/>
      <c r="O14" s="128"/>
      <c r="P14" s="128"/>
      <c r="Q14">
        <f t="shared" si="7"/>
        <v>0</v>
      </c>
      <c r="R14">
        <f t="shared" si="1"/>
        <v>0</v>
      </c>
      <c r="T14" s="128" t="s">
        <v>1230</v>
      </c>
      <c r="U14" s="128" t="s">
        <v>502</v>
      </c>
      <c r="V14" s="61">
        <v>70</v>
      </c>
      <c r="W14" s="61">
        <v>0</v>
      </c>
      <c r="X14" s="61">
        <f>100*((W14-V14)/V14)</f>
        <v>-100</v>
      </c>
      <c r="Y14" s="61">
        <f t="shared" si="2"/>
        <v>64.165057915057929</v>
      </c>
      <c r="Z14" s="46">
        <f t="shared" si="3"/>
        <v>-0.25204097379862084</v>
      </c>
      <c r="AA14">
        <v>0</v>
      </c>
      <c r="AB14" s="32">
        <f t="shared" si="5"/>
        <v>0</v>
      </c>
    </row>
    <row r="15" spans="1:264" x14ac:dyDescent="0.25">
      <c r="A15" s="128" t="s">
        <v>502</v>
      </c>
      <c r="B15" s="128" t="s">
        <v>1231</v>
      </c>
      <c r="C15" s="128" t="s">
        <v>732</v>
      </c>
      <c r="D15" s="128">
        <v>0</v>
      </c>
      <c r="E15" s="128">
        <v>0</v>
      </c>
      <c r="F15" s="128">
        <v>0</v>
      </c>
      <c r="G15" s="128">
        <v>0</v>
      </c>
      <c r="H15">
        <f t="shared" si="6"/>
        <v>0</v>
      </c>
      <c r="I15" s="120">
        <f t="shared" si="0"/>
        <v>0</v>
      </c>
      <c r="K15" s="128" t="s">
        <v>1231</v>
      </c>
      <c r="L15" s="128">
        <v>2020</v>
      </c>
      <c r="M15" s="128">
        <v>0</v>
      </c>
      <c r="N15" s="128">
        <v>0</v>
      </c>
      <c r="O15" s="128">
        <v>0</v>
      </c>
      <c r="P15" s="128">
        <v>0</v>
      </c>
      <c r="Q15">
        <f t="shared" si="7"/>
        <v>0</v>
      </c>
      <c r="R15">
        <f t="shared" si="1"/>
        <v>0</v>
      </c>
      <c r="T15" s="128" t="s">
        <v>1231</v>
      </c>
      <c r="U15" s="128" t="s">
        <v>502</v>
      </c>
      <c r="V15" s="61">
        <v>0</v>
      </c>
      <c r="W15" s="61">
        <v>0</v>
      </c>
      <c r="X15" s="61">
        <v>0</v>
      </c>
      <c r="Y15" s="61">
        <f t="shared" si="2"/>
        <v>64.165057915057929</v>
      </c>
      <c r="Z15" s="46">
        <f t="shared" si="3"/>
        <v>0</v>
      </c>
      <c r="AA15">
        <f t="shared" ref="AA15:AA46" si="8">Z15/12*100</f>
        <v>0</v>
      </c>
      <c r="AB15" s="32">
        <f t="shared" si="5"/>
        <v>0</v>
      </c>
    </row>
    <row r="16" spans="1:264" x14ac:dyDescent="0.25">
      <c r="A16" s="128" t="s">
        <v>502</v>
      </c>
      <c r="B16" s="128" t="s">
        <v>1232</v>
      </c>
      <c r="C16" s="128" t="s">
        <v>732</v>
      </c>
      <c r="D16" s="128">
        <v>0</v>
      </c>
      <c r="E16" s="128">
        <v>0</v>
      </c>
      <c r="F16" s="128">
        <v>0</v>
      </c>
      <c r="G16" s="128">
        <v>0</v>
      </c>
      <c r="H16">
        <f t="shared" si="6"/>
        <v>0</v>
      </c>
      <c r="I16" s="120">
        <f t="shared" si="0"/>
        <v>0</v>
      </c>
      <c r="K16" s="128" t="s">
        <v>1232</v>
      </c>
      <c r="L16" s="128">
        <v>2020</v>
      </c>
      <c r="M16" s="128">
        <v>100</v>
      </c>
      <c r="N16" s="128">
        <v>100</v>
      </c>
      <c r="O16" s="128">
        <v>0</v>
      </c>
      <c r="P16" s="128">
        <v>0</v>
      </c>
      <c r="Q16">
        <f t="shared" si="7"/>
        <v>200</v>
      </c>
      <c r="R16">
        <f t="shared" si="1"/>
        <v>64.935064935064929</v>
      </c>
      <c r="T16" s="128" t="s">
        <v>1232</v>
      </c>
      <c r="U16" s="128" t="s">
        <v>502</v>
      </c>
      <c r="V16" s="61">
        <v>0</v>
      </c>
      <c r="W16" s="61">
        <v>64.935064935064929</v>
      </c>
      <c r="X16" s="61">
        <v>100</v>
      </c>
      <c r="Y16" s="61">
        <f t="shared" si="2"/>
        <v>64.165057915057929</v>
      </c>
      <c r="Z16" s="46">
        <f t="shared" si="3"/>
        <v>8.0442487660064135</v>
      </c>
      <c r="AA16">
        <f t="shared" si="8"/>
        <v>67.035406383386771</v>
      </c>
      <c r="AB16" s="32">
        <f t="shared" si="5"/>
        <v>8</v>
      </c>
    </row>
    <row r="17" spans="1:264" s="107" customFormat="1" x14ac:dyDescent="0.25">
      <c r="A17" s="128" t="s">
        <v>502</v>
      </c>
      <c r="B17" s="128" t="s">
        <v>1233</v>
      </c>
      <c r="C17" s="128" t="s">
        <v>732</v>
      </c>
      <c r="D17" s="128">
        <v>0</v>
      </c>
      <c r="E17" s="128">
        <v>0</v>
      </c>
      <c r="F17" s="128">
        <v>0</v>
      </c>
      <c r="G17" s="128">
        <v>0</v>
      </c>
      <c r="H17">
        <f t="shared" si="6"/>
        <v>0</v>
      </c>
      <c r="I17" s="120">
        <f t="shared" si="0"/>
        <v>0</v>
      </c>
      <c r="J17"/>
      <c r="K17" s="128" t="s">
        <v>1233</v>
      </c>
      <c r="L17" s="128">
        <v>2020</v>
      </c>
      <c r="M17" s="128">
        <v>0</v>
      </c>
      <c r="N17" s="128">
        <v>0</v>
      </c>
      <c r="O17" s="128">
        <v>0</v>
      </c>
      <c r="P17" s="128">
        <v>0</v>
      </c>
      <c r="Q17">
        <f t="shared" si="7"/>
        <v>0</v>
      </c>
      <c r="R17">
        <f t="shared" si="1"/>
        <v>0</v>
      </c>
      <c r="S17"/>
      <c r="T17" s="128" t="s">
        <v>1233</v>
      </c>
      <c r="U17" s="128" t="s">
        <v>502</v>
      </c>
      <c r="V17" s="61">
        <v>0</v>
      </c>
      <c r="W17" s="61">
        <v>0</v>
      </c>
      <c r="X17" s="61">
        <v>0</v>
      </c>
      <c r="Y17" s="61">
        <f t="shared" si="2"/>
        <v>64.165057915057929</v>
      </c>
      <c r="Z17" s="46">
        <f t="shared" si="3"/>
        <v>0</v>
      </c>
      <c r="AA17">
        <f t="shared" si="8"/>
        <v>0</v>
      </c>
      <c r="AB17" s="32">
        <f t="shared" si="5"/>
        <v>0</v>
      </c>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row>
    <row r="18" spans="1:264" s="107" customFormat="1" x14ac:dyDescent="0.25">
      <c r="A18" s="128" t="s">
        <v>502</v>
      </c>
      <c r="B18" s="128" t="s">
        <v>1234</v>
      </c>
      <c r="C18" s="128" t="s">
        <v>732</v>
      </c>
      <c r="D18" s="128">
        <v>0</v>
      </c>
      <c r="E18" s="128">
        <v>0</v>
      </c>
      <c r="F18" s="128"/>
      <c r="G18" s="128"/>
      <c r="H18">
        <f t="shared" si="6"/>
        <v>0</v>
      </c>
      <c r="I18" s="120">
        <f t="shared" si="0"/>
        <v>0</v>
      </c>
      <c r="J18"/>
      <c r="K18" s="128" t="s">
        <v>1234</v>
      </c>
      <c r="L18" s="128">
        <v>2020</v>
      </c>
      <c r="M18" s="128">
        <v>26</v>
      </c>
      <c r="N18" s="128">
        <v>100</v>
      </c>
      <c r="O18" s="128"/>
      <c r="P18" s="128"/>
      <c r="Q18">
        <f t="shared" si="7"/>
        <v>126</v>
      </c>
      <c r="R18">
        <f t="shared" si="1"/>
        <v>40.909090909090914</v>
      </c>
      <c r="S18"/>
      <c r="T18" s="128" t="s">
        <v>1234</v>
      </c>
      <c r="U18" s="128" t="s">
        <v>502</v>
      </c>
      <c r="V18" s="61">
        <v>0</v>
      </c>
      <c r="W18" s="61">
        <v>40.909090909090914</v>
      </c>
      <c r="X18" s="61">
        <v>100</v>
      </c>
      <c r="Y18" s="61">
        <f t="shared" si="2"/>
        <v>64.165057915057929</v>
      </c>
      <c r="Z18" s="46">
        <f t="shared" si="3"/>
        <v>5.1611318828895296</v>
      </c>
      <c r="AA18">
        <f t="shared" si="8"/>
        <v>43.009432357412749</v>
      </c>
      <c r="AB18" s="32">
        <f t="shared" si="5"/>
        <v>4</v>
      </c>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row>
    <row r="19" spans="1:264" s="107" customFormat="1" x14ac:dyDescent="0.25">
      <c r="A19" s="128" t="s">
        <v>502</v>
      </c>
      <c r="B19" s="128" t="s">
        <v>1235</v>
      </c>
      <c r="C19" s="128" t="s">
        <v>732</v>
      </c>
      <c r="D19" s="128"/>
      <c r="E19" s="128"/>
      <c r="F19" s="128"/>
      <c r="G19" s="128"/>
      <c r="H19">
        <f t="shared" si="6"/>
        <v>0</v>
      </c>
      <c r="I19" s="120">
        <f t="shared" si="0"/>
        <v>0</v>
      </c>
      <c r="J19"/>
      <c r="K19" s="128" t="s">
        <v>1235</v>
      </c>
      <c r="L19" s="128">
        <v>2020</v>
      </c>
      <c r="M19" s="128">
        <v>100</v>
      </c>
      <c r="N19" s="128">
        <v>0</v>
      </c>
      <c r="O19" s="128">
        <v>0</v>
      </c>
      <c r="P19" s="128">
        <v>0</v>
      </c>
      <c r="Q19">
        <f t="shared" si="7"/>
        <v>100</v>
      </c>
      <c r="R19">
        <f t="shared" si="1"/>
        <v>32.467532467532465</v>
      </c>
      <c r="S19"/>
      <c r="T19" s="128" t="s">
        <v>1235</v>
      </c>
      <c r="U19" s="128" t="s">
        <v>502</v>
      </c>
      <c r="V19" s="61">
        <v>0</v>
      </c>
      <c r="W19" s="61">
        <v>32.467532467532465</v>
      </c>
      <c r="X19" s="61">
        <v>100</v>
      </c>
      <c r="Y19" s="61">
        <f t="shared" si="2"/>
        <v>64.165057915057929</v>
      </c>
      <c r="Z19" s="46">
        <f t="shared" si="3"/>
        <v>4.1481448699025165</v>
      </c>
      <c r="AA19">
        <f t="shared" si="8"/>
        <v>34.5678739158543</v>
      </c>
      <c r="AB19" s="32">
        <f t="shared" si="5"/>
        <v>2</v>
      </c>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row>
    <row r="20" spans="1:264" s="107" customFormat="1" x14ac:dyDescent="0.25">
      <c r="A20" s="128" t="s">
        <v>502</v>
      </c>
      <c r="B20" s="128" t="s">
        <v>1236</v>
      </c>
      <c r="C20" s="128" t="s">
        <v>732</v>
      </c>
      <c r="D20" s="128"/>
      <c r="E20" s="128"/>
      <c r="F20" s="128"/>
      <c r="G20" s="128"/>
      <c r="H20">
        <f t="shared" si="6"/>
        <v>0</v>
      </c>
      <c r="I20" s="120">
        <f t="shared" si="0"/>
        <v>0</v>
      </c>
      <c r="J20"/>
      <c r="K20" s="128" t="s">
        <v>1236</v>
      </c>
      <c r="L20" s="128">
        <v>2020</v>
      </c>
      <c r="M20" s="128">
        <v>100</v>
      </c>
      <c r="N20" s="128"/>
      <c r="O20" s="128"/>
      <c r="P20" s="128"/>
      <c r="Q20">
        <f t="shared" si="7"/>
        <v>100</v>
      </c>
      <c r="R20">
        <f t="shared" si="1"/>
        <v>32.467532467532465</v>
      </c>
      <c r="S20"/>
      <c r="T20" s="128" t="s">
        <v>1236</v>
      </c>
      <c r="U20" s="128" t="s">
        <v>502</v>
      </c>
      <c r="V20" s="61">
        <v>0</v>
      </c>
      <c r="W20" s="61">
        <v>32.467532467532465</v>
      </c>
      <c r="X20" s="61">
        <v>100</v>
      </c>
      <c r="Y20" s="61">
        <f t="shared" si="2"/>
        <v>64.165057915057929</v>
      </c>
      <c r="Z20" s="46">
        <f t="shared" si="3"/>
        <v>4.1481448699025165</v>
      </c>
      <c r="AA20">
        <f t="shared" si="8"/>
        <v>34.5678739158543</v>
      </c>
      <c r="AB20" s="32">
        <f t="shared" si="5"/>
        <v>2</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row>
    <row r="21" spans="1:264" s="107" customFormat="1" x14ac:dyDescent="0.25">
      <c r="A21" s="128" t="s">
        <v>502</v>
      </c>
      <c r="B21" s="128" t="s">
        <v>1237</v>
      </c>
      <c r="C21" s="128" t="s">
        <v>732</v>
      </c>
      <c r="D21" s="128">
        <v>0</v>
      </c>
      <c r="E21" s="128">
        <v>0</v>
      </c>
      <c r="F21" s="128">
        <v>0</v>
      </c>
      <c r="G21" s="128">
        <v>0</v>
      </c>
      <c r="H21">
        <f t="shared" si="6"/>
        <v>0</v>
      </c>
      <c r="I21" s="120">
        <f t="shared" si="0"/>
        <v>0</v>
      </c>
      <c r="J21"/>
      <c r="K21" s="128" t="s">
        <v>1237</v>
      </c>
      <c r="L21" s="128">
        <v>2020</v>
      </c>
      <c r="M21" s="128">
        <v>100</v>
      </c>
      <c r="N21" s="128">
        <v>100</v>
      </c>
      <c r="O21" s="128">
        <v>0</v>
      </c>
      <c r="P21" s="128">
        <v>0</v>
      </c>
      <c r="Q21">
        <f t="shared" si="7"/>
        <v>200</v>
      </c>
      <c r="R21">
        <f t="shared" si="1"/>
        <v>64.935064935064929</v>
      </c>
      <c r="S21"/>
      <c r="T21" s="128" t="s">
        <v>1237</v>
      </c>
      <c r="U21" s="128" t="s">
        <v>502</v>
      </c>
      <c r="V21" s="61">
        <v>0</v>
      </c>
      <c r="W21" s="61">
        <v>64.935064935064929</v>
      </c>
      <c r="X21" s="61">
        <v>100</v>
      </c>
      <c r="Y21" s="61">
        <f t="shared" si="2"/>
        <v>64.165057915057929</v>
      </c>
      <c r="Z21" s="46">
        <f t="shared" si="3"/>
        <v>8.0442487660064135</v>
      </c>
      <c r="AA21">
        <f t="shared" si="8"/>
        <v>67.035406383386771</v>
      </c>
      <c r="AB21" s="32">
        <f t="shared" si="5"/>
        <v>8</v>
      </c>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row>
    <row r="22" spans="1:264" s="107" customFormat="1" x14ac:dyDescent="0.25">
      <c r="A22" s="128" t="s">
        <v>502</v>
      </c>
      <c r="B22" s="128" t="s">
        <v>1238</v>
      </c>
      <c r="C22" s="128" t="s">
        <v>732</v>
      </c>
      <c r="D22" s="128"/>
      <c r="E22" s="128"/>
      <c r="F22" s="128"/>
      <c r="G22" s="128"/>
      <c r="H22">
        <f t="shared" si="6"/>
        <v>0</v>
      </c>
      <c r="I22" s="120">
        <f t="shared" si="0"/>
        <v>0</v>
      </c>
      <c r="J22"/>
      <c r="K22" s="128" t="s">
        <v>1238</v>
      </c>
      <c r="L22" s="128">
        <v>2020</v>
      </c>
      <c r="M22" s="128"/>
      <c r="N22" s="128"/>
      <c r="O22" s="128"/>
      <c r="P22" s="128"/>
      <c r="Q22">
        <f t="shared" si="7"/>
        <v>0</v>
      </c>
      <c r="R22">
        <f t="shared" si="1"/>
        <v>0</v>
      </c>
      <c r="S22"/>
      <c r="T22" s="128" t="s">
        <v>1238</v>
      </c>
      <c r="U22" s="128" t="s">
        <v>502</v>
      </c>
      <c r="V22" s="61">
        <v>0</v>
      </c>
      <c r="W22" s="61">
        <v>0</v>
      </c>
      <c r="X22" s="61">
        <v>0</v>
      </c>
      <c r="Y22" s="61">
        <f t="shared" si="2"/>
        <v>64.165057915057929</v>
      </c>
      <c r="Z22" s="46">
        <f t="shared" si="3"/>
        <v>0</v>
      </c>
      <c r="AA22">
        <f t="shared" si="8"/>
        <v>0</v>
      </c>
      <c r="AB22" s="32">
        <f t="shared" si="5"/>
        <v>0</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row>
    <row r="23" spans="1:264" x14ac:dyDescent="0.25">
      <c r="A23" s="128" t="s">
        <v>502</v>
      </c>
      <c r="B23" s="128" t="s">
        <v>1239</v>
      </c>
      <c r="C23" s="128" t="s">
        <v>732</v>
      </c>
      <c r="D23" s="128">
        <v>0</v>
      </c>
      <c r="E23" s="128">
        <v>0</v>
      </c>
      <c r="F23" s="128">
        <v>0</v>
      </c>
      <c r="G23" s="128">
        <v>0</v>
      </c>
      <c r="H23">
        <f t="shared" si="6"/>
        <v>0</v>
      </c>
      <c r="I23" s="120">
        <f t="shared" si="0"/>
        <v>0</v>
      </c>
      <c r="K23" s="128" t="s">
        <v>1239</v>
      </c>
      <c r="L23" s="128">
        <v>2020</v>
      </c>
      <c r="M23" s="128">
        <v>0</v>
      </c>
      <c r="N23" s="128">
        <v>0</v>
      </c>
      <c r="O23" s="128">
        <v>0</v>
      </c>
      <c r="P23" s="128">
        <v>0</v>
      </c>
      <c r="Q23">
        <f t="shared" si="7"/>
        <v>0</v>
      </c>
      <c r="R23">
        <f t="shared" si="1"/>
        <v>0</v>
      </c>
      <c r="T23" s="128" t="s">
        <v>1239</v>
      </c>
      <c r="U23" s="128" t="s">
        <v>502</v>
      </c>
      <c r="V23" s="61">
        <v>0</v>
      </c>
      <c r="W23" s="61">
        <v>0</v>
      </c>
      <c r="X23" s="61">
        <v>0</v>
      </c>
      <c r="Y23" s="61">
        <f t="shared" si="2"/>
        <v>64.165057915057929</v>
      </c>
      <c r="Z23" s="46">
        <f t="shared" si="3"/>
        <v>0</v>
      </c>
      <c r="AA23">
        <f t="shared" si="8"/>
        <v>0</v>
      </c>
      <c r="AB23" s="32">
        <f t="shared" si="5"/>
        <v>0</v>
      </c>
    </row>
    <row r="24" spans="1:264" s="107" customFormat="1" x14ac:dyDescent="0.25">
      <c r="A24" s="128" t="s">
        <v>502</v>
      </c>
      <c r="B24" s="128" t="s">
        <v>1240</v>
      </c>
      <c r="C24" s="128" t="s">
        <v>732</v>
      </c>
      <c r="D24" s="128"/>
      <c r="E24" s="128"/>
      <c r="F24" s="128"/>
      <c r="G24" s="128"/>
      <c r="H24">
        <f t="shared" si="6"/>
        <v>0</v>
      </c>
      <c r="I24" s="120">
        <f t="shared" si="0"/>
        <v>0</v>
      </c>
      <c r="J24"/>
      <c r="K24" s="128" t="s">
        <v>1240</v>
      </c>
      <c r="L24" s="128">
        <v>2020</v>
      </c>
      <c r="M24" s="128">
        <v>100</v>
      </c>
      <c r="N24" s="128">
        <v>56.5</v>
      </c>
      <c r="O24" s="128">
        <v>18.68</v>
      </c>
      <c r="P24" s="128">
        <v>7.12</v>
      </c>
      <c r="Q24">
        <f t="shared" si="7"/>
        <v>182.3</v>
      </c>
      <c r="R24">
        <f t="shared" si="1"/>
        <v>59.188311688311693</v>
      </c>
      <c r="S24"/>
      <c r="T24" s="128" t="s">
        <v>1240</v>
      </c>
      <c r="U24" s="128" t="s">
        <v>502</v>
      </c>
      <c r="V24" s="61">
        <v>0</v>
      </c>
      <c r="W24" s="61">
        <v>59.188311688311693</v>
      </c>
      <c r="X24" s="61">
        <v>100</v>
      </c>
      <c r="Y24" s="61">
        <f t="shared" si="2"/>
        <v>64.165057915057929</v>
      </c>
      <c r="Z24" s="46">
        <f t="shared" si="3"/>
        <v>7.3546383763960232</v>
      </c>
      <c r="AA24">
        <f t="shared" si="8"/>
        <v>61.288653136633528</v>
      </c>
      <c r="AB24" s="32">
        <f t="shared" si="5"/>
        <v>8</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row>
    <row r="25" spans="1:264" x14ac:dyDescent="0.25">
      <c r="A25" s="128" t="s">
        <v>502</v>
      </c>
      <c r="B25" s="128" t="s">
        <v>1241</v>
      </c>
      <c r="C25" s="128" t="s">
        <v>732</v>
      </c>
      <c r="D25" s="128">
        <v>0</v>
      </c>
      <c r="E25" s="128">
        <v>0</v>
      </c>
      <c r="F25" s="128">
        <v>0</v>
      </c>
      <c r="G25" s="128">
        <v>0</v>
      </c>
      <c r="H25">
        <f t="shared" si="6"/>
        <v>0</v>
      </c>
      <c r="I25" s="120">
        <f t="shared" si="0"/>
        <v>0</v>
      </c>
      <c r="K25" s="128" t="s">
        <v>1241</v>
      </c>
      <c r="L25" s="128">
        <v>2020</v>
      </c>
      <c r="M25" s="128">
        <v>0</v>
      </c>
      <c r="N25" s="128">
        <v>0</v>
      </c>
      <c r="O25" s="128">
        <v>0</v>
      </c>
      <c r="P25" s="128">
        <v>0</v>
      </c>
      <c r="Q25">
        <f t="shared" si="7"/>
        <v>0</v>
      </c>
      <c r="R25">
        <f t="shared" si="1"/>
        <v>0</v>
      </c>
      <c r="T25" s="128" t="s">
        <v>1241</v>
      </c>
      <c r="U25" s="128" t="s">
        <v>502</v>
      </c>
      <c r="V25" s="61">
        <v>0</v>
      </c>
      <c r="W25" s="61">
        <v>0</v>
      </c>
      <c r="X25" s="61">
        <v>0</v>
      </c>
      <c r="Y25" s="61">
        <f t="shared" si="2"/>
        <v>64.165057915057929</v>
      </c>
      <c r="Z25" s="46">
        <f t="shared" si="3"/>
        <v>0</v>
      </c>
      <c r="AA25">
        <f t="shared" si="8"/>
        <v>0</v>
      </c>
      <c r="AB25" s="32">
        <f t="shared" si="5"/>
        <v>0</v>
      </c>
    </row>
    <row r="26" spans="1:264" x14ac:dyDescent="0.25">
      <c r="A26" s="128" t="s">
        <v>502</v>
      </c>
      <c r="B26" s="128" t="s">
        <v>1242</v>
      </c>
      <c r="C26" s="128" t="s">
        <v>732</v>
      </c>
      <c r="D26" s="128" t="s">
        <v>521</v>
      </c>
      <c r="E26" s="128" t="s">
        <v>521</v>
      </c>
      <c r="F26" s="128" t="s">
        <v>521</v>
      </c>
      <c r="G26" s="128" t="s">
        <v>521</v>
      </c>
      <c r="I26" s="120">
        <f t="shared" si="0"/>
        <v>0</v>
      </c>
      <c r="K26" s="128" t="s">
        <v>1242</v>
      </c>
      <c r="L26" s="128">
        <v>2020</v>
      </c>
      <c r="M26" s="128">
        <v>100</v>
      </c>
      <c r="N26" s="128">
        <v>40</v>
      </c>
      <c r="O26" s="128">
        <v>100</v>
      </c>
      <c r="P26" s="128">
        <v>1</v>
      </c>
      <c r="Q26">
        <f t="shared" si="7"/>
        <v>241</v>
      </c>
      <c r="R26">
        <f t="shared" si="1"/>
        <v>78.246753246753244</v>
      </c>
      <c r="T26" s="128" t="s">
        <v>1242</v>
      </c>
      <c r="U26" s="128" t="s">
        <v>502</v>
      </c>
      <c r="V26" s="61">
        <v>0</v>
      </c>
      <c r="W26" s="61">
        <v>78.246753246753244</v>
      </c>
      <c r="X26" s="61">
        <v>100</v>
      </c>
      <c r="Y26" s="61">
        <f t="shared" si="2"/>
        <v>64.165057915057929</v>
      </c>
      <c r="Z26" s="46">
        <f t="shared" si="3"/>
        <v>9.6416513634090109</v>
      </c>
      <c r="AA26">
        <f t="shared" si="8"/>
        <v>80.3470946950751</v>
      </c>
      <c r="AB26" s="32">
        <f t="shared" si="5"/>
        <v>12</v>
      </c>
    </row>
    <row r="27" spans="1:264" x14ac:dyDescent="0.25">
      <c r="A27" s="128" t="s">
        <v>502</v>
      </c>
      <c r="B27" s="128" t="s">
        <v>1243</v>
      </c>
      <c r="C27" s="128" t="s">
        <v>732</v>
      </c>
      <c r="D27" s="128">
        <v>0</v>
      </c>
      <c r="E27" s="128">
        <v>0</v>
      </c>
      <c r="F27" s="128">
        <v>0</v>
      </c>
      <c r="G27" s="128">
        <v>0</v>
      </c>
      <c r="H27">
        <f t="shared" ref="H27:H68" si="9">D27+E27+F27+G27</f>
        <v>0</v>
      </c>
      <c r="I27" s="120">
        <f t="shared" si="0"/>
        <v>0</v>
      </c>
      <c r="K27" s="128" t="s">
        <v>1243</v>
      </c>
      <c r="L27" s="128">
        <v>2020</v>
      </c>
      <c r="M27" s="128">
        <v>100</v>
      </c>
      <c r="N27" s="128">
        <v>88</v>
      </c>
      <c r="O27" s="128">
        <v>73</v>
      </c>
      <c r="P27" s="128">
        <v>0</v>
      </c>
      <c r="Q27">
        <f t="shared" si="7"/>
        <v>261</v>
      </c>
      <c r="R27">
        <f t="shared" si="1"/>
        <v>84.740259740259745</v>
      </c>
      <c r="T27" s="128" t="s">
        <v>1243</v>
      </c>
      <c r="U27" s="128" t="s">
        <v>502</v>
      </c>
      <c r="V27" s="61">
        <v>0</v>
      </c>
      <c r="W27" s="61">
        <v>84.740259740259745</v>
      </c>
      <c r="X27" s="61">
        <v>100</v>
      </c>
      <c r="Y27" s="61">
        <f t="shared" si="2"/>
        <v>64.165057915057929</v>
      </c>
      <c r="Z27" s="46">
        <f t="shared" si="3"/>
        <v>12</v>
      </c>
      <c r="AA27">
        <f t="shared" si="8"/>
        <v>100</v>
      </c>
      <c r="AB27" s="32">
        <f t="shared" si="5"/>
        <v>12</v>
      </c>
    </row>
    <row r="28" spans="1:264" x14ac:dyDescent="0.25">
      <c r="A28" s="128" t="s">
        <v>502</v>
      </c>
      <c r="B28" s="128" t="s">
        <v>1244</v>
      </c>
      <c r="C28" s="128" t="s">
        <v>732</v>
      </c>
      <c r="D28" s="128"/>
      <c r="E28" s="128"/>
      <c r="F28" s="128"/>
      <c r="G28" s="128"/>
      <c r="H28">
        <f t="shared" si="9"/>
        <v>0</v>
      </c>
      <c r="I28" s="120">
        <f t="shared" si="0"/>
        <v>0</v>
      </c>
      <c r="K28" s="128" t="s">
        <v>1244</v>
      </c>
      <c r="L28" s="128">
        <v>2020</v>
      </c>
      <c r="M28" s="128">
        <v>51</v>
      </c>
      <c r="N28" s="128">
        <v>79</v>
      </c>
      <c r="O28" s="128">
        <v>30</v>
      </c>
      <c r="P28" s="128">
        <v>0</v>
      </c>
      <c r="Q28">
        <f t="shared" si="7"/>
        <v>160</v>
      </c>
      <c r="R28">
        <f t="shared" si="1"/>
        <v>51.94805194805194</v>
      </c>
      <c r="T28" s="128" t="s">
        <v>1244</v>
      </c>
      <c r="U28" s="128" t="s">
        <v>502</v>
      </c>
      <c r="V28" s="61">
        <v>0</v>
      </c>
      <c r="W28" s="61">
        <v>51.94805194805194</v>
      </c>
      <c r="X28" s="61">
        <v>100</v>
      </c>
      <c r="Y28" s="61">
        <f t="shared" si="2"/>
        <v>64.165057915057929</v>
      </c>
      <c r="Z28" s="46">
        <f t="shared" si="3"/>
        <v>6.4858072075648536</v>
      </c>
      <c r="AA28">
        <f t="shared" si="8"/>
        <v>54.048393396373783</v>
      </c>
      <c r="AB28" s="32">
        <f t="shared" si="5"/>
        <v>6</v>
      </c>
    </row>
    <row r="29" spans="1:264" x14ac:dyDescent="0.25">
      <c r="A29" s="128" t="s">
        <v>502</v>
      </c>
      <c r="B29" s="128" t="s">
        <v>1245</v>
      </c>
      <c r="C29" s="128" t="s">
        <v>732</v>
      </c>
      <c r="D29" s="128"/>
      <c r="E29" s="128"/>
      <c r="F29" s="128"/>
      <c r="G29" s="128"/>
      <c r="H29">
        <f t="shared" si="9"/>
        <v>0</v>
      </c>
      <c r="I29" s="120">
        <f t="shared" si="0"/>
        <v>0</v>
      </c>
      <c r="K29" s="128" t="s">
        <v>1245</v>
      </c>
      <c r="L29" s="128">
        <v>2020</v>
      </c>
      <c r="M29" s="128">
        <v>100</v>
      </c>
      <c r="N29" s="128">
        <v>100</v>
      </c>
      <c r="O29" s="128">
        <v>20</v>
      </c>
      <c r="P29" s="128">
        <v>0</v>
      </c>
      <c r="Q29">
        <f t="shared" si="7"/>
        <v>220</v>
      </c>
      <c r="R29">
        <f t="shared" si="1"/>
        <v>71.428571428571431</v>
      </c>
      <c r="T29" s="128" t="s">
        <v>1245</v>
      </c>
      <c r="U29" s="128" t="s">
        <v>502</v>
      </c>
      <c r="V29" s="61">
        <v>0</v>
      </c>
      <c r="W29" s="61">
        <v>71.428571428571431</v>
      </c>
      <c r="X29" s="61">
        <v>100</v>
      </c>
      <c r="Y29" s="61">
        <f t="shared" si="2"/>
        <v>64.165057915057929</v>
      </c>
      <c r="Z29" s="46">
        <f t="shared" si="3"/>
        <v>8.8234695452271925</v>
      </c>
      <c r="AA29">
        <f t="shared" si="8"/>
        <v>73.528912876893273</v>
      </c>
      <c r="AB29" s="32">
        <f t="shared" si="5"/>
        <v>10</v>
      </c>
    </row>
    <row r="30" spans="1:264" s="107" customFormat="1" x14ac:dyDescent="0.25">
      <c r="A30" s="128" t="s">
        <v>502</v>
      </c>
      <c r="B30" s="128" t="s">
        <v>1246</v>
      </c>
      <c r="C30" s="128" t="s">
        <v>732</v>
      </c>
      <c r="D30" s="128">
        <v>0</v>
      </c>
      <c r="E30" s="128">
        <v>0</v>
      </c>
      <c r="F30" s="128">
        <v>0</v>
      </c>
      <c r="G30" s="128">
        <v>0</v>
      </c>
      <c r="H30">
        <f t="shared" si="9"/>
        <v>0</v>
      </c>
      <c r="I30" s="120">
        <f t="shared" si="0"/>
        <v>0</v>
      </c>
      <c r="J30"/>
      <c r="K30" s="128" t="s">
        <v>1246</v>
      </c>
      <c r="L30" s="128">
        <v>2020</v>
      </c>
      <c r="M30" s="128">
        <v>100</v>
      </c>
      <c r="N30" s="128">
        <v>0</v>
      </c>
      <c r="O30" s="128">
        <v>0</v>
      </c>
      <c r="P30" s="128">
        <v>0</v>
      </c>
      <c r="Q30">
        <f t="shared" si="7"/>
        <v>100</v>
      </c>
      <c r="R30">
        <f t="shared" si="1"/>
        <v>32.467532467532465</v>
      </c>
      <c r="S30"/>
      <c r="T30" s="128" t="s">
        <v>1246</v>
      </c>
      <c r="U30" s="128" t="s">
        <v>502</v>
      </c>
      <c r="V30" s="61">
        <v>0</v>
      </c>
      <c r="W30" s="61">
        <v>32.467532467532465</v>
      </c>
      <c r="X30" s="61">
        <v>100</v>
      </c>
      <c r="Y30" s="61">
        <f t="shared" si="2"/>
        <v>64.165057915057929</v>
      </c>
      <c r="Z30" s="46">
        <f t="shared" si="3"/>
        <v>4.1481448699025165</v>
      </c>
      <c r="AA30">
        <f t="shared" si="8"/>
        <v>34.5678739158543</v>
      </c>
      <c r="AB30" s="32">
        <f t="shared" si="5"/>
        <v>2</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row>
    <row r="31" spans="1:264" x14ac:dyDescent="0.25">
      <c r="A31" s="128" t="s">
        <v>502</v>
      </c>
      <c r="B31" s="128" t="s">
        <v>1247</v>
      </c>
      <c r="C31" s="128" t="s">
        <v>732</v>
      </c>
      <c r="D31" s="128"/>
      <c r="E31" s="128"/>
      <c r="F31" s="128"/>
      <c r="G31" s="128"/>
      <c r="H31">
        <f t="shared" si="9"/>
        <v>0</v>
      </c>
      <c r="I31" s="120">
        <f t="shared" si="0"/>
        <v>0</v>
      </c>
      <c r="K31" s="128" t="s">
        <v>1247</v>
      </c>
      <c r="L31" s="128">
        <v>2020</v>
      </c>
      <c r="M31" s="128">
        <v>54.8</v>
      </c>
      <c r="N31" s="128">
        <v>42.6</v>
      </c>
      <c r="O31" s="128">
        <v>7.76</v>
      </c>
      <c r="P31" s="128">
        <v>0.3</v>
      </c>
      <c r="Q31">
        <f t="shared" si="7"/>
        <v>105.46000000000001</v>
      </c>
      <c r="R31">
        <f t="shared" si="1"/>
        <v>34.240259740259745</v>
      </c>
      <c r="T31" s="128" t="s">
        <v>1247</v>
      </c>
      <c r="U31" s="128" t="s">
        <v>502</v>
      </c>
      <c r="V31" s="61">
        <v>0</v>
      </c>
      <c r="W31" s="61">
        <v>34.240259740259745</v>
      </c>
      <c r="X31" s="61">
        <v>100</v>
      </c>
      <c r="Y31" s="61">
        <f t="shared" si="2"/>
        <v>64.165057915057929</v>
      </c>
      <c r="Z31" s="46">
        <f t="shared" si="3"/>
        <v>4.3608721426297894</v>
      </c>
      <c r="AA31">
        <f t="shared" si="8"/>
        <v>36.34060118858158</v>
      </c>
      <c r="AB31" s="32">
        <f t="shared" si="5"/>
        <v>2</v>
      </c>
    </row>
    <row r="32" spans="1:264" s="107" customFormat="1" x14ac:dyDescent="0.25">
      <c r="A32" s="128" t="s">
        <v>502</v>
      </c>
      <c r="B32" s="128" t="s">
        <v>1248</v>
      </c>
      <c r="C32" s="128" t="s">
        <v>732</v>
      </c>
      <c r="D32" s="128">
        <v>0</v>
      </c>
      <c r="E32" s="128">
        <v>0</v>
      </c>
      <c r="F32" s="128">
        <v>0</v>
      </c>
      <c r="G32" s="128">
        <v>0</v>
      </c>
      <c r="H32">
        <f t="shared" si="9"/>
        <v>0</v>
      </c>
      <c r="I32" s="120">
        <f t="shared" si="0"/>
        <v>0</v>
      </c>
      <c r="J32"/>
      <c r="K32" s="128" t="s">
        <v>1248</v>
      </c>
      <c r="L32" s="128">
        <v>2020</v>
      </c>
      <c r="M32" s="128">
        <v>0</v>
      </c>
      <c r="N32" s="128">
        <v>0</v>
      </c>
      <c r="O32" s="128">
        <v>0</v>
      </c>
      <c r="P32" s="128">
        <v>0</v>
      </c>
      <c r="Q32">
        <f t="shared" si="7"/>
        <v>0</v>
      </c>
      <c r="R32">
        <f t="shared" si="1"/>
        <v>0</v>
      </c>
      <c r="S32"/>
      <c r="T32" s="128" t="s">
        <v>1248</v>
      </c>
      <c r="U32" s="128" t="s">
        <v>502</v>
      </c>
      <c r="V32" s="61">
        <v>0</v>
      </c>
      <c r="W32" s="61">
        <v>0</v>
      </c>
      <c r="X32" s="61">
        <v>0</v>
      </c>
      <c r="Y32" s="61">
        <f t="shared" si="2"/>
        <v>64.165057915057929</v>
      </c>
      <c r="Z32" s="46">
        <f t="shared" si="3"/>
        <v>0</v>
      </c>
      <c r="AA32">
        <f t="shared" si="8"/>
        <v>0</v>
      </c>
      <c r="AB32" s="32">
        <f t="shared" si="5"/>
        <v>0</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row>
    <row r="33" spans="1:28" x14ac:dyDescent="0.25">
      <c r="A33" s="128" t="s">
        <v>502</v>
      </c>
      <c r="B33" s="128" t="s">
        <v>1249</v>
      </c>
      <c r="C33" s="128" t="s">
        <v>732</v>
      </c>
      <c r="D33" s="128">
        <v>0</v>
      </c>
      <c r="E33" s="128">
        <v>0</v>
      </c>
      <c r="F33" s="128">
        <v>0</v>
      </c>
      <c r="G33" s="128">
        <v>0</v>
      </c>
      <c r="H33">
        <f t="shared" si="9"/>
        <v>0</v>
      </c>
      <c r="I33" s="120">
        <f t="shared" si="0"/>
        <v>0</v>
      </c>
      <c r="K33" s="128" t="s">
        <v>1249</v>
      </c>
      <c r="L33" s="128">
        <v>2020</v>
      </c>
      <c r="M33" s="128">
        <v>100</v>
      </c>
      <c r="N33" s="128">
        <v>96</v>
      </c>
      <c r="O33" s="128">
        <v>50</v>
      </c>
      <c r="P33" s="128">
        <v>4</v>
      </c>
      <c r="Q33">
        <f t="shared" si="7"/>
        <v>250</v>
      </c>
      <c r="R33">
        <f t="shared" si="1"/>
        <v>81.168831168831161</v>
      </c>
      <c r="T33" s="128" t="s">
        <v>1249</v>
      </c>
      <c r="U33" s="128" t="s">
        <v>502</v>
      </c>
      <c r="V33" s="61">
        <v>0</v>
      </c>
      <c r="W33" s="61">
        <v>81.168831168831161</v>
      </c>
      <c r="X33" s="61">
        <v>100</v>
      </c>
      <c r="Y33" s="61">
        <f t="shared" si="2"/>
        <v>64.165057915057929</v>
      </c>
      <c r="Z33" s="46">
        <f t="shared" si="3"/>
        <v>12</v>
      </c>
      <c r="AA33">
        <f t="shared" si="8"/>
        <v>100</v>
      </c>
      <c r="AB33" s="32">
        <f t="shared" si="5"/>
        <v>12</v>
      </c>
    </row>
    <row r="34" spans="1:28" x14ac:dyDescent="0.25">
      <c r="A34" s="128" t="s">
        <v>502</v>
      </c>
      <c r="B34" s="128" t="s">
        <v>1250</v>
      </c>
      <c r="C34" s="128" t="s">
        <v>732</v>
      </c>
      <c r="D34" s="128">
        <v>0</v>
      </c>
      <c r="E34" s="128">
        <v>0</v>
      </c>
      <c r="F34" s="128">
        <v>0</v>
      </c>
      <c r="G34" s="128">
        <v>0</v>
      </c>
      <c r="H34">
        <f t="shared" si="9"/>
        <v>0</v>
      </c>
      <c r="I34" s="120">
        <f t="shared" ref="I34:I65" si="10">H34/MAX($H$2:$H$75)*100</f>
        <v>0</v>
      </c>
      <c r="K34" s="128" t="s">
        <v>1250</v>
      </c>
      <c r="L34" s="128">
        <v>2020</v>
      </c>
      <c r="M34" s="128">
        <v>0</v>
      </c>
      <c r="N34" s="128">
        <v>0</v>
      </c>
      <c r="O34" s="128">
        <v>0</v>
      </c>
      <c r="P34" s="128">
        <v>0</v>
      </c>
      <c r="Q34">
        <f t="shared" si="7"/>
        <v>0</v>
      </c>
      <c r="R34">
        <f t="shared" ref="R34:R65" si="11">Q34/MAX($Q$2:$Q$75)*100</f>
        <v>0</v>
      </c>
      <c r="T34" s="128" t="s">
        <v>1250</v>
      </c>
      <c r="U34" s="128" t="s">
        <v>502</v>
      </c>
      <c r="V34" s="61">
        <v>0</v>
      </c>
      <c r="W34" s="61">
        <v>0</v>
      </c>
      <c r="X34" s="61">
        <v>0</v>
      </c>
      <c r="Y34" s="61">
        <f t="shared" ref="Y34:Y65" si="12">AVERAGE($X$2:$X$75)</f>
        <v>64.165057915057929</v>
      </c>
      <c r="Z34" s="46">
        <f t="shared" ref="Z34:Z65" si="13">IF(W34&gt;=80,12,((W34/100)*12)+(((X34/MAX($X$2:$X$75))/(Y34/100))))</f>
        <v>0</v>
      </c>
      <c r="AA34">
        <f t="shared" si="8"/>
        <v>0</v>
      </c>
      <c r="AB34" s="32">
        <f t="shared" ref="AB34:AB65" si="14">LOOKUP(AA34,$AF$3:$AG$10,$AH$3:$AH$10)</f>
        <v>0</v>
      </c>
    </row>
    <row r="35" spans="1:28" x14ac:dyDescent="0.25">
      <c r="A35" s="128" t="s">
        <v>502</v>
      </c>
      <c r="B35" s="128" t="s">
        <v>1252</v>
      </c>
      <c r="C35" s="128" t="s">
        <v>732</v>
      </c>
      <c r="D35" s="128">
        <v>0</v>
      </c>
      <c r="E35" s="128">
        <v>0</v>
      </c>
      <c r="F35" s="128">
        <v>0</v>
      </c>
      <c r="G35" s="128">
        <v>0</v>
      </c>
      <c r="H35">
        <f t="shared" si="9"/>
        <v>0</v>
      </c>
      <c r="I35" s="120">
        <f t="shared" si="10"/>
        <v>0</v>
      </c>
      <c r="K35" s="128" t="s">
        <v>1252</v>
      </c>
      <c r="L35" s="128">
        <v>2020</v>
      </c>
      <c r="M35" s="128">
        <v>100</v>
      </c>
      <c r="N35" s="128">
        <v>95</v>
      </c>
      <c r="O35" s="128">
        <v>98</v>
      </c>
      <c r="P35" s="128">
        <v>15</v>
      </c>
      <c r="Q35">
        <f t="shared" si="7"/>
        <v>308</v>
      </c>
      <c r="R35">
        <f t="shared" si="11"/>
        <v>100</v>
      </c>
      <c r="T35" s="128" t="s">
        <v>1252</v>
      </c>
      <c r="U35" s="128" t="s">
        <v>502</v>
      </c>
      <c r="V35" s="61">
        <v>0</v>
      </c>
      <c r="W35" s="61">
        <v>100</v>
      </c>
      <c r="X35" s="61">
        <v>100</v>
      </c>
      <c r="Y35" s="61">
        <f t="shared" si="12"/>
        <v>64.165057915057929</v>
      </c>
      <c r="Z35" s="46">
        <f t="shared" si="13"/>
        <v>12</v>
      </c>
      <c r="AA35">
        <f t="shared" si="8"/>
        <v>100</v>
      </c>
      <c r="AB35" s="32">
        <f t="shared" si="14"/>
        <v>12</v>
      </c>
    </row>
    <row r="36" spans="1:28" x14ac:dyDescent="0.25">
      <c r="A36" s="128" t="s">
        <v>502</v>
      </c>
      <c r="B36" s="128" t="s">
        <v>1253</v>
      </c>
      <c r="C36" s="128" t="s">
        <v>732</v>
      </c>
      <c r="D36" s="128">
        <v>4</v>
      </c>
      <c r="E36" s="128">
        <v>4</v>
      </c>
      <c r="F36" s="128">
        <v>0</v>
      </c>
      <c r="G36" s="128">
        <v>0</v>
      </c>
      <c r="H36">
        <f t="shared" si="9"/>
        <v>8</v>
      </c>
      <c r="I36" s="120">
        <f t="shared" si="10"/>
        <v>2.666666666666667</v>
      </c>
      <c r="K36" s="128" t="s">
        <v>1253</v>
      </c>
      <c r="L36" s="128">
        <v>2020</v>
      </c>
      <c r="M36" s="128">
        <v>55</v>
      </c>
      <c r="N36" s="128">
        <v>4</v>
      </c>
      <c r="O36" s="128">
        <v>0</v>
      </c>
      <c r="P36" s="128">
        <v>0</v>
      </c>
      <c r="Q36">
        <f t="shared" si="7"/>
        <v>59</v>
      </c>
      <c r="R36">
        <f t="shared" si="11"/>
        <v>19.155844155844157</v>
      </c>
      <c r="T36" s="128" t="s">
        <v>1253</v>
      </c>
      <c r="U36" s="128" t="s">
        <v>502</v>
      </c>
      <c r="V36" s="61">
        <v>2.666666666666667</v>
      </c>
      <c r="W36" s="61">
        <v>19.155844155844157</v>
      </c>
      <c r="X36" s="61">
        <f>100*((W36-V36)/V36)</f>
        <v>618.34415584415581</v>
      </c>
      <c r="Y36" s="61">
        <f t="shared" si="12"/>
        <v>64.165057915057929</v>
      </c>
      <c r="Z36" s="46">
        <f t="shared" si="13"/>
        <v>3.8571819305177706</v>
      </c>
      <c r="AA36">
        <f t="shared" si="8"/>
        <v>32.143182754314751</v>
      </c>
      <c r="AB36" s="32">
        <f t="shared" si="14"/>
        <v>2</v>
      </c>
    </row>
    <row r="37" spans="1:28" x14ac:dyDescent="0.25">
      <c r="A37" s="128" t="s">
        <v>502</v>
      </c>
      <c r="B37" s="128" t="s">
        <v>1254</v>
      </c>
      <c r="C37" s="128" t="s">
        <v>732</v>
      </c>
      <c r="D37" s="128"/>
      <c r="E37" s="128"/>
      <c r="F37" s="128"/>
      <c r="G37" s="128"/>
      <c r="H37">
        <f t="shared" si="9"/>
        <v>0</v>
      </c>
      <c r="I37" s="120">
        <f t="shared" si="10"/>
        <v>0</v>
      </c>
      <c r="K37" s="128" t="s">
        <v>1254</v>
      </c>
      <c r="L37" s="128">
        <v>2020</v>
      </c>
      <c r="M37" s="128">
        <v>33.299999999999997</v>
      </c>
      <c r="N37" s="128">
        <v>31.69</v>
      </c>
      <c r="O37" s="128">
        <v>1.82</v>
      </c>
      <c r="P37" s="128">
        <v>0</v>
      </c>
      <c r="Q37">
        <f t="shared" ref="Q37:Q68" si="15">M37+N37+O37+P37</f>
        <v>66.809999999999988</v>
      </c>
      <c r="R37">
        <f t="shared" si="11"/>
        <v>21.691558441558438</v>
      </c>
      <c r="T37" s="128" t="s">
        <v>1254</v>
      </c>
      <c r="U37" s="128" t="s">
        <v>502</v>
      </c>
      <c r="V37" s="61">
        <v>0</v>
      </c>
      <c r="W37" s="61">
        <v>21.691558441558438</v>
      </c>
      <c r="X37" s="61">
        <v>100</v>
      </c>
      <c r="Y37" s="61">
        <f t="shared" si="12"/>
        <v>64.165057915057929</v>
      </c>
      <c r="Z37" s="46">
        <f t="shared" si="13"/>
        <v>2.8550279867856339</v>
      </c>
      <c r="AA37">
        <f t="shared" si="8"/>
        <v>23.791899889880284</v>
      </c>
      <c r="AB37" s="32">
        <f t="shared" si="14"/>
        <v>1</v>
      </c>
    </row>
    <row r="38" spans="1:28" x14ac:dyDescent="0.25">
      <c r="A38" s="128" t="s">
        <v>502</v>
      </c>
      <c r="B38" s="128" t="s">
        <v>1255</v>
      </c>
      <c r="C38" s="128" t="s">
        <v>732</v>
      </c>
      <c r="D38" s="128"/>
      <c r="E38" s="128"/>
      <c r="F38" s="128"/>
      <c r="G38" s="128"/>
      <c r="H38">
        <f t="shared" si="9"/>
        <v>0</v>
      </c>
      <c r="I38" s="120">
        <f t="shared" si="10"/>
        <v>0</v>
      </c>
      <c r="K38" s="128" t="s">
        <v>1255</v>
      </c>
      <c r="L38" s="128">
        <v>2020</v>
      </c>
      <c r="M38" s="128">
        <v>100</v>
      </c>
      <c r="N38" s="128">
        <v>20</v>
      </c>
      <c r="O38" s="128">
        <v>0</v>
      </c>
      <c r="P38" s="128">
        <v>0</v>
      </c>
      <c r="Q38">
        <f t="shared" si="15"/>
        <v>120</v>
      </c>
      <c r="R38">
        <f t="shared" si="11"/>
        <v>38.961038961038966</v>
      </c>
      <c r="T38" s="128" t="s">
        <v>1255</v>
      </c>
      <c r="U38" s="128" t="s">
        <v>502</v>
      </c>
      <c r="V38" s="61">
        <v>0</v>
      </c>
      <c r="W38" s="61">
        <v>38.961038961038966</v>
      </c>
      <c r="X38" s="61">
        <v>100</v>
      </c>
      <c r="Y38" s="61">
        <f t="shared" si="12"/>
        <v>64.165057915057929</v>
      </c>
      <c r="Z38" s="46">
        <f t="shared" si="13"/>
        <v>4.9273656491232964</v>
      </c>
      <c r="AA38">
        <f t="shared" si="8"/>
        <v>41.061380409360801</v>
      </c>
      <c r="AB38" s="32">
        <f t="shared" si="14"/>
        <v>4</v>
      </c>
    </row>
    <row r="39" spans="1:28" x14ac:dyDescent="0.25">
      <c r="A39" s="128" t="s">
        <v>502</v>
      </c>
      <c r="B39" s="128" t="s">
        <v>1256</v>
      </c>
      <c r="C39" s="128" t="s">
        <v>732</v>
      </c>
      <c r="D39" s="128"/>
      <c r="E39" s="128"/>
      <c r="F39" s="128"/>
      <c r="G39" s="128"/>
      <c r="H39">
        <f t="shared" si="9"/>
        <v>0</v>
      </c>
      <c r="I39" s="120">
        <f t="shared" si="10"/>
        <v>0</v>
      </c>
      <c r="K39" s="128" t="s">
        <v>1256</v>
      </c>
      <c r="L39" s="128">
        <v>2020</v>
      </c>
      <c r="M39" s="128">
        <v>100</v>
      </c>
      <c r="N39" s="128">
        <v>100</v>
      </c>
      <c r="O39" s="128">
        <v>16.66</v>
      </c>
      <c r="P39" s="128">
        <v>0</v>
      </c>
      <c r="Q39">
        <f t="shared" si="15"/>
        <v>216.66</v>
      </c>
      <c r="R39">
        <f t="shared" si="11"/>
        <v>70.344155844155836</v>
      </c>
      <c r="T39" s="128" t="s">
        <v>1256</v>
      </c>
      <c r="U39" s="128" t="s">
        <v>502</v>
      </c>
      <c r="V39" s="61">
        <v>0</v>
      </c>
      <c r="W39" s="61">
        <v>70.344155844155836</v>
      </c>
      <c r="X39" s="61">
        <v>100</v>
      </c>
      <c r="Y39" s="61">
        <f t="shared" si="12"/>
        <v>64.165057915057929</v>
      </c>
      <c r="Z39" s="46">
        <f t="shared" si="13"/>
        <v>8.6933396750973202</v>
      </c>
      <c r="AA39">
        <f t="shared" si="8"/>
        <v>72.444497292477678</v>
      </c>
      <c r="AB39" s="32">
        <f t="shared" si="14"/>
        <v>10</v>
      </c>
    </row>
    <row r="40" spans="1:28" x14ac:dyDescent="0.25">
      <c r="A40" s="128" t="s">
        <v>502</v>
      </c>
      <c r="B40" s="128" t="s">
        <v>1257</v>
      </c>
      <c r="C40" s="128" t="s">
        <v>732</v>
      </c>
      <c r="D40" s="128">
        <v>0</v>
      </c>
      <c r="E40" s="128">
        <v>0</v>
      </c>
      <c r="F40" s="128">
        <v>0</v>
      </c>
      <c r="G40" s="128">
        <v>0</v>
      </c>
      <c r="H40">
        <f t="shared" si="9"/>
        <v>0</v>
      </c>
      <c r="I40" s="120">
        <f t="shared" si="10"/>
        <v>0</v>
      </c>
      <c r="K40" s="128" t="s">
        <v>1257</v>
      </c>
      <c r="L40" s="128">
        <v>2020</v>
      </c>
      <c r="M40" s="128">
        <v>5</v>
      </c>
      <c r="N40" s="128">
        <v>1</v>
      </c>
      <c r="O40" s="128">
        <v>1</v>
      </c>
      <c r="P40" s="128">
        <v>1</v>
      </c>
      <c r="Q40">
        <f t="shared" si="15"/>
        <v>8</v>
      </c>
      <c r="R40">
        <f t="shared" si="11"/>
        <v>2.5974025974025974</v>
      </c>
      <c r="T40" s="128" t="s">
        <v>1257</v>
      </c>
      <c r="U40" s="128" t="s">
        <v>502</v>
      </c>
      <c r="V40" s="61">
        <v>0</v>
      </c>
      <c r="W40" s="61">
        <v>2.5974025974025974</v>
      </c>
      <c r="X40" s="61">
        <v>100</v>
      </c>
      <c r="Y40" s="61">
        <f t="shared" si="12"/>
        <v>64.165057915057929</v>
      </c>
      <c r="Z40" s="46">
        <f t="shared" si="13"/>
        <v>0.56372928548693246</v>
      </c>
      <c r="AA40">
        <f t="shared" si="8"/>
        <v>4.6977440457244368</v>
      </c>
      <c r="AB40" s="32">
        <f t="shared" si="14"/>
        <v>0</v>
      </c>
    </row>
    <row r="41" spans="1:28" x14ac:dyDescent="0.25">
      <c r="A41" s="128" t="s">
        <v>502</v>
      </c>
      <c r="B41" s="128" t="s">
        <v>1258</v>
      </c>
      <c r="C41" s="128" t="s">
        <v>732</v>
      </c>
      <c r="D41" s="128">
        <v>0</v>
      </c>
      <c r="E41" s="128">
        <v>0</v>
      </c>
      <c r="F41" s="128">
        <v>0</v>
      </c>
      <c r="G41" s="128">
        <v>0</v>
      </c>
      <c r="H41">
        <f t="shared" si="9"/>
        <v>0</v>
      </c>
      <c r="I41" s="120">
        <f t="shared" si="10"/>
        <v>0</v>
      </c>
      <c r="K41" s="128" t="s">
        <v>1258</v>
      </c>
      <c r="L41" s="128">
        <v>2020</v>
      </c>
      <c r="M41" s="128">
        <v>0</v>
      </c>
      <c r="N41" s="128">
        <v>0</v>
      </c>
      <c r="O41" s="128">
        <v>0</v>
      </c>
      <c r="P41" s="128">
        <v>0</v>
      </c>
      <c r="Q41">
        <f t="shared" si="15"/>
        <v>0</v>
      </c>
      <c r="R41">
        <f t="shared" si="11"/>
        <v>0</v>
      </c>
      <c r="T41" s="128" t="s">
        <v>1258</v>
      </c>
      <c r="U41" s="128" t="s">
        <v>502</v>
      </c>
      <c r="V41" s="61">
        <v>0</v>
      </c>
      <c r="W41" s="61">
        <v>0</v>
      </c>
      <c r="X41" s="61">
        <v>0</v>
      </c>
      <c r="Y41" s="61">
        <f t="shared" si="12"/>
        <v>64.165057915057929</v>
      </c>
      <c r="Z41" s="46">
        <f t="shared" si="13"/>
        <v>0</v>
      </c>
      <c r="AA41">
        <f t="shared" si="8"/>
        <v>0</v>
      </c>
      <c r="AB41" s="32">
        <f t="shared" si="14"/>
        <v>0</v>
      </c>
    </row>
    <row r="42" spans="1:28" x14ac:dyDescent="0.25">
      <c r="A42" s="128" t="s">
        <v>502</v>
      </c>
      <c r="B42" s="128" t="s">
        <v>1259</v>
      </c>
      <c r="C42" s="128" t="s">
        <v>732</v>
      </c>
      <c r="D42" s="128">
        <v>0</v>
      </c>
      <c r="E42" s="128">
        <v>0</v>
      </c>
      <c r="F42" s="128">
        <v>0</v>
      </c>
      <c r="G42" s="128">
        <v>0</v>
      </c>
      <c r="H42">
        <f t="shared" si="9"/>
        <v>0</v>
      </c>
      <c r="I42" s="120">
        <f t="shared" si="10"/>
        <v>0</v>
      </c>
      <c r="K42" s="128" t="s">
        <v>1259</v>
      </c>
      <c r="L42" s="128">
        <v>2020</v>
      </c>
      <c r="M42" s="128">
        <v>85</v>
      </c>
      <c r="N42" s="128">
        <v>100</v>
      </c>
      <c r="O42" s="128">
        <v>50</v>
      </c>
      <c r="P42" s="128">
        <v>0</v>
      </c>
      <c r="Q42">
        <f t="shared" si="15"/>
        <v>235</v>
      </c>
      <c r="R42">
        <f t="shared" si="11"/>
        <v>76.298701298701303</v>
      </c>
      <c r="T42" s="128" t="s">
        <v>1259</v>
      </c>
      <c r="U42" s="128" t="s">
        <v>502</v>
      </c>
      <c r="V42" s="61">
        <v>0</v>
      </c>
      <c r="W42" s="61">
        <v>76.298701298701303</v>
      </c>
      <c r="X42" s="61">
        <v>100</v>
      </c>
      <c r="Y42" s="61">
        <f t="shared" si="12"/>
        <v>64.165057915057929</v>
      </c>
      <c r="Z42" s="46">
        <f t="shared" si="13"/>
        <v>9.4078851296427768</v>
      </c>
      <c r="AA42">
        <f t="shared" si="8"/>
        <v>78.399042747023145</v>
      </c>
      <c r="AB42" s="32">
        <f t="shared" si="14"/>
        <v>10</v>
      </c>
    </row>
    <row r="43" spans="1:28" x14ac:dyDescent="0.25">
      <c r="A43" s="128" t="s">
        <v>502</v>
      </c>
      <c r="B43" s="128" t="s">
        <v>1260</v>
      </c>
      <c r="C43" s="128" t="s">
        <v>732</v>
      </c>
      <c r="D43" s="128"/>
      <c r="E43" s="128"/>
      <c r="F43" s="128"/>
      <c r="G43" s="128"/>
      <c r="H43">
        <f t="shared" si="9"/>
        <v>0</v>
      </c>
      <c r="I43" s="120">
        <f t="shared" si="10"/>
        <v>0</v>
      </c>
      <c r="K43" s="128" t="s">
        <v>1260</v>
      </c>
      <c r="L43" s="128">
        <v>2020</v>
      </c>
      <c r="M43" s="128">
        <v>100</v>
      </c>
      <c r="N43" s="128">
        <v>50</v>
      </c>
      <c r="O43" s="128">
        <v>50</v>
      </c>
      <c r="P43" s="128"/>
      <c r="Q43">
        <f t="shared" si="15"/>
        <v>200</v>
      </c>
      <c r="R43">
        <f t="shared" si="11"/>
        <v>64.935064935064929</v>
      </c>
      <c r="T43" s="128" t="s">
        <v>1260</v>
      </c>
      <c r="U43" s="128" t="s">
        <v>502</v>
      </c>
      <c r="V43" s="61">
        <v>0</v>
      </c>
      <c r="W43" s="61">
        <v>64.935064935064929</v>
      </c>
      <c r="X43" s="61">
        <v>100</v>
      </c>
      <c r="Y43" s="61">
        <f t="shared" si="12"/>
        <v>64.165057915057929</v>
      </c>
      <c r="Z43" s="46">
        <f t="shared" si="13"/>
        <v>8.0442487660064135</v>
      </c>
      <c r="AA43">
        <f t="shared" si="8"/>
        <v>67.035406383386771</v>
      </c>
      <c r="AB43" s="32">
        <f t="shared" si="14"/>
        <v>8</v>
      </c>
    </row>
    <row r="44" spans="1:28" x14ac:dyDescent="0.25">
      <c r="A44" s="128" t="s">
        <v>502</v>
      </c>
      <c r="B44" s="128" t="s">
        <v>1261</v>
      </c>
      <c r="C44" s="128" t="s">
        <v>732</v>
      </c>
      <c r="D44" s="128"/>
      <c r="E44" s="128"/>
      <c r="F44" s="128"/>
      <c r="G44" s="128"/>
      <c r="H44">
        <f t="shared" si="9"/>
        <v>0</v>
      </c>
      <c r="I44" s="120">
        <f t="shared" si="10"/>
        <v>0</v>
      </c>
      <c r="K44" s="128" t="s">
        <v>1261</v>
      </c>
      <c r="L44" s="128">
        <v>2020</v>
      </c>
      <c r="M44" s="128"/>
      <c r="N44" s="128"/>
      <c r="O44" s="128"/>
      <c r="P44" s="128"/>
      <c r="Q44">
        <f t="shared" si="15"/>
        <v>0</v>
      </c>
      <c r="R44">
        <f t="shared" si="11"/>
        <v>0</v>
      </c>
      <c r="T44" s="128" t="s">
        <v>1261</v>
      </c>
      <c r="U44" s="128" t="s">
        <v>502</v>
      </c>
      <c r="V44" s="61">
        <v>0</v>
      </c>
      <c r="W44" s="61">
        <v>0</v>
      </c>
      <c r="X44" s="61">
        <v>0</v>
      </c>
      <c r="Y44" s="61">
        <f t="shared" si="12"/>
        <v>64.165057915057929</v>
      </c>
      <c r="Z44" s="46">
        <f t="shared" si="13"/>
        <v>0</v>
      </c>
      <c r="AA44">
        <f t="shared" si="8"/>
        <v>0</v>
      </c>
      <c r="AB44" s="32">
        <f t="shared" si="14"/>
        <v>0</v>
      </c>
    </row>
    <row r="45" spans="1:28" x14ac:dyDescent="0.25">
      <c r="A45" s="128" t="s">
        <v>502</v>
      </c>
      <c r="B45" s="128" t="s">
        <v>1262</v>
      </c>
      <c r="C45" s="128" t="s">
        <v>732</v>
      </c>
      <c r="D45" s="128">
        <v>0</v>
      </c>
      <c r="E45" s="128">
        <v>0</v>
      </c>
      <c r="F45" s="128">
        <v>0</v>
      </c>
      <c r="G45" s="128">
        <v>0</v>
      </c>
      <c r="H45">
        <f t="shared" si="9"/>
        <v>0</v>
      </c>
      <c r="I45" s="120">
        <f t="shared" si="10"/>
        <v>0</v>
      </c>
      <c r="K45" s="128" t="s">
        <v>1262</v>
      </c>
      <c r="L45" s="128">
        <v>2020</v>
      </c>
      <c r="M45" s="128">
        <v>100</v>
      </c>
      <c r="N45" s="128">
        <v>100</v>
      </c>
      <c r="O45" s="128">
        <v>0</v>
      </c>
      <c r="P45" s="128">
        <v>0</v>
      </c>
      <c r="Q45">
        <f t="shared" si="15"/>
        <v>200</v>
      </c>
      <c r="R45">
        <f t="shared" si="11"/>
        <v>64.935064935064929</v>
      </c>
      <c r="T45" s="128" t="s">
        <v>1262</v>
      </c>
      <c r="U45" s="128" t="s">
        <v>502</v>
      </c>
      <c r="V45" s="61">
        <v>0</v>
      </c>
      <c r="W45" s="61">
        <v>64.935064935064929</v>
      </c>
      <c r="X45" s="61">
        <v>100</v>
      </c>
      <c r="Y45" s="61">
        <f t="shared" si="12"/>
        <v>64.165057915057929</v>
      </c>
      <c r="Z45" s="46">
        <f t="shared" si="13"/>
        <v>8.0442487660064135</v>
      </c>
      <c r="AA45">
        <f t="shared" si="8"/>
        <v>67.035406383386771</v>
      </c>
      <c r="AB45" s="32">
        <f t="shared" si="14"/>
        <v>8</v>
      </c>
    </row>
    <row r="46" spans="1:28" x14ac:dyDescent="0.25">
      <c r="A46" s="128" t="s">
        <v>502</v>
      </c>
      <c r="B46" s="128" t="s">
        <v>1263</v>
      </c>
      <c r="C46" s="128" t="s">
        <v>732</v>
      </c>
      <c r="D46" s="128"/>
      <c r="E46" s="128"/>
      <c r="F46" s="128"/>
      <c r="G46" s="128"/>
      <c r="H46">
        <f t="shared" si="9"/>
        <v>0</v>
      </c>
      <c r="I46" s="120">
        <f t="shared" si="10"/>
        <v>0</v>
      </c>
      <c r="K46" s="128" t="s">
        <v>1263</v>
      </c>
      <c r="L46" s="128">
        <v>2020</v>
      </c>
      <c r="M46" s="128"/>
      <c r="N46" s="128"/>
      <c r="O46" s="128"/>
      <c r="P46" s="128"/>
      <c r="Q46">
        <f t="shared" si="15"/>
        <v>0</v>
      </c>
      <c r="R46">
        <f t="shared" si="11"/>
        <v>0</v>
      </c>
      <c r="T46" s="128" t="s">
        <v>1263</v>
      </c>
      <c r="U46" s="128" t="s">
        <v>502</v>
      </c>
      <c r="V46" s="61">
        <v>0</v>
      </c>
      <c r="W46" s="61">
        <v>0</v>
      </c>
      <c r="X46" s="61">
        <v>0</v>
      </c>
      <c r="Y46" s="61">
        <f t="shared" si="12"/>
        <v>64.165057915057929</v>
      </c>
      <c r="Z46" s="46">
        <f t="shared" si="13"/>
        <v>0</v>
      </c>
      <c r="AA46">
        <f t="shared" si="8"/>
        <v>0</v>
      </c>
      <c r="AB46" s="32">
        <f t="shared" si="14"/>
        <v>0</v>
      </c>
    </row>
    <row r="47" spans="1:28" x14ac:dyDescent="0.25">
      <c r="A47" s="128" t="s">
        <v>502</v>
      </c>
      <c r="B47" s="128" t="s">
        <v>1264</v>
      </c>
      <c r="C47" s="128" t="s">
        <v>732</v>
      </c>
      <c r="D47" s="128">
        <v>0</v>
      </c>
      <c r="E47" s="128">
        <v>0</v>
      </c>
      <c r="F47" s="128">
        <v>0</v>
      </c>
      <c r="G47" s="128">
        <v>0</v>
      </c>
      <c r="H47">
        <f t="shared" si="9"/>
        <v>0</v>
      </c>
      <c r="I47" s="120">
        <f t="shared" si="10"/>
        <v>0</v>
      </c>
      <c r="K47" s="128" t="s">
        <v>1264</v>
      </c>
      <c r="L47" s="128">
        <v>2020</v>
      </c>
      <c r="M47" s="128">
        <v>100</v>
      </c>
      <c r="N47" s="128">
        <v>100</v>
      </c>
      <c r="O47" s="128">
        <v>0</v>
      </c>
      <c r="P47" s="128">
        <v>0</v>
      </c>
      <c r="Q47">
        <f t="shared" si="15"/>
        <v>200</v>
      </c>
      <c r="R47">
        <f t="shared" si="11"/>
        <v>64.935064935064929</v>
      </c>
      <c r="T47" s="128" t="s">
        <v>1264</v>
      </c>
      <c r="U47" s="128" t="s">
        <v>502</v>
      </c>
      <c r="V47" s="61">
        <v>0</v>
      </c>
      <c r="W47" s="61">
        <v>64.935064935064929</v>
      </c>
      <c r="X47" s="61">
        <v>100</v>
      </c>
      <c r="Y47" s="61">
        <f t="shared" si="12"/>
        <v>64.165057915057929</v>
      </c>
      <c r="Z47" s="46">
        <f t="shared" si="13"/>
        <v>8.0442487660064135</v>
      </c>
      <c r="AA47">
        <f t="shared" ref="AA47:AA73" si="16">Z47/12*100</f>
        <v>67.035406383386771</v>
      </c>
      <c r="AB47" s="32">
        <f t="shared" si="14"/>
        <v>8</v>
      </c>
    </row>
    <row r="48" spans="1:28" x14ac:dyDescent="0.25">
      <c r="A48" s="128" t="s">
        <v>502</v>
      </c>
      <c r="B48" s="128" t="s">
        <v>1265</v>
      </c>
      <c r="C48" s="128" t="s">
        <v>732</v>
      </c>
      <c r="D48" s="128">
        <v>0</v>
      </c>
      <c r="E48" s="128">
        <v>0</v>
      </c>
      <c r="F48" s="128">
        <v>0</v>
      </c>
      <c r="G48" s="128">
        <v>0</v>
      </c>
      <c r="H48">
        <f t="shared" si="9"/>
        <v>0</v>
      </c>
      <c r="I48" s="120">
        <f t="shared" si="10"/>
        <v>0</v>
      </c>
      <c r="K48" s="128" t="s">
        <v>1265</v>
      </c>
      <c r="L48" s="128">
        <v>2020</v>
      </c>
      <c r="M48" s="128">
        <v>100</v>
      </c>
      <c r="N48" s="128">
        <v>100</v>
      </c>
      <c r="O48" s="128">
        <v>0</v>
      </c>
      <c r="P48" s="128">
        <v>0</v>
      </c>
      <c r="Q48">
        <f t="shared" si="15"/>
        <v>200</v>
      </c>
      <c r="R48">
        <f t="shared" si="11"/>
        <v>64.935064935064929</v>
      </c>
      <c r="T48" s="128" t="s">
        <v>1265</v>
      </c>
      <c r="U48" s="128" t="s">
        <v>502</v>
      </c>
      <c r="V48" s="61">
        <v>0</v>
      </c>
      <c r="W48" s="61">
        <v>64.935064935064929</v>
      </c>
      <c r="X48" s="61">
        <v>100</v>
      </c>
      <c r="Y48" s="61">
        <f t="shared" si="12"/>
        <v>64.165057915057929</v>
      </c>
      <c r="Z48" s="46">
        <f t="shared" si="13"/>
        <v>8.0442487660064135</v>
      </c>
      <c r="AA48">
        <f t="shared" si="16"/>
        <v>67.035406383386771</v>
      </c>
      <c r="AB48" s="32">
        <f t="shared" si="14"/>
        <v>8</v>
      </c>
    </row>
    <row r="49" spans="1:28" x14ac:dyDescent="0.25">
      <c r="A49" s="128" t="s">
        <v>502</v>
      </c>
      <c r="B49" s="128" t="s">
        <v>1266</v>
      </c>
      <c r="C49" s="128" t="s">
        <v>732</v>
      </c>
      <c r="D49" s="128">
        <v>0</v>
      </c>
      <c r="E49" s="128">
        <v>0</v>
      </c>
      <c r="F49" s="128">
        <v>0</v>
      </c>
      <c r="G49" s="128">
        <v>0</v>
      </c>
      <c r="H49">
        <f t="shared" si="9"/>
        <v>0</v>
      </c>
      <c r="I49" s="120">
        <f t="shared" si="10"/>
        <v>0</v>
      </c>
      <c r="K49" s="128" t="s">
        <v>1266</v>
      </c>
      <c r="L49" s="128">
        <v>2020</v>
      </c>
      <c r="M49" s="128">
        <v>3</v>
      </c>
      <c r="N49" s="128">
        <v>33.35</v>
      </c>
      <c r="O49" s="128">
        <v>0.5</v>
      </c>
      <c r="P49" s="128">
        <v>0</v>
      </c>
      <c r="Q49">
        <f t="shared" si="15"/>
        <v>36.85</v>
      </c>
      <c r="R49">
        <f t="shared" si="11"/>
        <v>11.964285714285715</v>
      </c>
      <c r="T49" s="128" t="s">
        <v>1266</v>
      </c>
      <c r="U49" s="128" t="s">
        <v>502</v>
      </c>
      <c r="V49" s="61">
        <v>0</v>
      </c>
      <c r="W49" s="61">
        <v>11.964285714285715</v>
      </c>
      <c r="X49" s="61">
        <v>100</v>
      </c>
      <c r="Y49" s="61">
        <f t="shared" si="12"/>
        <v>64.165057915057929</v>
      </c>
      <c r="Z49" s="46">
        <f t="shared" si="13"/>
        <v>1.6877552595129066</v>
      </c>
      <c r="AA49">
        <f t="shared" si="16"/>
        <v>14.064627162607554</v>
      </c>
      <c r="AB49" s="32">
        <f t="shared" si="14"/>
        <v>0</v>
      </c>
    </row>
    <row r="50" spans="1:28" x14ac:dyDescent="0.25">
      <c r="A50" s="128" t="s">
        <v>502</v>
      </c>
      <c r="B50" s="128" t="s">
        <v>1267</v>
      </c>
      <c r="C50" s="128" t="s">
        <v>732</v>
      </c>
      <c r="D50" s="128">
        <v>0</v>
      </c>
      <c r="E50" s="128">
        <v>0</v>
      </c>
      <c r="F50" s="128">
        <v>0</v>
      </c>
      <c r="G50" s="128">
        <v>0</v>
      </c>
      <c r="H50">
        <f t="shared" si="9"/>
        <v>0</v>
      </c>
      <c r="I50" s="120">
        <f t="shared" si="10"/>
        <v>0</v>
      </c>
      <c r="K50" s="128" t="s">
        <v>1267</v>
      </c>
      <c r="L50" s="128">
        <v>2020</v>
      </c>
      <c r="M50" s="128">
        <v>100</v>
      </c>
      <c r="N50" s="128">
        <v>30</v>
      </c>
      <c r="O50" s="128">
        <v>100</v>
      </c>
      <c r="P50" s="128">
        <v>70</v>
      </c>
      <c r="Q50">
        <f t="shared" si="15"/>
        <v>300</v>
      </c>
      <c r="R50">
        <f t="shared" si="11"/>
        <v>97.402597402597408</v>
      </c>
      <c r="T50" s="128" t="s">
        <v>1267</v>
      </c>
      <c r="U50" s="128" t="s">
        <v>502</v>
      </c>
      <c r="V50" s="61">
        <v>0</v>
      </c>
      <c r="W50" s="61">
        <v>97.402597402597408</v>
      </c>
      <c r="X50" s="61">
        <v>100</v>
      </c>
      <c r="Y50" s="61">
        <f t="shared" si="12"/>
        <v>64.165057915057929</v>
      </c>
      <c r="Z50" s="46">
        <f t="shared" si="13"/>
        <v>12</v>
      </c>
      <c r="AA50">
        <f t="shared" si="16"/>
        <v>100</v>
      </c>
      <c r="AB50" s="32">
        <f t="shared" si="14"/>
        <v>12</v>
      </c>
    </row>
    <row r="51" spans="1:28" x14ac:dyDescent="0.25">
      <c r="A51" s="128" t="s">
        <v>502</v>
      </c>
      <c r="B51" s="128" t="s">
        <v>1268</v>
      </c>
      <c r="C51" s="128" t="s">
        <v>732</v>
      </c>
      <c r="D51" s="128"/>
      <c r="E51" s="128"/>
      <c r="F51" s="128"/>
      <c r="G51" s="128"/>
      <c r="H51">
        <f t="shared" si="9"/>
        <v>0</v>
      </c>
      <c r="I51" s="120">
        <f t="shared" si="10"/>
        <v>0</v>
      </c>
      <c r="K51" s="128" t="s">
        <v>1268</v>
      </c>
      <c r="L51" s="128">
        <v>2020</v>
      </c>
      <c r="M51" s="128"/>
      <c r="N51" s="128"/>
      <c r="O51" s="128"/>
      <c r="P51" s="128"/>
      <c r="Q51">
        <f t="shared" si="15"/>
        <v>0</v>
      </c>
      <c r="R51">
        <f t="shared" si="11"/>
        <v>0</v>
      </c>
      <c r="T51" s="128" t="s">
        <v>1268</v>
      </c>
      <c r="U51" s="128" t="s">
        <v>502</v>
      </c>
      <c r="V51" s="61">
        <v>0</v>
      </c>
      <c r="W51" s="61">
        <v>0</v>
      </c>
      <c r="X51" s="61">
        <v>0</v>
      </c>
      <c r="Y51" s="61">
        <f t="shared" si="12"/>
        <v>64.165057915057929</v>
      </c>
      <c r="Z51" s="46">
        <f t="shared" si="13"/>
        <v>0</v>
      </c>
      <c r="AA51">
        <f t="shared" si="16"/>
        <v>0</v>
      </c>
      <c r="AB51" s="32">
        <f t="shared" si="14"/>
        <v>0</v>
      </c>
    </row>
    <row r="52" spans="1:28" x14ac:dyDescent="0.25">
      <c r="A52" s="128" t="s">
        <v>502</v>
      </c>
      <c r="B52" s="128" t="s">
        <v>1269</v>
      </c>
      <c r="C52" s="128" t="s">
        <v>732</v>
      </c>
      <c r="D52" s="128"/>
      <c r="E52" s="128"/>
      <c r="F52" s="128"/>
      <c r="G52" s="128"/>
      <c r="H52">
        <f t="shared" si="9"/>
        <v>0</v>
      </c>
      <c r="I52" s="120">
        <f t="shared" si="10"/>
        <v>0</v>
      </c>
      <c r="K52" s="128" t="s">
        <v>1269</v>
      </c>
      <c r="L52" s="128">
        <v>2020</v>
      </c>
      <c r="M52" s="128"/>
      <c r="N52" s="128"/>
      <c r="O52" s="128"/>
      <c r="P52" s="128"/>
      <c r="Q52">
        <f t="shared" si="15"/>
        <v>0</v>
      </c>
      <c r="R52">
        <f t="shared" si="11"/>
        <v>0</v>
      </c>
      <c r="T52" s="128" t="s">
        <v>1269</v>
      </c>
      <c r="U52" s="128" t="s">
        <v>502</v>
      </c>
      <c r="V52" s="61">
        <v>0</v>
      </c>
      <c r="W52" s="61">
        <v>0</v>
      </c>
      <c r="X52" s="61">
        <v>0</v>
      </c>
      <c r="Y52" s="61">
        <f t="shared" si="12"/>
        <v>64.165057915057929</v>
      </c>
      <c r="Z52" s="46">
        <f t="shared" si="13"/>
        <v>0</v>
      </c>
      <c r="AA52">
        <f t="shared" si="16"/>
        <v>0</v>
      </c>
      <c r="AB52" s="32">
        <f t="shared" si="14"/>
        <v>0</v>
      </c>
    </row>
    <row r="53" spans="1:28" x14ac:dyDescent="0.25">
      <c r="A53" s="128" t="s">
        <v>502</v>
      </c>
      <c r="B53" s="128" t="s">
        <v>1270</v>
      </c>
      <c r="C53" s="128" t="s">
        <v>732</v>
      </c>
      <c r="D53" s="128">
        <v>0</v>
      </c>
      <c r="E53" s="128">
        <v>0</v>
      </c>
      <c r="F53" s="128">
        <v>0</v>
      </c>
      <c r="G53" s="128">
        <v>0</v>
      </c>
      <c r="H53">
        <f t="shared" si="9"/>
        <v>0</v>
      </c>
      <c r="I53" s="120">
        <f t="shared" si="10"/>
        <v>0</v>
      </c>
      <c r="K53" s="128" t="s">
        <v>1270</v>
      </c>
      <c r="L53" s="128">
        <v>2020</v>
      </c>
      <c r="M53" s="128">
        <v>0</v>
      </c>
      <c r="N53" s="128">
        <v>0</v>
      </c>
      <c r="O53" s="128">
        <v>0</v>
      </c>
      <c r="P53" s="128">
        <v>0</v>
      </c>
      <c r="Q53">
        <f t="shared" si="15"/>
        <v>0</v>
      </c>
      <c r="R53">
        <f t="shared" si="11"/>
        <v>0</v>
      </c>
      <c r="T53" s="128" t="s">
        <v>1270</v>
      </c>
      <c r="U53" s="128" t="s">
        <v>502</v>
      </c>
      <c r="V53" s="61">
        <v>0</v>
      </c>
      <c r="W53" s="61">
        <v>0</v>
      </c>
      <c r="X53" s="61">
        <v>0</v>
      </c>
      <c r="Y53" s="61">
        <f t="shared" si="12"/>
        <v>64.165057915057929</v>
      </c>
      <c r="Z53" s="46">
        <f t="shared" si="13"/>
        <v>0</v>
      </c>
      <c r="AA53">
        <f t="shared" si="16"/>
        <v>0</v>
      </c>
      <c r="AB53" s="32">
        <f t="shared" si="14"/>
        <v>0</v>
      </c>
    </row>
    <row r="54" spans="1:28" x14ac:dyDescent="0.25">
      <c r="A54" s="128" t="s">
        <v>502</v>
      </c>
      <c r="B54" s="128" t="s">
        <v>1271</v>
      </c>
      <c r="C54" s="128" t="s">
        <v>732</v>
      </c>
      <c r="D54" s="128">
        <v>0</v>
      </c>
      <c r="E54" s="128">
        <v>0</v>
      </c>
      <c r="F54" s="128">
        <v>0</v>
      </c>
      <c r="G54" s="128">
        <v>0</v>
      </c>
      <c r="H54">
        <f t="shared" si="9"/>
        <v>0</v>
      </c>
      <c r="I54" s="120">
        <f t="shared" si="10"/>
        <v>0</v>
      </c>
      <c r="K54" s="128" t="s">
        <v>1271</v>
      </c>
      <c r="L54" s="128">
        <v>2020</v>
      </c>
      <c r="M54" s="128">
        <v>17.5</v>
      </c>
      <c r="N54" s="128">
        <v>17.5</v>
      </c>
      <c r="O54" s="128">
        <v>17.5</v>
      </c>
      <c r="P54" s="128">
        <v>17.5</v>
      </c>
      <c r="Q54">
        <f t="shared" si="15"/>
        <v>70</v>
      </c>
      <c r="R54">
        <f t="shared" si="11"/>
        <v>22.727272727272727</v>
      </c>
      <c r="T54" s="128" t="s">
        <v>1271</v>
      </c>
      <c r="U54" s="128" t="s">
        <v>502</v>
      </c>
      <c r="V54" s="61">
        <v>0</v>
      </c>
      <c r="W54" s="61">
        <v>22.727272727272727</v>
      </c>
      <c r="X54" s="61">
        <v>100</v>
      </c>
      <c r="Y54" s="61">
        <f t="shared" si="12"/>
        <v>64.165057915057929</v>
      </c>
      <c r="Z54" s="46">
        <f t="shared" si="13"/>
        <v>2.979313701071348</v>
      </c>
      <c r="AA54">
        <f t="shared" si="16"/>
        <v>24.827614175594569</v>
      </c>
      <c r="AB54" s="32">
        <f t="shared" si="14"/>
        <v>1</v>
      </c>
    </row>
    <row r="55" spans="1:28" x14ac:dyDescent="0.25">
      <c r="A55" s="128" t="s">
        <v>502</v>
      </c>
      <c r="B55" s="128" t="s">
        <v>1272</v>
      </c>
      <c r="C55" s="128" t="s">
        <v>732</v>
      </c>
      <c r="D55" s="128"/>
      <c r="E55" s="128"/>
      <c r="F55" s="128"/>
      <c r="G55" s="128"/>
      <c r="H55">
        <f t="shared" si="9"/>
        <v>0</v>
      </c>
      <c r="I55" s="120">
        <f t="shared" si="10"/>
        <v>0</v>
      </c>
      <c r="K55" s="128" t="s">
        <v>1272</v>
      </c>
      <c r="L55" s="128">
        <v>2020</v>
      </c>
      <c r="M55" s="128"/>
      <c r="N55" s="128"/>
      <c r="O55" s="128"/>
      <c r="P55" s="128"/>
      <c r="Q55">
        <f t="shared" si="15"/>
        <v>0</v>
      </c>
      <c r="R55">
        <f t="shared" si="11"/>
        <v>0</v>
      </c>
      <c r="T55" s="128" t="s">
        <v>1272</v>
      </c>
      <c r="U55" s="128" t="s">
        <v>502</v>
      </c>
      <c r="V55" s="61">
        <v>0</v>
      </c>
      <c r="W55" s="61">
        <v>0</v>
      </c>
      <c r="X55" s="61">
        <v>0</v>
      </c>
      <c r="Y55" s="61">
        <f t="shared" si="12"/>
        <v>64.165057915057929</v>
      </c>
      <c r="Z55" s="46">
        <f t="shared" si="13"/>
        <v>0</v>
      </c>
      <c r="AA55">
        <f t="shared" si="16"/>
        <v>0</v>
      </c>
      <c r="AB55" s="32">
        <f t="shared" si="14"/>
        <v>0</v>
      </c>
    </row>
    <row r="56" spans="1:28" x14ac:dyDescent="0.25">
      <c r="A56" s="128" t="s">
        <v>502</v>
      </c>
      <c r="B56" s="128" t="s">
        <v>1273</v>
      </c>
      <c r="C56" s="128" t="s">
        <v>732</v>
      </c>
      <c r="D56" s="128">
        <v>0</v>
      </c>
      <c r="E56" s="128">
        <v>0</v>
      </c>
      <c r="F56" s="128">
        <v>0</v>
      </c>
      <c r="G56" s="128">
        <v>0</v>
      </c>
      <c r="H56">
        <f t="shared" si="9"/>
        <v>0</v>
      </c>
      <c r="I56" s="120">
        <f t="shared" si="10"/>
        <v>0</v>
      </c>
      <c r="K56" s="128" t="s">
        <v>1273</v>
      </c>
      <c r="L56" s="128">
        <v>2020</v>
      </c>
      <c r="M56" s="128">
        <v>100</v>
      </c>
      <c r="N56" s="128">
        <v>100</v>
      </c>
      <c r="O56" s="128">
        <v>0</v>
      </c>
      <c r="P56" s="128">
        <v>0</v>
      </c>
      <c r="Q56">
        <f t="shared" si="15"/>
        <v>200</v>
      </c>
      <c r="R56">
        <f t="shared" si="11"/>
        <v>64.935064935064929</v>
      </c>
      <c r="T56" s="128" t="s">
        <v>1273</v>
      </c>
      <c r="U56" s="128" t="s">
        <v>502</v>
      </c>
      <c r="V56" s="61">
        <v>0</v>
      </c>
      <c r="W56" s="61">
        <v>64.935064935064929</v>
      </c>
      <c r="X56" s="61">
        <v>100</v>
      </c>
      <c r="Y56" s="61">
        <f t="shared" si="12"/>
        <v>64.165057915057929</v>
      </c>
      <c r="Z56" s="46">
        <f t="shared" si="13"/>
        <v>8.0442487660064135</v>
      </c>
      <c r="AA56">
        <f t="shared" si="16"/>
        <v>67.035406383386771</v>
      </c>
      <c r="AB56" s="32">
        <f t="shared" si="14"/>
        <v>8</v>
      </c>
    </row>
    <row r="57" spans="1:28" x14ac:dyDescent="0.25">
      <c r="A57" s="128" t="s">
        <v>502</v>
      </c>
      <c r="B57" s="128" t="s">
        <v>1274</v>
      </c>
      <c r="C57" s="128" t="s">
        <v>732</v>
      </c>
      <c r="D57" s="128"/>
      <c r="E57" s="128"/>
      <c r="F57" s="128"/>
      <c r="G57" s="128"/>
      <c r="H57">
        <f t="shared" si="9"/>
        <v>0</v>
      </c>
      <c r="I57" s="120">
        <f t="shared" si="10"/>
        <v>0</v>
      </c>
      <c r="K57" s="128" t="s">
        <v>1274</v>
      </c>
      <c r="L57" s="128">
        <v>2020</v>
      </c>
      <c r="M57" s="128">
        <v>100</v>
      </c>
      <c r="N57" s="128"/>
      <c r="O57" s="128"/>
      <c r="P57" s="128"/>
      <c r="Q57">
        <f t="shared" si="15"/>
        <v>100</v>
      </c>
      <c r="R57">
        <f t="shared" si="11"/>
        <v>32.467532467532465</v>
      </c>
      <c r="T57" s="128" t="s">
        <v>1274</v>
      </c>
      <c r="U57" s="128" t="s">
        <v>502</v>
      </c>
      <c r="V57" s="61">
        <v>0</v>
      </c>
      <c r="W57" s="61">
        <v>32.467532467532465</v>
      </c>
      <c r="X57" s="61">
        <v>100</v>
      </c>
      <c r="Y57" s="61">
        <f t="shared" si="12"/>
        <v>64.165057915057929</v>
      </c>
      <c r="Z57" s="46">
        <f t="shared" si="13"/>
        <v>4.1481448699025165</v>
      </c>
      <c r="AA57">
        <f t="shared" si="16"/>
        <v>34.5678739158543</v>
      </c>
      <c r="AB57" s="32">
        <f t="shared" si="14"/>
        <v>2</v>
      </c>
    </row>
    <row r="58" spans="1:28" x14ac:dyDescent="0.25">
      <c r="A58" s="128" t="s">
        <v>502</v>
      </c>
      <c r="B58" s="128" t="s">
        <v>1275</v>
      </c>
      <c r="C58" s="128" t="s">
        <v>732</v>
      </c>
      <c r="D58" s="128">
        <v>0</v>
      </c>
      <c r="E58" s="128">
        <v>0</v>
      </c>
      <c r="F58" s="128">
        <v>0</v>
      </c>
      <c r="G58" s="128">
        <v>0</v>
      </c>
      <c r="H58">
        <f t="shared" si="9"/>
        <v>0</v>
      </c>
      <c r="I58" s="120">
        <f t="shared" si="10"/>
        <v>0</v>
      </c>
      <c r="K58" s="128" t="s">
        <v>1275</v>
      </c>
      <c r="L58" s="128">
        <v>2020</v>
      </c>
      <c r="M58" s="128">
        <v>85</v>
      </c>
      <c r="N58" s="128">
        <v>49</v>
      </c>
      <c r="O58" s="128">
        <v>85</v>
      </c>
      <c r="P58" s="128">
        <v>0</v>
      </c>
      <c r="Q58">
        <f t="shared" si="15"/>
        <v>219</v>
      </c>
      <c r="R58">
        <f t="shared" si="11"/>
        <v>71.103896103896105</v>
      </c>
      <c r="T58" s="128" t="s">
        <v>1275</v>
      </c>
      <c r="U58" s="128" t="s">
        <v>502</v>
      </c>
      <c r="V58" s="61">
        <v>0</v>
      </c>
      <c r="W58" s="61">
        <v>71.103896103896105</v>
      </c>
      <c r="X58" s="61">
        <v>100</v>
      </c>
      <c r="Y58" s="61">
        <f t="shared" si="12"/>
        <v>64.165057915057929</v>
      </c>
      <c r="Z58" s="46">
        <f t="shared" si="13"/>
        <v>8.7845085062661532</v>
      </c>
      <c r="AA58">
        <f t="shared" si="16"/>
        <v>73.204237552217947</v>
      </c>
      <c r="AB58" s="32">
        <f t="shared" si="14"/>
        <v>10</v>
      </c>
    </row>
    <row r="59" spans="1:28" x14ac:dyDescent="0.25">
      <c r="A59" s="128" t="s">
        <v>502</v>
      </c>
      <c r="B59" s="128" t="s">
        <v>1276</v>
      </c>
      <c r="C59" s="128" t="s">
        <v>732</v>
      </c>
      <c r="D59" s="128"/>
      <c r="E59" s="128"/>
      <c r="F59" s="128"/>
      <c r="G59" s="128"/>
      <c r="H59">
        <f t="shared" si="9"/>
        <v>0</v>
      </c>
      <c r="I59" s="120">
        <f t="shared" si="10"/>
        <v>0</v>
      </c>
      <c r="K59" s="128" t="s">
        <v>1276</v>
      </c>
      <c r="L59" s="128">
        <v>2020</v>
      </c>
      <c r="M59" s="128"/>
      <c r="N59" s="128"/>
      <c r="O59" s="128"/>
      <c r="P59" s="128"/>
      <c r="Q59">
        <f t="shared" si="15"/>
        <v>0</v>
      </c>
      <c r="R59">
        <f t="shared" si="11"/>
        <v>0</v>
      </c>
      <c r="T59" s="128" t="s">
        <v>1276</v>
      </c>
      <c r="U59" s="128" t="s">
        <v>502</v>
      </c>
      <c r="V59" s="61">
        <v>0</v>
      </c>
      <c r="W59" s="61">
        <v>0</v>
      </c>
      <c r="X59" s="61">
        <v>0</v>
      </c>
      <c r="Y59" s="61">
        <f t="shared" si="12"/>
        <v>64.165057915057929</v>
      </c>
      <c r="Z59" s="46">
        <f t="shared" si="13"/>
        <v>0</v>
      </c>
      <c r="AA59">
        <f t="shared" si="16"/>
        <v>0</v>
      </c>
      <c r="AB59" s="32">
        <f t="shared" si="14"/>
        <v>0</v>
      </c>
    </row>
    <row r="60" spans="1:28" x14ac:dyDescent="0.25">
      <c r="A60" s="128" t="s">
        <v>502</v>
      </c>
      <c r="B60" s="128" t="s">
        <v>1277</v>
      </c>
      <c r="C60" s="128" t="s">
        <v>732</v>
      </c>
      <c r="D60" s="128">
        <v>0</v>
      </c>
      <c r="E60" s="128">
        <v>0</v>
      </c>
      <c r="F60" s="128">
        <v>0</v>
      </c>
      <c r="G60" s="128">
        <v>0</v>
      </c>
      <c r="H60">
        <f t="shared" si="9"/>
        <v>0</v>
      </c>
      <c r="I60" s="120">
        <f t="shared" si="10"/>
        <v>0</v>
      </c>
      <c r="K60" s="128" t="s">
        <v>1277</v>
      </c>
      <c r="L60" s="128">
        <v>2020</v>
      </c>
      <c r="M60" s="128">
        <v>0</v>
      </c>
      <c r="N60" s="128">
        <v>0</v>
      </c>
      <c r="O60" s="128">
        <v>0</v>
      </c>
      <c r="P60" s="128">
        <v>0</v>
      </c>
      <c r="Q60">
        <f t="shared" si="15"/>
        <v>0</v>
      </c>
      <c r="R60">
        <f t="shared" si="11"/>
        <v>0</v>
      </c>
      <c r="T60" s="128" t="s">
        <v>1277</v>
      </c>
      <c r="U60" s="128" t="s">
        <v>502</v>
      </c>
      <c r="V60" s="61">
        <v>0</v>
      </c>
      <c r="W60" s="61">
        <v>0</v>
      </c>
      <c r="X60" s="61">
        <v>0</v>
      </c>
      <c r="Y60" s="61">
        <f t="shared" si="12"/>
        <v>64.165057915057929</v>
      </c>
      <c r="Z60" s="46">
        <f t="shared" si="13"/>
        <v>0</v>
      </c>
      <c r="AA60">
        <f t="shared" si="16"/>
        <v>0</v>
      </c>
      <c r="AB60" s="32">
        <f t="shared" si="14"/>
        <v>0</v>
      </c>
    </row>
    <row r="61" spans="1:28" x14ac:dyDescent="0.25">
      <c r="A61" s="128" t="s">
        <v>502</v>
      </c>
      <c r="B61" s="128" t="s">
        <v>1278</v>
      </c>
      <c r="C61" s="128" t="s">
        <v>732</v>
      </c>
      <c r="D61" s="128"/>
      <c r="E61" s="128"/>
      <c r="F61" s="128"/>
      <c r="G61" s="128"/>
      <c r="H61">
        <f t="shared" si="9"/>
        <v>0</v>
      </c>
      <c r="I61" s="120">
        <f t="shared" si="10"/>
        <v>0</v>
      </c>
      <c r="K61" s="128" t="s">
        <v>1278</v>
      </c>
      <c r="L61" s="128">
        <v>2020</v>
      </c>
      <c r="M61" s="128"/>
      <c r="N61" s="128"/>
      <c r="O61" s="128"/>
      <c r="P61" s="128"/>
      <c r="Q61">
        <f t="shared" si="15"/>
        <v>0</v>
      </c>
      <c r="R61">
        <f t="shared" si="11"/>
        <v>0</v>
      </c>
      <c r="T61" s="128" t="s">
        <v>1278</v>
      </c>
      <c r="U61" s="128" t="s">
        <v>502</v>
      </c>
      <c r="V61" s="61">
        <v>0</v>
      </c>
      <c r="W61" s="61">
        <v>0</v>
      </c>
      <c r="X61" s="61">
        <v>0</v>
      </c>
      <c r="Y61" s="61">
        <f t="shared" si="12"/>
        <v>64.165057915057929</v>
      </c>
      <c r="Z61" s="46">
        <f t="shared" si="13"/>
        <v>0</v>
      </c>
      <c r="AA61">
        <f t="shared" si="16"/>
        <v>0</v>
      </c>
      <c r="AB61" s="32">
        <f t="shared" si="14"/>
        <v>0</v>
      </c>
    </row>
    <row r="62" spans="1:28" x14ac:dyDescent="0.25">
      <c r="A62" s="128" t="s">
        <v>502</v>
      </c>
      <c r="B62" s="128" t="s">
        <v>1279</v>
      </c>
      <c r="C62" s="128" t="s">
        <v>732</v>
      </c>
      <c r="D62" s="128">
        <v>0</v>
      </c>
      <c r="E62" s="128">
        <v>0</v>
      </c>
      <c r="F62" s="128">
        <v>0</v>
      </c>
      <c r="G62" s="128">
        <v>0</v>
      </c>
      <c r="H62">
        <f t="shared" si="9"/>
        <v>0</v>
      </c>
      <c r="I62" s="120">
        <f t="shared" si="10"/>
        <v>0</v>
      </c>
      <c r="K62" s="128" t="s">
        <v>1279</v>
      </c>
      <c r="L62" s="128">
        <v>2020</v>
      </c>
      <c r="M62" s="128">
        <v>100</v>
      </c>
      <c r="N62" s="128">
        <v>51</v>
      </c>
      <c r="O62" s="128">
        <v>51</v>
      </c>
      <c r="P62" s="128">
        <v>0</v>
      </c>
      <c r="Q62">
        <f t="shared" si="15"/>
        <v>202</v>
      </c>
      <c r="R62">
        <f t="shared" si="11"/>
        <v>65.584415584415595</v>
      </c>
      <c r="T62" s="128" t="s">
        <v>1279</v>
      </c>
      <c r="U62" s="128" t="s">
        <v>502</v>
      </c>
      <c r="V62" s="61">
        <v>0</v>
      </c>
      <c r="W62" s="61">
        <v>65.584415584415595</v>
      </c>
      <c r="X62" s="61">
        <v>100</v>
      </c>
      <c r="Y62" s="61">
        <f t="shared" si="12"/>
        <v>64.165057915057929</v>
      </c>
      <c r="Z62" s="46">
        <f t="shared" si="13"/>
        <v>8.1221708439284921</v>
      </c>
      <c r="AA62">
        <f t="shared" si="16"/>
        <v>67.684757032737437</v>
      </c>
      <c r="AB62" s="32">
        <f t="shared" si="14"/>
        <v>8</v>
      </c>
    </row>
    <row r="63" spans="1:28" x14ac:dyDescent="0.25">
      <c r="A63" s="128" t="s">
        <v>502</v>
      </c>
      <c r="B63" s="128" t="s">
        <v>1280</v>
      </c>
      <c r="C63" s="128" t="s">
        <v>732</v>
      </c>
      <c r="D63" s="128"/>
      <c r="E63" s="128"/>
      <c r="F63" s="128"/>
      <c r="G63" s="128"/>
      <c r="H63">
        <f t="shared" si="9"/>
        <v>0</v>
      </c>
      <c r="I63" s="120">
        <f t="shared" si="10"/>
        <v>0</v>
      </c>
      <c r="K63" s="128" t="s">
        <v>1280</v>
      </c>
      <c r="L63" s="128">
        <v>2020</v>
      </c>
      <c r="M63" s="128"/>
      <c r="N63" s="128"/>
      <c r="O63" s="128"/>
      <c r="P63" s="128"/>
      <c r="Q63">
        <f t="shared" si="15"/>
        <v>0</v>
      </c>
      <c r="R63">
        <f t="shared" si="11"/>
        <v>0</v>
      </c>
      <c r="T63" s="128" t="s">
        <v>1280</v>
      </c>
      <c r="U63" s="128" t="s">
        <v>502</v>
      </c>
      <c r="V63" s="61">
        <v>0</v>
      </c>
      <c r="W63" s="61">
        <v>0</v>
      </c>
      <c r="X63" s="61">
        <v>0</v>
      </c>
      <c r="Y63" s="61">
        <f t="shared" si="12"/>
        <v>64.165057915057929</v>
      </c>
      <c r="Z63" s="46">
        <f t="shared" si="13"/>
        <v>0</v>
      </c>
      <c r="AA63">
        <f t="shared" si="16"/>
        <v>0</v>
      </c>
      <c r="AB63" s="32">
        <f t="shared" si="14"/>
        <v>0</v>
      </c>
    </row>
    <row r="64" spans="1:28" x14ac:dyDescent="0.25">
      <c r="A64" s="128" t="s">
        <v>502</v>
      </c>
      <c r="B64" s="128" t="s">
        <v>1281</v>
      </c>
      <c r="C64" s="128" t="s">
        <v>732</v>
      </c>
      <c r="D64" s="128">
        <v>0</v>
      </c>
      <c r="E64" s="128">
        <v>0</v>
      </c>
      <c r="F64" s="128">
        <v>0</v>
      </c>
      <c r="G64" s="128">
        <v>0</v>
      </c>
      <c r="H64">
        <f t="shared" si="9"/>
        <v>0</v>
      </c>
      <c r="I64" s="120">
        <f t="shared" si="10"/>
        <v>0</v>
      </c>
      <c r="K64" s="128" t="s">
        <v>1281</v>
      </c>
      <c r="L64" s="128">
        <v>2020</v>
      </c>
      <c r="M64" s="128">
        <v>70</v>
      </c>
      <c r="N64" s="128">
        <v>100</v>
      </c>
      <c r="O64" s="128">
        <v>0</v>
      </c>
      <c r="P64" s="128">
        <v>0</v>
      </c>
      <c r="Q64">
        <f t="shared" si="15"/>
        <v>170</v>
      </c>
      <c r="R64">
        <f t="shared" si="11"/>
        <v>55.194805194805198</v>
      </c>
      <c r="T64" s="128" t="s">
        <v>1281</v>
      </c>
      <c r="U64" s="128" t="s">
        <v>502</v>
      </c>
      <c r="V64" s="61">
        <v>0</v>
      </c>
      <c r="W64" s="61">
        <v>55.194805194805198</v>
      </c>
      <c r="X64" s="61">
        <v>100</v>
      </c>
      <c r="Y64" s="61">
        <f t="shared" si="12"/>
        <v>64.165057915057929</v>
      </c>
      <c r="Z64" s="46">
        <f t="shared" si="13"/>
        <v>6.875417597175244</v>
      </c>
      <c r="AA64">
        <f t="shared" si="16"/>
        <v>57.29514664312704</v>
      </c>
      <c r="AB64" s="32">
        <f t="shared" si="14"/>
        <v>6</v>
      </c>
    </row>
    <row r="65" spans="1:28" x14ac:dyDescent="0.25">
      <c r="A65" s="128" t="s">
        <v>502</v>
      </c>
      <c r="B65" s="128" t="s">
        <v>1282</v>
      </c>
      <c r="C65" s="128" t="s">
        <v>732</v>
      </c>
      <c r="D65" s="128"/>
      <c r="E65" s="128"/>
      <c r="F65" s="128"/>
      <c r="G65" s="128"/>
      <c r="H65">
        <f t="shared" si="9"/>
        <v>0</v>
      </c>
      <c r="I65" s="120">
        <f t="shared" si="10"/>
        <v>0</v>
      </c>
      <c r="K65" s="128" t="s">
        <v>1282</v>
      </c>
      <c r="L65" s="128">
        <v>2020</v>
      </c>
      <c r="M65" s="128"/>
      <c r="N65" s="128"/>
      <c r="O65" s="128"/>
      <c r="P65" s="128"/>
      <c r="Q65">
        <f t="shared" si="15"/>
        <v>0</v>
      </c>
      <c r="R65">
        <f t="shared" si="11"/>
        <v>0</v>
      </c>
      <c r="T65" s="128" t="s">
        <v>1282</v>
      </c>
      <c r="U65" s="128" t="s">
        <v>502</v>
      </c>
      <c r="V65" s="61">
        <v>0</v>
      </c>
      <c r="W65" s="61">
        <v>0</v>
      </c>
      <c r="X65" s="61">
        <v>0</v>
      </c>
      <c r="Y65" s="61">
        <f t="shared" si="12"/>
        <v>64.165057915057929</v>
      </c>
      <c r="Z65" s="46">
        <f t="shared" si="13"/>
        <v>0</v>
      </c>
      <c r="AA65">
        <f t="shared" si="16"/>
        <v>0</v>
      </c>
      <c r="AB65" s="32">
        <f t="shared" si="14"/>
        <v>0</v>
      </c>
    </row>
    <row r="66" spans="1:28" x14ac:dyDescent="0.25">
      <c r="A66" s="128" t="s">
        <v>502</v>
      </c>
      <c r="B66" s="128" t="s">
        <v>1283</v>
      </c>
      <c r="C66" s="128" t="s">
        <v>732</v>
      </c>
      <c r="D66" s="128">
        <v>0</v>
      </c>
      <c r="E66" s="128">
        <v>0</v>
      </c>
      <c r="F66" s="128">
        <v>0</v>
      </c>
      <c r="G66" s="128">
        <v>0</v>
      </c>
      <c r="H66">
        <f t="shared" si="9"/>
        <v>0</v>
      </c>
      <c r="I66" s="120">
        <f t="shared" ref="I66:I75" si="17">H66/MAX($H$2:$H$75)*100</f>
        <v>0</v>
      </c>
      <c r="K66" s="128" t="s">
        <v>1283</v>
      </c>
      <c r="L66" s="128">
        <v>2020</v>
      </c>
      <c r="M66" s="128">
        <v>1</v>
      </c>
      <c r="N66" s="128">
        <v>0</v>
      </c>
      <c r="O66" s="128">
        <v>1</v>
      </c>
      <c r="P66" s="128">
        <v>0</v>
      </c>
      <c r="Q66">
        <f t="shared" si="15"/>
        <v>2</v>
      </c>
      <c r="R66">
        <f t="shared" ref="R66:R75" si="18">Q66/MAX($Q$2:$Q$75)*100</f>
        <v>0.64935064935064934</v>
      </c>
      <c r="T66" s="128" t="s">
        <v>1283</v>
      </c>
      <c r="U66" s="128" t="s">
        <v>502</v>
      </c>
      <c r="V66" s="61">
        <v>0</v>
      </c>
      <c r="W66" s="61">
        <v>0.64935064935064934</v>
      </c>
      <c r="X66" s="61">
        <v>100</v>
      </c>
      <c r="Y66" s="61">
        <f t="shared" ref="Y66:Y75" si="19">AVERAGE($X$2:$X$75)</f>
        <v>64.165057915057929</v>
      </c>
      <c r="Z66" s="46">
        <f t="shared" ref="Z66:Z75" si="20">IF(W66&gt;=80,12,((W66/100)*12)+(((X66/MAX($X$2:$X$75))/(Y66/100))))</f>
        <v>0.32996305172069873</v>
      </c>
      <c r="AA66">
        <f t="shared" si="16"/>
        <v>2.7496920976724892</v>
      </c>
      <c r="AB66" s="32">
        <f t="shared" ref="AB66:AB75" si="21">LOOKUP(AA66,$AF$3:$AG$10,$AH$3:$AH$10)</f>
        <v>0</v>
      </c>
    </row>
    <row r="67" spans="1:28" x14ac:dyDescent="0.25">
      <c r="A67" s="128" t="s">
        <v>502</v>
      </c>
      <c r="B67" s="128" t="s">
        <v>1284</v>
      </c>
      <c r="C67" s="128" t="s">
        <v>732</v>
      </c>
      <c r="D67" s="128">
        <v>0</v>
      </c>
      <c r="E67" s="128">
        <v>0</v>
      </c>
      <c r="F67" s="128">
        <v>0</v>
      </c>
      <c r="G67" s="128">
        <v>0</v>
      </c>
      <c r="H67">
        <f t="shared" si="9"/>
        <v>0</v>
      </c>
      <c r="I67" s="120">
        <f t="shared" si="17"/>
        <v>0</v>
      </c>
      <c r="K67" s="128" t="s">
        <v>1284</v>
      </c>
      <c r="L67" s="128">
        <v>2020</v>
      </c>
      <c r="M67" s="128">
        <v>100</v>
      </c>
      <c r="N67" s="128">
        <v>100</v>
      </c>
      <c r="O67" s="128">
        <v>40</v>
      </c>
      <c r="P67" s="128">
        <v>0</v>
      </c>
      <c r="Q67">
        <f t="shared" si="15"/>
        <v>240</v>
      </c>
      <c r="R67">
        <f t="shared" si="18"/>
        <v>77.922077922077932</v>
      </c>
      <c r="T67" s="128" t="s">
        <v>1284</v>
      </c>
      <c r="U67" s="128" t="s">
        <v>502</v>
      </c>
      <c r="V67" s="61">
        <v>0</v>
      </c>
      <c r="W67" s="61">
        <v>77.922077922077932</v>
      </c>
      <c r="X67" s="61">
        <v>100</v>
      </c>
      <c r="Y67" s="61">
        <f t="shared" si="19"/>
        <v>64.165057915057929</v>
      </c>
      <c r="Z67" s="46">
        <f t="shared" si="20"/>
        <v>9.6026903244479733</v>
      </c>
      <c r="AA67">
        <f t="shared" si="16"/>
        <v>80.022419370399774</v>
      </c>
      <c r="AB67" s="32">
        <f t="shared" si="21"/>
        <v>12</v>
      </c>
    </row>
    <row r="68" spans="1:28" x14ac:dyDescent="0.25">
      <c r="A68" s="128" t="s">
        <v>502</v>
      </c>
      <c r="B68" s="128" t="s">
        <v>1285</v>
      </c>
      <c r="C68" s="128" t="s">
        <v>732</v>
      </c>
      <c r="D68" s="128"/>
      <c r="E68" s="128"/>
      <c r="F68" s="128"/>
      <c r="G68" s="128"/>
      <c r="H68">
        <f t="shared" si="9"/>
        <v>0</v>
      </c>
      <c r="I68" s="120">
        <f t="shared" si="17"/>
        <v>0</v>
      </c>
      <c r="K68" s="128" t="s">
        <v>1285</v>
      </c>
      <c r="L68" s="128">
        <v>2020</v>
      </c>
      <c r="M68" s="128">
        <v>100</v>
      </c>
      <c r="N68" s="128">
        <v>100</v>
      </c>
      <c r="O68" s="128">
        <v>100</v>
      </c>
      <c r="P68" s="128">
        <v>0</v>
      </c>
      <c r="Q68">
        <f t="shared" si="15"/>
        <v>300</v>
      </c>
      <c r="R68">
        <f t="shared" si="18"/>
        <v>97.402597402597408</v>
      </c>
      <c r="T68" s="128" t="s">
        <v>1285</v>
      </c>
      <c r="U68" s="128" t="s">
        <v>502</v>
      </c>
      <c r="V68" s="61">
        <v>0</v>
      </c>
      <c r="W68" s="61">
        <v>97.402597402597408</v>
      </c>
      <c r="X68" s="61">
        <v>100</v>
      </c>
      <c r="Y68" s="61">
        <f t="shared" si="19"/>
        <v>64.165057915057929</v>
      </c>
      <c r="Z68" s="46">
        <f t="shared" si="20"/>
        <v>12</v>
      </c>
      <c r="AA68">
        <f t="shared" si="16"/>
        <v>100</v>
      </c>
      <c r="AB68" s="32">
        <f t="shared" si="21"/>
        <v>12</v>
      </c>
    </row>
    <row r="69" spans="1:28" x14ac:dyDescent="0.25">
      <c r="A69" s="128" t="s">
        <v>502</v>
      </c>
      <c r="B69" s="128" t="s">
        <v>1286</v>
      </c>
      <c r="C69" s="128" t="s">
        <v>732</v>
      </c>
      <c r="D69" s="128" t="s">
        <v>521</v>
      </c>
      <c r="E69" s="128" t="s">
        <v>521</v>
      </c>
      <c r="F69" s="128" t="s">
        <v>521</v>
      </c>
      <c r="G69" s="128" t="s">
        <v>521</v>
      </c>
      <c r="I69" s="120">
        <f t="shared" si="17"/>
        <v>0</v>
      </c>
      <c r="K69" s="128" t="s">
        <v>1286</v>
      </c>
      <c r="L69" s="128">
        <v>2020</v>
      </c>
      <c r="M69" s="128" t="s">
        <v>521</v>
      </c>
      <c r="N69" s="128" t="s">
        <v>521</v>
      </c>
      <c r="O69" s="128" t="s">
        <v>521</v>
      </c>
      <c r="P69" s="128" t="s">
        <v>521</v>
      </c>
      <c r="R69">
        <f t="shared" si="18"/>
        <v>0</v>
      </c>
      <c r="T69" s="128" t="s">
        <v>1286</v>
      </c>
      <c r="U69" s="128" t="s">
        <v>502</v>
      </c>
      <c r="V69" s="61">
        <v>0</v>
      </c>
      <c r="W69" s="61">
        <v>0</v>
      </c>
      <c r="X69" s="61">
        <v>0</v>
      </c>
      <c r="Y69" s="61">
        <f t="shared" si="19"/>
        <v>64.165057915057929</v>
      </c>
      <c r="Z69" s="46">
        <f t="shared" si="20"/>
        <v>0</v>
      </c>
      <c r="AA69">
        <f t="shared" si="16"/>
        <v>0</v>
      </c>
      <c r="AB69" s="32">
        <f t="shared" si="21"/>
        <v>0</v>
      </c>
    </row>
    <row r="70" spans="1:28" x14ac:dyDescent="0.25">
      <c r="A70" s="128" t="s">
        <v>502</v>
      </c>
      <c r="B70" s="128" t="s">
        <v>1287</v>
      </c>
      <c r="C70" s="128" t="s">
        <v>732</v>
      </c>
      <c r="D70" s="128"/>
      <c r="E70" s="128"/>
      <c r="F70" s="128"/>
      <c r="G70" s="128"/>
      <c r="H70">
        <f t="shared" ref="H70:H75" si="22">D70+E70+F70+G70</f>
        <v>0</v>
      </c>
      <c r="I70" s="120">
        <f t="shared" si="17"/>
        <v>0</v>
      </c>
      <c r="K70" s="128" t="s">
        <v>1287</v>
      </c>
      <c r="L70" s="128">
        <v>2020</v>
      </c>
      <c r="M70" s="128">
        <v>100</v>
      </c>
      <c r="N70" s="128">
        <v>50</v>
      </c>
      <c r="O70" s="128">
        <v>0</v>
      </c>
      <c r="P70" s="128">
        <v>0</v>
      </c>
      <c r="Q70">
        <f t="shared" ref="Q70:Q75" si="23">M70+N70+O70+P70</f>
        <v>150</v>
      </c>
      <c r="R70">
        <f t="shared" si="18"/>
        <v>48.701298701298704</v>
      </c>
      <c r="T70" s="128" t="s">
        <v>1287</v>
      </c>
      <c r="U70" s="128" t="s">
        <v>502</v>
      </c>
      <c r="V70" s="61">
        <v>0</v>
      </c>
      <c r="W70" s="61">
        <v>48.701298701298704</v>
      </c>
      <c r="X70" s="61">
        <v>100</v>
      </c>
      <c r="Y70" s="61">
        <f t="shared" si="19"/>
        <v>64.165057915057929</v>
      </c>
      <c r="Z70" s="46">
        <f t="shared" si="20"/>
        <v>6.096196817954465</v>
      </c>
      <c r="AA70">
        <f t="shared" si="16"/>
        <v>50.801640149620539</v>
      </c>
      <c r="AB70" s="32">
        <f t="shared" si="21"/>
        <v>6</v>
      </c>
    </row>
    <row r="71" spans="1:28" x14ac:dyDescent="0.25">
      <c r="A71" s="128" t="s">
        <v>502</v>
      </c>
      <c r="B71" s="128" t="s">
        <v>1288</v>
      </c>
      <c r="C71" s="128" t="s">
        <v>732</v>
      </c>
      <c r="D71" s="128"/>
      <c r="E71" s="128"/>
      <c r="F71" s="128"/>
      <c r="G71" s="128"/>
      <c r="H71">
        <f t="shared" si="22"/>
        <v>0</v>
      </c>
      <c r="I71" s="120">
        <f t="shared" si="17"/>
        <v>0</v>
      </c>
      <c r="K71" s="128" t="s">
        <v>1288</v>
      </c>
      <c r="L71" s="128">
        <v>2020</v>
      </c>
      <c r="M71" s="128"/>
      <c r="N71" s="128"/>
      <c r="O71" s="128"/>
      <c r="P71" s="128"/>
      <c r="Q71">
        <f t="shared" si="23"/>
        <v>0</v>
      </c>
      <c r="R71">
        <f t="shared" si="18"/>
        <v>0</v>
      </c>
      <c r="T71" s="128" t="s">
        <v>1288</v>
      </c>
      <c r="U71" s="128" t="s">
        <v>502</v>
      </c>
      <c r="V71" s="61">
        <v>0</v>
      </c>
      <c r="W71" s="61">
        <v>0</v>
      </c>
      <c r="X71" s="61">
        <v>0</v>
      </c>
      <c r="Y71" s="61">
        <f t="shared" si="19"/>
        <v>64.165057915057929</v>
      </c>
      <c r="Z71" s="46">
        <f t="shared" si="20"/>
        <v>0</v>
      </c>
      <c r="AA71">
        <f t="shared" si="16"/>
        <v>0</v>
      </c>
      <c r="AB71" s="32">
        <f t="shared" si="21"/>
        <v>0</v>
      </c>
    </row>
    <row r="72" spans="1:28" x14ac:dyDescent="0.25">
      <c r="A72" s="128" t="s">
        <v>502</v>
      </c>
      <c r="B72" s="128" t="s">
        <v>1289</v>
      </c>
      <c r="C72" s="128" t="s">
        <v>732</v>
      </c>
      <c r="D72" s="128"/>
      <c r="E72" s="128"/>
      <c r="F72" s="128"/>
      <c r="G72" s="128"/>
      <c r="H72">
        <f t="shared" si="22"/>
        <v>0</v>
      </c>
      <c r="I72" s="120">
        <f t="shared" si="17"/>
        <v>0</v>
      </c>
      <c r="K72" s="128" t="s">
        <v>1289</v>
      </c>
      <c r="L72" s="128">
        <v>2020</v>
      </c>
      <c r="M72" s="128"/>
      <c r="N72" s="128"/>
      <c r="O72" s="128"/>
      <c r="P72" s="128"/>
      <c r="Q72">
        <f t="shared" si="23"/>
        <v>0</v>
      </c>
      <c r="R72">
        <f t="shared" si="18"/>
        <v>0</v>
      </c>
      <c r="T72" s="128" t="s">
        <v>1289</v>
      </c>
      <c r="U72" s="128" t="s">
        <v>502</v>
      </c>
      <c r="V72" s="61">
        <v>0</v>
      </c>
      <c r="W72" s="61">
        <v>0</v>
      </c>
      <c r="X72" s="61">
        <v>0</v>
      </c>
      <c r="Y72" s="61">
        <f t="shared" si="19"/>
        <v>64.165057915057929</v>
      </c>
      <c r="Z72" s="46">
        <f t="shared" si="20"/>
        <v>0</v>
      </c>
      <c r="AA72">
        <f t="shared" si="16"/>
        <v>0</v>
      </c>
      <c r="AB72" s="32">
        <f t="shared" si="21"/>
        <v>0</v>
      </c>
    </row>
    <row r="73" spans="1:28" x14ac:dyDescent="0.25">
      <c r="A73" s="128" t="s">
        <v>502</v>
      </c>
      <c r="B73" s="128" t="s">
        <v>1290</v>
      </c>
      <c r="C73" s="128" t="s">
        <v>732</v>
      </c>
      <c r="D73" s="128">
        <v>0</v>
      </c>
      <c r="E73" s="128">
        <v>0</v>
      </c>
      <c r="F73" s="128">
        <v>0</v>
      </c>
      <c r="G73" s="128">
        <v>0</v>
      </c>
      <c r="H73">
        <f t="shared" si="22"/>
        <v>0</v>
      </c>
      <c r="I73" s="120">
        <f t="shared" si="17"/>
        <v>0</v>
      </c>
      <c r="K73" s="128" t="s">
        <v>1290</v>
      </c>
      <c r="L73" s="128">
        <v>2020</v>
      </c>
      <c r="M73" s="128">
        <v>100</v>
      </c>
      <c r="N73" s="128">
        <v>0</v>
      </c>
      <c r="O73" s="128">
        <v>1</v>
      </c>
      <c r="P73" s="128">
        <v>0</v>
      </c>
      <c r="Q73">
        <f t="shared" si="23"/>
        <v>101</v>
      </c>
      <c r="R73">
        <f t="shared" si="18"/>
        <v>32.792207792207797</v>
      </c>
      <c r="T73" s="128" t="s">
        <v>1290</v>
      </c>
      <c r="U73" s="128" t="s">
        <v>502</v>
      </c>
      <c r="V73" s="61">
        <v>0</v>
      </c>
      <c r="W73" s="61">
        <v>32.792207792207797</v>
      </c>
      <c r="X73" s="61">
        <v>100</v>
      </c>
      <c r="Y73" s="61">
        <f t="shared" si="19"/>
        <v>64.165057915057929</v>
      </c>
      <c r="Z73" s="46">
        <f t="shared" si="20"/>
        <v>4.1871059088635558</v>
      </c>
      <c r="AA73">
        <f t="shared" si="16"/>
        <v>34.892549240529632</v>
      </c>
      <c r="AB73" s="32">
        <f t="shared" si="21"/>
        <v>2</v>
      </c>
    </row>
    <row r="74" spans="1:28" x14ac:dyDescent="0.25">
      <c r="A74" s="128" t="s">
        <v>502</v>
      </c>
      <c r="B74" s="128" t="s">
        <v>1291</v>
      </c>
      <c r="C74" s="128" t="s">
        <v>732</v>
      </c>
      <c r="D74" s="128">
        <v>100</v>
      </c>
      <c r="E74" s="128">
        <v>100</v>
      </c>
      <c r="F74" s="128">
        <v>100</v>
      </c>
      <c r="G74" s="128">
        <v>0</v>
      </c>
      <c r="H74">
        <f t="shared" si="22"/>
        <v>300</v>
      </c>
      <c r="I74" s="120">
        <f t="shared" si="17"/>
        <v>100</v>
      </c>
      <c r="K74" s="128" t="s">
        <v>1291</v>
      </c>
      <c r="L74" s="128">
        <v>2020</v>
      </c>
      <c r="M74" s="128"/>
      <c r="N74" s="128"/>
      <c r="O74" s="128"/>
      <c r="P74" s="128"/>
      <c r="Q74">
        <f t="shared" si="23"/>
        <v>0</v>
      </c>
      <c r="R74">
        <f t="shared" si="18"/>
        <v>0</v>
      </c>
      <c r="T74" s="128" t="s">
        <v>1291</v>
      </c>
      <c r="U74" s="128" t="s">
        <v>502</v>
      </c>
      <c r="V74" s="61">
        <v>100</v>
      </c>
      <c r="W74" s="61">
        <v>0</v>
      </c>
      <c r="X74" s="61">
        <f>100*((W74-V74)/V74)</f>
        <v>-100</v>
      </c>
      <c r="Y74" s="61">
        <f t="shared" si="19"/>
        <v>64.165057915057929</v>
      </c>
      <c r="Z74" s="46">
        <f t="shared" si="20"/>
        <v>-0.25204097379862084</v>
      </c>
      <c r="AA74">
        <v>0</v>
      </c>
      <c r="AB74" s="32">
        <f t="shared" si="21"/>
        <v>0</v>
      </c>
    </row>
    <row r="75" spans="1:28" x14ac:dyDescent="0.25">
      <c r="A75" s="128" t="s">
        <v>502</v>
      </c>
      <c r="B75" s="128" t="s">
        <v>1292</v>
      </c>
      <c r="C75" s="128" t="s">
        <v>732</v>
      </c>
      <c r="D75" s="128"/>
      <c r="E75" s="128"/>
      <c r="F75" s="128"/>
      <c r="G75" s="128"/>
      <c r="H75">
        <f t="shared" si="22"/>
        <v>0</v>
      </c>
      <c r="I75" s="120">
        <f t="shared" si="17"/>
        <v>0</v>
      </c>
      <c r="K75" s="128" t="s">
        <v>1292</v>
      </c>
      <c r="Q75">
        <f t="shared" si="23"/>
        <v>0</v>
      </c>
      <c r="R75">
        <f t="shared" si="18"/>
        <v>0</v>
      </c>
      <c r="T75" s="128" t="s">
        <v>1292</v>
      </c>
      <c r="U75" s="128" t="s">
        <v>502</v>
      </c>
      <c r="V75" s="61">
        <v>0</v>
      </c>
      <c r="W75" s="61">
        <v>0</v>
      </c>
      <c r="X75" s="61">
        <v>0</v>
      </c>
      <c r="Y75" s="61">
        <f t="shared" si="19"/>
        <v>64.165057915057929</v>
      </c>
      <c r="Z75" s="46">
        <f t="shared" si="20"/>
        <v>0</v>
      </c>
      <c r="AA75">
        <f>Z75/12*100</f>
        <v>0</v>
      </c>
      <c r="AB75" s="32">
        <f t="shared" si="21"/>
        <v>0</v>
      </c>
    </row>
    <row r="76" spans="1:28" x14ac:dyDescent="0.25">
      <c r="D76" s="61"/>
      <c r="V76" s="61"/>
      <c r="W76" s="61"/>
      <c r="X76" s="61"/>
      <c r="Y76" s="61"/>
      <c r="Z76" s="46"/>
    </row>
    <row r="77" spans="1:28" x14ac:dyDescent="0.25">
      <c r="D77" s="61"/>
      <c r="V77" s="61"/>
      <c r="W77" s="61"/>
      <c r="X77" s="61"/>
      <c r="Y77" s="61"/>
      <c r="Z77" s="46"/>
    </row>
    <row r="78" spans="1:28" x14ac:dyDescent="0.25">
      <c r="D78" s="61"/>
      <c r="V78" s="61"/>
      <c r="W78" s="61"/>
      <c r="X78" s="61"/>
      <c r="Y78" s="61"/>
      <c r="Z78" s="46"/>
    </row>
    <row r="79" spans="1:28" x14ac:dyDescent="0.25">
      <c r="D79" s="61"/>
      <c r="V79" s="61"/>
      <c r="W79" s="61"/>
      <c r="X79" s="61"/>
      <c r="Y79" s="61"/>
      <c r="Z79" s="46"/>
    </row>
    <row r="80" spans="1:28" x14ac:dyDescent="0.25">
      <c r="D80" s="61"/>
      <c r="V80" s="61"/>
      <c r="W80" s="61"/>
      <c r="X80" s="61"/>
      <c r="Y80" s="61"/>
      <c r="Z80" s="46"/>
    </row>
    <row r="81" spans="4:26" x14ac:dyDescent="0.25">
      <c r="D81" s="61"/>
      <c r="V81" s="61"/>
      <c r="W81" s="61"/>
      <c r="X81" s="61"/>
      <c r="Y81" s="61"/>
      <c r="Z81" s="46"/>
    </row>
    <row r="82" spans="4:26" x14ac:dyDescent="0.25">
      <c r="D82" s="61"/>
      <c r="V82" s="61"/>
      <c r="W82" s="61"/>
      <c r="X82" s="61"/>
      <c r="Y82" s="61"/>
      <c r="Z82" s="46"/>
    </row>
    <row r="83" spans="4:26" x14ac:dyDescent="0.25">
      <c r="D83" s="61"/>
      <c r="V83" s="61"/>
      <c r="W83" s="61"/>
      <c r="X83" s="61"/>
      <c r="Y83" s="61"/>
      <c r="Z83" s="46"/>
    </row>
    <row r="84" spans="4:26" x14ac:dyDescent="0.25">
      <c r="D84" s="61"/>
      <c r="V84" s="61"/>
      <c r="W84" s="61"/>
      <c r="X84" s="61"/>
      <c r="Y84" s="61"/>
      <c r="Z84" s="46"/>
    </row>
    <row r="85" spans="4:26" x14ac:dyDescent="0.25">
      <c r="D85" s="61"/>
      <c r="V85" s="61"/>
      <c r="W85" s="61"/>
      <c r="X85" s="61"/>
      <c r="Y85" s="61"/>
      <c r="Z85" s="46"/>
    </row>
    <row r="86" spans="4:26" x14ac:dyDescent="0.25">
      <c r="D86" s="61"/>
      <c r="V86" s="61"/>
      <c r="W86" s="61"/>
      <c r="X86" s="61"/>
      <c r="Y86" s="61"/>
      <c r="Z86" s="46"/>
    </row>
    <row r="87" spans="4:26" x14ac:dyDescent="0.25">
      <c r="D87" s="61"/>
      <c r="V87" s="61"/>
      <c r="W87" s="61"/>
      <c r="X87" s="61"/>
      <c r="Y87" s="61"/>
      <c r="Z87" s="46"/>
    </row>
    <row r="88" spans="4:26" x14ac:dyDescent="0.25">
      <c r="D88" s="61"/>
      <c r="V88" s="61"/>
      <c r="W88" s="61"/>
      <c r="X88" s="61"/>
      <c r="Y88" s="61"/>
      <c r="Z88" s="46"/>
    </row>
    <row r="89" spans="4:26" x14ac:dyDescent="0.25">
      <c r="D89" s="61"/>
      <c r="V89" s="61"/>
      <c r="W89" s="61"/>
      <c r="X89" s="61"/>
      <c r="Y89" s="61"/>
      <c r="Z89" s="46"/>
    </row>
    <row r="90" spans="4:26" x14ac:dyDescent="0.25">
      <c r="D90" s="61"/>
      <c r="V90" s="61"/>
      <c r="W90" s="61"/>
      <c r="X90" s="61"/>
      <c r="Y90" s="61"/>
      <c r="Z90" s="46"/>
    </row>
    <row r="91" spans="4:26" x14ac:dyDescent="0.25">
      <c r="D91" s="61"/>
      <c r="V91" s="61"/>
      <c r="W91" s="61"/>
      <c r="X91" s="61"/>
      <c r="Y91" s="61"/>
      <c r="Z91" s="46"/>
    </row>
    <row r="92" spans="4:26" x14ac:dyDescent="0.25">
      <c r="D92" s="61"/>
      <c r="V92" s="61"/>
      <c r="W92" s="61"/>
      <c r="X92" s="61"/>
      <c r="Y92" s="61"/>
      <c r="Z92" s="46"/>
    </row>
    <row r="93" spans="4:26" x14ac:dyDescent="0.25">
      <c r="D93" s="61"/>
      <c r="V93" s="61"/>
      <c r="W93" s="61"/>
      <c r="X93" s="61"/>
      <c r="Y93" s="61"/>
      <c r="Z93" s="46"/>
    </row>
    <row r="94" spans="4:26" x14ac:dyDescent="0.25">
      <c r="D94" s="61"/>
      <c r="V94" s="61"/>
      <c r="W94" s="61"/>
      <c r="X94" s="61"/>
      <c r="Y94" s="61"/>
      <c r="Z94" s="46"/>
    </row>
    <row r="95" spans="4:26" x14ac:dyDescent="0.25">
      <c r="D95" s="61"/>
      <c r="V95" s="61"/>
      <c r="W95" s="61"/>
      <c r="X95" s="61"/>
      <c r="Y95" s="61"/>
      <c r="Z95" s="46"/>
    </row>
    <row r="96" spans="4:26" x14ac:dyDescent="0.25">
      <c r="D96" s="61"/>
      <c r="V96" s="61"/>
      <c r="W96" s="61"/>
      <c r="X96" s="61"/>
      <c r="Y96" s="61"/>
      <c r="Z96" s="46"/>
    </row>
    <row r="97" spans="4:26" x14ac:dyDescent="0.25">
      <c r="D97" s="61"/>
      <c r="V97" s="61"/>
      <c r="W97" s="61"/>
      <c r="X97" s="61"/>
      <c r="Y97" s="61"/>
      <c r="Z97" s="46"/>
    </row>
    <row r="98" spans="4:26" x14ac:dyDescent="0.25">
      <c r="D98" s="61"/>
      <c r="V98" s="61"/>
      <c r="W98" s="61"/>
      <c r="X98" s="61"/>
      <c r="Y98" s="61"/>
      <c r="Z98" s="46"/>
    </row>
    <row r="99" spans="4:26" x14ac:dyDescent="0.25">
      <c r="D99" s="61"/>
      <c r="V99" s="61"/>
      <c r="W99" s="61"/>
      <c r="X99" s="61"/>
      <c r="Y99" s="61"/>
      <c r="Z99" s="46"/>
    </row>
    <row r="100" spans="4:26" x14ac:dyDescent="0.25">
      <c r="D100" s="61"/>
      <c r="V100" s="61"/>
      <c r="W100" s="61"/>
      <c r="X100" s="61"/>
      <c r="Y100" s="61"/>
      <c r="Z100" s="46"/>
    </row>
    <row r="101" spans="4:26" x14ac:dyDescent="0.25">
      <c r="D101" s="61"/>
      <c r="V101" s="61"/>
      <c r="W101" s="61"/>
      <c r="X101" s="61"/>
      <c r="Y101" s="61"/>
      <c r="Z101" s="46"/>
    </row>
    <row r="102" spans="4:26" x14ac:dyDescent="0.25">
      <c r="D102" s="61"/>
      <c r="V102" s="61"/>
      <c r="W102" s="61"/>
      <c r="X102" s="61"/>
      <c r="Y102" s="61"/>
      <c r="Z102" s="46"/>
    </row>
    <row r="103" spans="4:26" x14ac:dyDescent="0.25">
      <c r="D103" s="61"/>
      <c r="V103" s="61"/>
      <c r="W103" s="61"/>
      <c r="X103" s="61"/>
      <c r="Y103" s="61"/>
      <c r="Z103" s="46"/>
    </row>
    <row r="104" spans="4:26" x14ac:dyDescent="0.25">
      <c r="D104" s="61"/>
      <c r="V104" s="61"/>
      <c r="W104" s="61"/>
      <c r="X104" s="61"/>
      <c r="Y104" s="61"/>
      <c r="Z104" s="46"/>
    </row>
    <row r="105" spans="4:26" x14ac:dyDescent="0.25">
      <c r="D105" s="61"/>
      <c r="V105" s="61"/>
      <c r="W105" s="61"/>
      <c r="X105" s="61"/>
      <c r="Y105" s="61"/>
      <c r="Z105" s="46"/>
    </row>
    <row r="106" spans="4:26" x14ac:dyDescent="0.25">
      <c r="D106" s="61"/>
      <c r="V106" s="61"/>
      <c r="W106" s="61"/>
      <c r="X106" s="61"/>
      <c r="Y106" s="61"/>
      <c r="Z106" s="46"/>
    </row>
    <row r="107" spans="4:26" x14ac:dyDescent="0.25">
      <c r="D107" s="61"/>
      <c r="V107" s="61"/>
      <c r="W107" s="61"/>
      <c r="X107" s="61"/>
      <c r="Y107" s="61"/>
      <c r="Z107" s="46"/>
    </row>
    <row r="108" spans="4:26" x14ac:dyDescent="0.25">
      <c r="D108" s="61"/>
      <c r="V108" s="61"/>
      <c r="W108" s="61"/>
      <c r="X108" s="61"/>
      <c r="Y108" s="61"/>
      <c r="Z108" s="46"/>
    </row>
    <row r="109" spans="4:26" x14ac:dyDescent="0.25">
      <c r="D109" s="61"/>
      <c r="V109" s="61"/>
      <c r="W109" s="61"/>
      <c r="X109" s="61"/>
      <c r="Y109" s="61"/>
      <c r="Z109" s="46"/>
    </row>
    <row r="110" spans="4:26" x14ac:dyDescent="0.25">
      <c r="D110" s="61"/>
      <c r="V110" s="61"/>
      <c r="W110" s="61"/>
      <c r="X110" s="61"/>
      <c r="Y110" s="61"/>
      <c r="Z110" s="46"/>
    </row>
    <row r="111" spans="4:26" x14ac:dyDescent="0.25">
      <c r="D111" s="61"/>
      <c r="V111" s="61"/>
      <c r="W111" s="61"/>
      <c r="X111" s="61"/>
      <c r="Y111" s="61"/>
      <c r="Z111" s="46"/>
    </row>
    <row r="112" spans="4:26" x14ac:dyDescent="0.25">
      <c r="D112" s="61"/>
      <c r="V112" s="61"/>
      <c r="W112" s="61"/>
      <c r="X112" s="61"/>
      <c r="Y112" s="61"/>
      <c r="Z112" s="46"/>
    </row>
    <row r="113" spans="4:26" x14ac:dyDescent="0.25">
      <c r="D113" s="61"/>
      <c r="V113" s="61"/>
      <c r="W113" s="61"/>
      <c r="X113" s="61"/>
      <c r="Y113" s="61"/>
      <c r="Z113" s="46"/>
    </row>
    <row r="114" spans="4:26" x14ac:dyDescent="0.25">
      <c r="D114" s="61"/>
      <c r="V114" s="61"/>
      <c r="W114" s="61"/>
      <c r="X114" s="61"/>
      <c r="Y114" s="61"/>
      <c r="Z114" s="46"/>
    </row>
    <row r="115" spans="4:26" x14ac:dyDescent="0.25">
      <c r="D115" s="61"/>
      <c r="V115" s="61"/>
      <c r="W115" s="61"/>
      <c r="X115" s="61"/>
      <c r="Y115" s="61"/>
      <c r="Z115" s="46"/>
    </row>
    <row r="116" spans="4:26" x14ac:dyDescent="0.25">
      <c r="D116" s="61"/>
      <c r="V116" s="61"/>
      <c r="W116" s="61"/>
      <c r="X116" s="61"/>
      <c r="Y116" s="61"/>
      <c r="Z116" s="46"/>
    </row>
    <row r="117" spans="4:26" x14ac:dyDescent="0.25">
      <c r="D117" s="61"/>
      <c r="V117" s="61"/>
      <c r="W117" s="61"/>
      <c r="X117" s="61"/>
      <c r="Y117" s="61"/>
      <c r="Z117" s="46"/>
    </row>
    <row r="118" spans="4:26" x14ac:dyDescent="0.25">
      <c r="D118" s="61"/>
      <c r="V118" s="61"/>
      <c r="W118" s="61"/>
      <c r="X118" s="61"/>
      <c r="Y118" s="61"/>
      <c r="Z118" s="46"/>
    </row>
    <row r="119" spans="4:26" x14ac:dyDescent="0.25">
      <c r="D119" s="61"/>
      <c r="V119" s="61"/>
      <c r="W119" s="61"/>
      <c r="X119" s="61"/>
      <c r="Y119" s="61"/>
      <c r="Z119" s="46"/>
    </row>
    <row r="120" spans="4:26" x14ac:dyDescent="0.25">
      <c r="D120" s="61"/>
      <c r="V120" s="61"/>
      <c r="W120" s="61"/>
      <c r="X120" s="61"/>
      <c r="Y120" s="61"/>
      <c r="Z120" s="46"/>
    </row>
    <row r="121" spans="4:26" x14ac:dyDescent="0.25">
      <c r="D121" s="61"/>
      <c r="V121" s="61"/>
      <c r="W121" s="61"/>
      <c r="X121" s="61"/>
      <c r="Y121" s="61"/>
      <c r="Z121" s="46"/>
    </row>
    <row r="122" spans="4:26" x14ac:dyDescent="0.25">
      <c r="D122" s="61"/>
      <c r="V122" s="61"/>
      <c r="W122" s="61"/>
      <c r="X122" s="61"/>
      <c r="Y122" s="61"/>
      <c r="Z122" s="46"/>
    </row>
    <row r="123" spans="4:26" x14ac:dyDescent="0.25">
      <c r="D123" s="61"/>
      <c r="V123" s="61"/>
      <c r="W123" s="61"/>
      <c r="X123" s="61"/>
      <c r="Y123" s="61"/>
      <c r="Z123" s="46"/>
    </row>
    <row r="124" spans="4:26" x14ac:dyDescent="0.25">
      <c r="D124" s="61"/>
      <c r="V124" s="61"/>
      <c r="W124" s="61"/>
      <c r="X124" s="61"/>
      <c r="Y124" s="61"/>
      <c r="Z124" s="46"/>
    </row>
    <row r="125" spans="4:26" x14ac:dyDescent="0.25">
      <c r="D125" s="61"/>
      <c r="V125" s="61"/>
      <c r="W125" s="61"/>
      <c r="X125" s="61"/>
      <c r="Y125" s="61"/>
      <c r="Z125" s="46"/>
    </row>
    <row r="126" spans="4:26" x14ac:dyDescent="0.25">
      <c r="D126" s="61"/>
      <c r="V126" s="61"/>
      <c r="W126" s="61"/>
      <c r="X126" s="61"/>
      <c r="Y126" s="61"/>
      <c r="Z126" s="46"/>
    </row>
    <row r="127" spans="4:26" x14ac:dyDescent="0.25">
      <c r="D127" s="61"/>
      <c r="V127" s="61"/>
      <c r="W127" s="61"/>
      <c r="X127" s="61"/>
      <c r="Y127" s="61"/>
      <c r="Z127" s="46"/>
    </row>
    <row r="128" spans="4:26" x14ac:dyDescent="0.25">
      <c r="D128" s="61"/>
      <c r="V128" s="61"/>
      <c r="W128" s="61"/>
      <c r="X128" s="61"/>
      <c r="Y128" s="61"/>
      <c r="Z128" s="46"/>
    </row>
    <row r="129" spans="4:26" x14ac:dyDescent="0.25">
      <c r="D129" s="61"/>
      <c r="V129" s="61"/>
      <c r="W129" s="61"/>
      <c r="X129" s="61"/>
      <c r="Y129" s="61"/>
      <c r="Z129" s="46"/>
    </row>
    <row r="130" spans="4:26" x14ac:dyDescent="0.25">
      <c r="D130" s="61"/>
      <c r="V130" s="61"/>
      <c r="W130" s="61"/>
      <c r="X130" s="61"/>
      <c r="Y130" s="61"/>
      <c r="Z130" s="46"/>
    </row>
    <row r="131" spans="4:26" x14ac:dyDescent="0.25">
      <c r="D131" s="61"/>
      <c r="V131" s="61"/>
      <c r="W131" s="61"/>
      <c r="X131" s="61"/>
      <c r="Y131" s="61"/>
      <c r="Z131" s="46"/>
    </row>
    <row r="132" spans="4:26" x14ac:dyDescent="0.25">
      <c r="D132" s="61"/>
      <c r="V132" s="61"/>
      <c r="W132" s="61"/>
      <c r="X132" s="61"/>
      <c r="Y132" s="61"/>
      <c r="Z132" s="46"/>
    </row>
    <row r="133" spans="4:26" x14ac:dyDescent="0.25">
      <c r="D133" s="61"/>
      <c r="V133" s="61"/>
      <c r="W133" s="61"/>
      <c r="X133" s="61"/>
      <c r="Y133" s="61"/>
      <c r="Z133" s="46"/>
    </row>
    <row r="134" spans="4:26" x14ac:dyDescent="0.25">
      <c r="D134" s="61"/>
      <c r="V134" s="61"/>
      <c r="W134" s="61"/>
      <c r="X134" s="61"/>
      <c r="Y134" s="61"/>
      <c r="Z134" s="46"/>
    </row>
    <row r="135" spans="4:26" x14ac:dyDescent="0.25">
      <c r="D135" s="61"/>
      <c r="V135" s="61"/>
      <c r="W135" s="61"/>
      <c r="X135" s="61"/>
      <c r="Y135" s="61"/>
      <c r="Z135" s="46"/>
    </row>
    <row r="136" spans="4:26" x14ac:dyDescent="0.25">
      <c r="D136" s="61"/>
      <c r="V136" s="61"/>
      <c r="W136" s="61"/>
      <c r="X136" s="61"/>
      <c r="Y136" s="61"/>
      <c r="Z136" s="46"/>
    </row>
    <row r="137" spans="4:26" x14ac:dyDescent="0.25">
      <c r="D137" s="61"/>
      <c r="V137" s="61"/>
      <c r="W137" s="61"/>
      <c r="X137" s="61"/>
      <c r="Y137" s="61"/>
      <c r="Z137" s="46"/>
    </row>
    <row r="138" spans="4:26" x14ac:dyDescent="0.25">
      <c r="D138" s="61"/>
      <c r="V138" s="61"/>
      <c r="W138" s="61"/>
      <c r="X138" s="61"/>
      <c r="Y138" s="61"/>
      <c r="Z138" s="46"/>
    </row>
    <row r="139" spans="4:26" x14ac:dyDescent="0.25">
      <c r="D139" s="61"/>
      <c r="V139" s="61"/>
      <c r="W139" s="61"/>
      <c r="X139" s="61"/>
      <c r="Y139" s="61"/>
      <c r="Z139" s="46"/>
    </row>
    <row r="140" spans="4:26" x14ac:dyDescent="0.25">
      <c r="D140" s="61"/>
      <c r="V140" s="61"/>
      <c r="W140" s="61"/>
      <c r="X140" s="61"/>
      <c r="Y140" s="61"/>
      <c r="Z140" s="46"/>
    </row>
    <row r="141" spans="4:26" x14ac:dyDescent="0.25">
      <c r="D141" s="61"/>
      <c r="V141" s="61"/>
      <c r="W141" s="61"/>
      <c r="X141" s="61"/>
      <c r="Y141" s="61"/>
      <c r="Z141" s="46"/>
    </row>
    <row r="142" spans="4:26" x14ac:dyDescent="0.25">
      <c r="D142" s="61"/>
      <c r="V142" s="61"/>
      <c r="W142" s="61"/>
      <c r="X142" s="61"/>
      <c r="Y142" s="61"/>
      <c r="Z142" s="46"/>
    </row>
    <row r="143" spans="4:26" x14ac:dyDescent="0.25">
      <c r="D143" s="61"/>
      <c r="V143" s="61"/>
      <c r="W143" s="61"/>
      <c r="X143" s="61"/>
      <c r="Y143" s="61"/>
      <c r="Z143" s="46"/>
    </row>
    <row r="144" spans="4:26" x14ac:dyDescent="0.25">
      <c r="D144" s="61"/>
      <c r="V144" s="61"/>
      <c r="W144" s="61"/>
      <c r="X144" s="61"/>
      <c r="Y144" s="61"/>
      <c r="Z144" s="46"/>
    </row>
    <row r="145" spans="4:26" x14ac:dyDescent="0.25">
      <c r="D145" s="61"/>
      <c r="V145" s="61"/>
      <c r="W145" s="61"/>
      <c r="X145" s="61"/>
      <c r="Y145" s="61"/>
      <c r="Z145" s="46"/>
    </row>
    <row r="146" spans="4:26" x14ac:dyDescent="0.25">
      <c r="D146" s="61"/>
      <c r="V146" s="61"/>
      <c r="W146" s="61"/>
      <c r="X146" s="61"/>
      <c r="Y146" s="61"/>
      <c r="Z146" s="46"/>
    </row>
    <row r="147" spans="4:26" x14ac:dyDescent="0.25">
      <c r="D147" s="61"/>
      <c r="V147" s="61"/>
      <c r="W147" s="61"/>
      <c r="X147" s="61"/>
      <c r="Y147" s="61"/>
      <c r="Z147" s="46"/>
    </row>
    <row r="148" spans="4:26" x14ac:dyDescent="0.25">
      <c r="D148" s="61"/>
      <c r="V148" s="61"/>
      <c r="W148" s="61"/>
      <c r="X148" s="61"/>
      <c r="Y148" s="61"/>
      <c r="Z148" s="46"/>
    </row>
    <row r="149" spans="4:26" x14ac:dyDescent="0.25">
      <c r="D149" s="61"/>
      <c r="V149" s="61"/>
      <c r="W149" s="61"/>
      <c r="X149" s="61"/>
      <c r="Y149" s="61"/>
      <c r="Z149" s="46"/>
    </row>
    <row r="150" spans="4:26" x14ac:dyDescent="0.25">
      <c r="D150" s="61"/>
      <c r="V150" s="61"/>
      <c r="W150" s="61"/>
      <c r="X150" s="61"/>
      <c r="Y150" s="61"/>
      <c r="Z150" s="46"/>
    </row>
    <row r="151" spans="4:26" x14ac:dyDescent="0.25">
      <c r="D151" s="61"/>
      <c r="V151" s="61"/>
      <c r="W151" s="61"/>
      <c r="X151" s="61"/>
      <c r="Y151" s="61"/>
      <c r="Z151" s="46"/>
    </row>
    <row r="152" spans="4:26" x14ac:dyDescent="0.25">
      <c r="D152" s="61"/>
      <c r="V152" s="61"/>
      <c r="W152" s="61"/>
      <c r="X152" s="61"/>
      <c r="Y152" s="61"/>
      <c r="Z152" s="46"/>
    </row>
    <row r="153" spans="4:26" x14ac:dyDescent="0.25">
      <c r="D153" s="61"/>
      <c r="V153" s="61"/>
      <c r="W153" s="61"/>
      <c r="X153" s="61"/>
      <c r="Y153" s="61"/>
      <c r="Z153" s="46"/>
    </row>
    <row r="154" spans="4:26" x14ac:dyDescent="0.25">
      <c r="D154" s="61"/>
      <c r="V154" s="61"/>
      <c r="W154" s="61"/>
      <c r="X154" s="61"/>
      <c r="Y154" s="61"/>
      <c r="Z154" s="46"/>
    </row>
    <row r="155" spans="4:26" x14ac:dyDescent="0.25">
      <c r="D155" s="61"/>
      <c r="V155" s="61"/>
      <c r="W155" s="61"/>
      <c r="X155" s="61"/>
      <c r="Y155" s="61"/>
      <c r="Z155" s="46"/>
    </row>
    <row r="156" spans="4:26" x14ac:dyDescent="0.25">
      <c r="D156" s="61"/>
      <c r="V156" s="61"/>
      <c r="W156" s="61"/>
      <c r="X156" s="61"/>
      <c r="Y156" s="61"/>
      <c r="Z156" s="46"/>
    </row>
    <row r="157" spans="4:26" x14ac:dyDescent="0.25">
      <c r="D157" s="61"/>
      <c r="V157" s="61"/>
      <c r="W157" s="61"/>
      <c r="X157" s="61"/>
      <c r="Y157" s="61"/>
      <c r="Z157" s="46"/>
    </row>
    <row r="158" spans="4:26" x14ac:dyDescent="0.25">
      <c r="D158" s="61"/>
      <c r="V158" s="61"/>
      <c r="W158" s="61"/>
      <c r="X158" s="61"/>
      <c r="Y158" s="61"/>
      <c r="Z158" s="46"/>
    </row>
    <row r="159" spans="4:26" x14ac:dyDescent="0.25">
      <c r="D159" s="61"/>
      <c r="V159" s="61"/>
      <c r="W159" s="61"/>
      <c r="X159" s="61"/>
      <c r="Y159" s="61"/>
      <c r="Z159" s="46"/>
    </row>
    <row r="160" spans="4:26" x14ac:dyDescent="0.25">
      <c r="D160" s="61"/>
      <c r="V160" s="61"/>
      <c r="W160" s="61"/>
      <c r="X160" s="61"/>
      <c r="Y160" s="61"/>
      <c r="Z160" s="46"/>
    </row>
    <row r="161" spans="4:26" x14ac:dyDescent="0.25">
      <c r="D161" s="61"/>
      <c r="V161" s="61"/>
      <c r="W161" s="61"/>
      <c r="X161" s="61"/>
      <c r="Y161" s="61"/>
      <c r="Z161" s="46"/>
    </row>
    <row r="162" spans="4:26" x14ac:dyDescent="0.25">
      <c r="D162" s="61"/>
      <c r="V162" s="61"/>
      <c r="W162" s="61"/>
      <c r="X162" s="61"/>
      <c r="Y162" s="61"/>
      <c r="Z162" s="46"/>
    </row>
    <row r="163" spans="4:26" x14ac:dyDescent="0.25">
      <c r="D163" s="61"/>
      <c r="V163" s="61"/>
      <c r="W163" s="61"/>
      <c r="X163" s="61"/>
      <c r="Y163" s="61"/>
      <c r="Z163" s="46"/>
    </row>
    <row r="164" spans="4:26" x14ac:dyDescent="0.25">
      <c r="D164" s="61"/>
      <c r="V164" s="61"/>
      <c r="W164" s="61"/>
      <c r="X164" s="61"/>
      <c r="Y164" s="61"/>
      <c r="Z164" s="46"/>
    </row>
    <row r="165" spans="4:26" x14ac:dyDescent="0.25">
      <c r="D165" s="61"/>
      <c r="V165" s="61"/>
      <c r="W165" s="61"/>
      <c r="X165" s="61"/>
      <c r="Y165" s="61"/>
      <c r="Z165" s="46"/>
    </row>
    <row r="166" spans="4:26" x14ac:dyDescent="0.25">
      <c r="D166" s="61"/>
      <c r="V166" s="61"/>
      <c r="W166" s="61"/>
      <c r="X166" s="61"/>
      <c r="Y166" s="61"/>
      <c r="Z166" s="46"/>
    </row>
    <row r="167" spans="4:26" x14ac:dyDescent="0.25">
      <c r="D167" s="61"/>
      <c r="V167" s="61"/>
      <c r="W167" s="61"/>
      <c r="X167" s="61"/>
      <c r="Y167" s="61"/>
      <c r="Z167" s="46"/>
    </row>
    <row r="168" spans="4:26" x14ac:dyDescent="0.25">
      <c r="D168" s="61"/>
      <c r="V168" s="61"/>
      <c r="W168" s="61"/>
      <c r="X168" s="61"/>
      <c r="Y168" s="61"/>
      <c r="Z168" s="46"/>
    </row>
    <row r="169" spans="4:26" x14ac:dyDescent="0.25">
      <c r="D169" s="61"/>
      <c r="V169" s="61"/>
      <c r="W169" s="61"/>
      <c r="X169" s="61"/>
      <c r="Y169" s="61"/>
      <c r="Z169" s="46"/>
    </row>
    <row r="170" spans="4:26" ht="13.9" customHeight="1" x14ac:dyDescent="0.25">
      <c r="D170" s="61"/>
      <c r="V170" s="61"/>
      <c r="W170" s="61"/>
      <c r="X170" s="61"/>
      <c r="Y170" s="61"/>
      <c r="Z170" s="46"/>
    </row>
    <row r="171" spans="4:26" x14ac:dyDescent="0.25">
      <c r="D171" s="61"/>
      <c r="V171" s="61"/>
      <c r="W171" s="61"/>
      <c r="X171" s="61"/>
      <c r="Y171" s="61"/>
      <c r="Z171" s="46"/>
    </row>
    <row r="172" spans="4:26" x14ac:dyDescent="0.25">
      <c r="D172" s="61"/>
      <c r="V172" s="61"/>
      <c r="W172" s="61"/>
      <c r="X172" s="61"/>
      <c r="Y172" s="61"/>
      <c r="Z172" s="46"/>
    </row>
    <row r="173" spans="4:26" x14ac:dyDescent="0.25">
      <c r="D173" s="61"/>
      <c r="V173" s="61"/>
      <c r="W173" s="61"/>
      <c r="X173" s="61"/>
      <c r="Y173" s="61"/>
      <c r="Z173" s="46"/>
    </row>
    <row r="174" spans="4:26" x14ac:dyDescent="0.25">
      <c r="D174" s="61"/>
      <c r="V174" s="61"/>
      <c r="W174" s="61"/>
      <c r="X174" s="61"/>
      <c r="Y174" s="61"/>
      <c r="Z174" s="46"/>
    </row>
    <row r="175" spans="4:26" x14ac:dyDescent="0.25">
      <c r="D175" s="61"/>
      <c r="V175" s="61"/>
      <c r="W175" s="61"/>
      <c r="X175" s="61"/>
      <c r="Y175" s="61"/>
      <c r="Z175" s="46"/>
    </row>
    <row r="176" spans="4:26" x14ac:dyDescent="0.25">
      <c r="D176" s="61"/>
      <c r="V176" s="61"/>
      <c r="W176" s="61"/>
      <c r="X176" s="61"/>
      <c r="Y176" s="61"/>
      <c r="Z176" s="46"/>
    </row>
    <row r="177" spans="4:26" x14ac:dyDescent="0.25">
      <c r="D177" s="61"/>
      <c r="V177" s="61"/>
      <c r="W177" s="61"/>
      <c r="X177" s="61"/>
      <c r="Y177" s="61"/>
      <c r="Z177" s="46"/>
    </row>
    <row r="178" spans="4:26" x14ac:dyDescent="0.25">
      <c r="D178" s="61"/>
      <c r="V178" s="61"/>
      <c r="W178" s="61"/>
      <c r="X178" s="61"/>
      <c r="Y178" s="61"/>
      <c r="Z178" s="46"/>
    </row>
    <row r="179" spans="4:26" x14ac:dyDescent="0.25">
      <c r="D179" s="61"/>
      <c r="V179" s="61"/>
      <c r="W179" s="61"/>
      <c r="X179" s="61"/>
      <c r="Y179" s="61"/>
      <c r="Z179" s="46"/>
    </row>
    <row r="180" spans="4:26" x14ac:dyDescent="0.25">
      <c r="D180" s="61"/>
      <c r="V180" s="61"/>
      <c r="W180" s="61"/>
      <c r="X180" s="61"/>
      <c r="Y180" s="61"/>
      <c r="Z180" s="46"/>
    </row>
    <row r="181" spans="4:26" x14ac:dyDescent="0.25">
      <c r="D181" s="61"/>
      <c r="V181" s="61"/>
      <c r="W181" s="61"/>
      <c r="X181" s="61"/>
      <c r="Y181" s="61"/>
      <c r="Z181" s="46"/>
    </row>
    <row r="182" spans="4:26" x14ac:dyDescent="0.25">
      <c r="D182" s="61"/>
      <c r="V182" s="61"/>
      <c r="W182" s="61"/>
      <c r="X182" s="61"/>
      <c r="Y182" s="61"/>
      <c r="Z182" s="46"/>
    </row>
    <row r="183" spans="4:26" x14ac:dyDescent="0.25">
      <c r="D183" s="61"/>
      <c r="V183" s="61"/>
      <c r="W183" s="61"/>
      <c r="X183" s="61"/>
      <c r="Y183" s="61"/>
      <c r="Z183" s="46"/>
    </row>
    <row r="184" spans="4:26" x14ac:dyDescent="0.25">
      <c r="D184" s="61"/>
      <c r="V184" s="61"/>
      <c r="W184" s="61"/>
      <c r="X184" s="61"/>
      <c r="Y184" s="61"/>
      <c r="Z184" s="46"/>
    </row>
    <row r="185" spans="4:26" x14ac:dyDescent="0.25">
      <c r="D185" s="61"/>
      <c r="V185" s="61"/>
      <c r="W185" s="61"/>
      <c r="X185" s="61"/>
      <c r="Y185" s="61"/>
      <c r="Z185" s="46"/>
    </row>
    <row r="186" spans="4:26" x14ac:dyDescent="0.25">
      <c r="D186" s="61"/>
      <c r="V186" s="61"/>
      <c r="W186" s="61"/>
      <c r="X186" s="61"/>
      <c r="Y186" s="61"/>
      <c r="Z186" s="46"/>
    </row>
    <row r="187" spans="4:26" x14ac:dyDescent="0.25">
      <c r="D187" s="61"/>
      <c r="V187" s="61"/>
      <c r="W187" s="61"/>
      <c r="X187" s="61"/>
      <c r="Y187" s="61"/>
      <c r="Z187" s="46"/>
    </row>
    <row r="188" spans="4:26" x14ac:dyDescent="0.25">
      <c r="D188" s="61"/>
      <c r="V188" s="61"/>
      <c r="W188" s="61"/>
      <c r="X188" s="61"/>
      <c r="Y188" s="61"/>
      <c r="Z188" s="46"/>
    </row>
    <row r="189" spans="4:26" x14ac:dyDescent="0.25">
      <c r="D189" s="61"/>
      <c r="V189" s="61"/>
      <c r="W189" s="61"/>
      <c r="X189" s="61"/>
      <c r="Y189" s="61"/>
      <c r="Z189" s="46"/>
    </row>
    <row r="190" spans="4:26" x14ac:dyDescent="0.25">
      <c r="D190" s="61"/>
      <c r="V190" s="61"/>
      <c r="W190" s="61"/>
      <c r="X190" s="61"/>
      <c r="Y190" s="61"/>
      <c r="Z190" s="46"/>
    </row>
    <row r="191" spans="4:26" x14ac:dyDescent="0.25">
      <c r="D191" s="61"/>
      <c r="V191" s="61"/>
      <c r="W191" s="61"/>
      <c r="X191" s="61"/>
      <c r="Y191" s="61"/>
      <c r="Z191" s="46"/>
    </row>
    <row r="192" spans="4:26" x14ac:dyDescent="0.25">
      <c r="D192" s="61"/>
      <c r="V192" s="61"/>
      <c r="W192" s="61"/>
      <c r="X192" s="61"/>
      <c r="Y192" s="61"/>
      <c r="Z192" s="46"/>
    </row>
    <row r="193" spans="4:26" x14ac:dyDescent="0.25">
      <c r="D193" s="61"/>
      <c r="V193" s="61"/>
      <c r="W193" s="61"/>
      <c r="X193" s="61"/>
      <c r="Y193" s="61"/>
      <c r="Z193" s="46"/>
    </row>
    <row r="194" spans="4:26" x14ac:dyDescent="0.25">
      <c r="D194" s="61"/>
      <c r="V194" s="61"/>
      <c r="W194" s="61"/>
      <c r="X194" s="61"/>
      <c r="Y194" s="61"/>
      <c r="Z194" s="46"/>
    </row>
    <row r="195" spans="4:26" x14ac:dyDescent="0.25">
      <c r="D195" s="61"/>
      <c r="V195" s="61"/>
      <c r="W195" s="61"/>
      <c r="X195" s="61"/>
      <c r="Y195" s="61"/>
      <c r="Z195" s="46"/>
    </row>
    <row r="196" spans="4:26" x14ac:dyDescent="0.25">
      <c r="D196" s="61"/>
      <c r="V196" s="61"/>
      <c r="W196" s="61"/>
      <c r="X196" s="61"/>
      <c r="Y196" s="61"/>
      <c r="Z196" s="46"/>
    </row>
    <row r="197" spans="4:26" x14ac:dyDescent="0.25">
      <c r="D197" s="61"/>
      <c r="V197" s="61"/>
      <c r="W197" s="61"/>
      <c r="X197" s="61"/>
      <c r="Y197" s="61"/>
      <c r="Z197" s="46"/>
    </row>
    <row r="198" spans="4:26" x14ac:dyDescent="0.25">
      <c r="D198" s="61"/>
      <c r="V198" s="61"/>
      <c r="W198" s="61"/>
      <c r="X198" s="61"/>
      <c r="Y198" s="61"/>
      <c r="Z198" s="46"/>
    </row>
    <row r="199" spans="4:26" x14ac:dyDescent="0.25">
      <c r="D199" s="61"/>
      <c r="V199" s="61"/>
      <c r="W199" s="61"/>
      <c r="X199" s="61"/>
      <c r="Y199" s="61"/>
      <c r="Z199" s="46"/>
    </row>
    <row r="200" spans="4:26" x14ac:dyDescent="0.25">
      <c r="D200" s="61"/>
      <c r="V200" s="61"/>
      <c r="W200" s="61"/>
      <c r="X200" s="61"/>
      <c r="Y200" s="61"/>
      <c r="Z200" s="46"/>
    </row>
    <row r="201" spans="4:26" x14ac:dyDescent="0.25">
      <c r="D201" s="61"/>
      <c r="V201" s="61"/>
      <c r="W201" s="61"/>
      <c r="X201" s="61"/>
      <c r="Y201" s="61"/>
      <c r="Z201" s="46"/>
    </row>
    <row r="202" spans="4:26" x14ac:dyDescent="0.25">
      <c r="D202" s="61"/>
      <c r="V202" s="61"/>
      <c r="W202" s="61"/>
      <c r="X202" s="61"/>
      <c r="Y202" s="61"/>
      <c r="Z202" s="46"/>
    </row>
    <row r="203" spans="4:26" x14ac:dyDescent="0.25">
      <c r="D203" s="61"/>
      <c r="V203" s="61"/>
      <c r="W203" s="61"/>
      <c r="X203" s="61"/>
      <c r="Y203" s="61"/>
      <c r="Z203" s="46"/>
    </row>
    <row r="204" spans="4:26" x14ac:dyDescent="0.25">
      <c r="D204" s="61"/>
      <c r="V204" s="61"/>
      <c r="W204" s="61"/>
      <c r="X204" s="61"/>
      <c r="Y204" s="61"/>
      <c r="Z204" s="46"/>
    </row>
    <row r="205" spans="4:26" x14ac:dyDescent="0.25">
      <c r="D205" s="61"/>
      <c r="V205" s="61"/>
      <c r="W205" s="61"/>
      <c r="X205" s="61"/>
      <c r="Y205" s="61"/>
      <c r="Z205" s="46"/>
    </row>
    <row r="206" spans="4:26" x14ac:dyDescent="0.25">
      <c r="D206" s="61"/>
      <c r="V206" s="61"/>
      <c r="W206" s="61"/>
      <c r="X206" s="61"/>
      <c r="Y206" s="61"/>
      <c r="Z206" s="46"/>
    </row>
    <row r="207" spans="4:26" x14ac:dyDescent="0.25">
      <c r="D207" s="61"/>
      <c r="V207" s="61"/>
      <c r="W207" s="61"/>
      <c r="X207" s="61"/>
      <c r="Y207" s="61"/>
      <c r="Z207" s="46"/>
    </row>
    <row r="208" spans="4:26" x14ac:dyDescent="0.25">
      <c r="D208" s="61"/>
      <c r="V208" s="61"/>
      <c r="W208" s="61"/>
      <c r="X208" s="61"/>
      <c r="Y208" s="61"/>
      <c r="Z208" s="46"/>
    </row>
    <row r="209" spans="4:26" x14ac:dyDescent="0.25">
      <c r="D209" s="61"/>
      <c r="V209" s="61"/>
      <c r="W209" s="61"/>
      <c r="X209" s="61"/>
      <c r="Y209" s="61"/>
      <c r="Z209" s="46"/>
    </row>
    <row r="210" spans="4:26" x14ac:dyDescent="0.25">
      <c r="D210" s="61"/>
      <c r="V210" s="61"/>
      <c r="W210" s="61"/>
      <c r="X210" s="61"/>
      <c r="Y210" s="61"/>
      <c r="Z210" s="46"/>
    </row>
    <row r="211" spans="4:26" x14ac:dyDescent="0.25">
      <c r="D211" s="61"/>
      <c r="V211" s="61"/>
      <c r="W211" s="61"/>
      <c r="X211" s="61"/>
      <c r="Y211" s="61"/>
      <c r="Z211" s="46"/>
    </row>
    <row r="212" spans="4:26" x14ac:dyDescent="0.25">
      <c r="D212" s="61"/>
      <c r="V212" s="61"/>
      <c r="W212" s="61"/>
      <c r="X212" s="61"/>
      <c r="Y212" s="61"/>
      <c r="Z212" s="46"/>
    </row>
    <row r="213" spans="4:26" x14ac:dyDescent="0.25">
      <c r="D213" s="61"/>
      <c r="V213" s="61"/>
      <c r="W213" s="61"/>
      <c r="X213" s="61"/>
      <c r="Y213" s="61"/>
      <c r="Z213" s="46"/>
    </row>
    <row r="214" spans="4:26" x14ac:dyDescent="0.25">
      <c r="D214" s="61"/>
      <c r="V214" s="61"/>
      <c r="W214" s="61"/>
      <c r="X214" s="61"/>
      <c r="Y214" s="61"/>
      <c r="Z214" s="46"/>
    </row>
    <row r="215" spans="4:26" x14ac:dyDescent="0.25">
      <c r="D215" s="61"/>
      <c r="V215" s="61"/>
      <c r="W215" s="61"/>
      <c r="X215" s="61"/>
      <c r="Y215" s="61"/>
      <c r="Z215" s="46"/>
    </row>
    <row r="216" spans="4:26" x14ac:dyDescent="0.25">
      <c r="D216" s="61"/>
      <c r="V216" s="61"/>
      <c r="W216" s="61"/>
      <c r="X216" s="61"/>
      <c r="Y216" s="61"/>
      <c r="Z216" s="46"/>
    </row>
    <row r="217" spans="4:26" x14ac:dyDescent="0.25">
      <c r="D217" s="61"/>
      <c r="V217" s="61"/>
      <c r="W217" s="61"/>
      <c r="X217" s="61"/>
      <c r="Y217" s="61"/>
      <c r="Z217" s="46"/>
    </row>
    <row r="218" spans="4:26" x14ac:dyDescent="0.25">
      <c r="D218" s="61"/>
      <c r="V218" s="61"/>
      <c r="W218" s="61"/>
      <c r="X218" s="61"/>
      <c r="Y218" s="61"/>
      <c r="Z218" s="46"/>
    </row>
    <row r="219" spans="4:26" x14ac:dyDescent="0.25">
      <c r="D219" s="61"/>
      <c r="V219" s="61"/>
      <c r="W219" s="61"/>
      <c r="X219" s="61"/>
      <c r="Y219" s="61"/>
      <c r="Z219" s="46"/>
    </row>
    <row r="220" spans="4:26" x14ac:dyDescent="0.25">
      <c r="D220" s="61"/>
      <c r="V220" s="61"/>
      <c r="W220" s="61"/>
      <c r="X220" s="61"/>
      <c r="Y220" s="61"/>
      <c r="Z220" s="46"/>
    </row>
    <row r="221" spans="4:26" x14ac:dyDescent="0.25">
      <c r="D221" s="61"/>
      <c r="V221" s="61"/>
      <c r="W221" s="61"/>
      <c r="X221" s="61"/>
      <c r="Y221" s="61"/>
      <c r="Z221" s="46"/>
    </row>
    <row r="222" spans="4:26" x14ac:dyDescent="0.25">
      <c r="D222" s="61"/>
      <c r="V222" s="61"/>
      <c r="W222" s="61"/>
      <c r="X222" s="61"/>
      <c r="Y222" s="61"/>
      <c r="Z222" s="46"/>
    </row>
    <row r="223" spans="4:26" x14ac:dyDescent="0.25">
      <c r="D223" s="61"/>
      <c r="V223" s="61"/>
      <c r="W223" s="61"/>
      <c r="X223" s="61"/>
      <c r="Y223" s="61"/>
      <c r="Z223" s="46"/>
    </row>
    <row r="224" spans="4:26" x14ac:dyDescent="0.25">
      <c r="D224" s="61"/>
      <c r="V224" s="61"/>
      <c r="W224" s="61"/>
      <c r="X224" s="61"/>
      <c r="Y224" s="61"/>
      <c r="Z224" s="46"/>
    </row>
    <row r="225" spans="4:26" x14ac:dyDescent="0.25">
      <c r="D225" s="61"/>
      <c r="V225" s="61"/>
      <c r="W225" s="61"/>
      <c r="X225" s="61"/>
      <c r="Y225" s="61"/>
      <c r="Z225" s="46"/>
    </row>
    <row r="226" spans="4:26" x14ac:dyDescent="0.25">
      <c r="D226" s="61"/>
      <c r="V226" s="61"/>
      <c r="W226" s="61"/>
      <c r="X226" s="61"/>
      <c r="Y226" s="61"/>
      <c r="Z226" s="46"/>
    </row>
    <row r="227" spans="4:26" x14ac:dyDescent="0.25">
      <c r="D227" s="61"/>
      <c r="V227" s="61"/>
      <c r="W227" s="61"/>
      <c r="X227" s="61"/>
      <c r="Y227" s="61"/>
      <c r="Z227" s="46"/>
    </row>
    <row r="228" spans="4:26" x14ac:dyDescent="0.25">
      <c r="D228" s="61"/>
      <c r="V228" s="61"/>
      <c r="W228" s="61"/>
      <c r="X228" s="61"/>
      <c r="Y228" s="61"/>
      <c r="Z228" s="46"/>
    </row>
    <row r="229" spans="4:26" x14ac:dyDescent="0.25">
      <c r="D229" s="61"/>
      <c r="V229" s="61"/>
      <c r="W229" s="61"/>
      <c r="X229" s="61"/>
      <c r="Y229" s="61"/>
      <c r="Z229" s="46"/>
    </row>
    <row r="230" spans="4:26" x14ac:dyDescent="0.25">
      <c r="D230" s="61"/>
      <c r="V230" s="61"/>
      <c r="W230" s="61"/>
      <c r="X230" s="61"/>
      <c r="Y230" s="61"/>
      <c r="Z230" s="46"/>
    </row>
    <row r="231" spans="4:26" x14ac:dyDescent="0.25">
      <c r="D231" s="61"/>
      <c r="V231" s="61"/>
      <c r="W231" s="61"/>
      <c r="X231" s="61"/>
      <c r="Y231" s="61"/>
      <c r="Z231" s="46"/>
    </row>
    <row r="232" spans="4:26" x14ac:dyDescent="0.25">
      <c r="D232" s="61"/>
      <c r="V232" s="61"/>
      <c r="W232" s="61"/>
      <c r="X232" s="61"/>
      <c r="Y232" s="61"/>
      <c r="Z232" s="46"/>
    </row>
    <row r="233" spans="4:26" x14ac:dyDescent="0.25">
      <c r="D233" s="61"/>
      <c r="V233" s="61"/>
      <c r="W233" s="61"/>
      <c r="X233" s="61"/>
      <c r="Y233" s="61"/>
      <c r="Z233" s="46"/>
    </row>
    <row r="234" spans="4:26" x14ac:dyDescent="0.25">
      <c r="D234" s="61"/>
      <c r="V234" s="61"/>
      <c r="W234" s="61"/>
      <c r="X234" s="61"/>
      <c r="Y234" s="61"/>
      <c r="Z234" s="46"/>
    </row>
    <row r="235" spans="4:26" x14ac:dyDescent="0.25">
      <c r="D235" s="61"/>
      <c r="V235" s="61"/>
      <c r="W235" s="61"/>
      <c r="X235" s="61"/>
      <c r="Y235" s="61"/>
      <c r="Z235" s="46"/>
    </row>
    <row r="236" spans="4:26" x14ac:dyDescent="0.25">
      <c r="D236" s="61"/>
      <c r="V236" s="61"/>
      <c r="W236" s="61"/>
      <c r="X236" s="61"/>
      <c r="Y236" s="61"/>
      <c r="Z236" s="46"/>
    </row>
    <row r="237" spans="4:26" x14ac:dyDescent="0.25">
      <c r="D237" s="61"/>
      <c r="V237" s="61"/>
      <c r="W237" s="61"/>
      <c r="X237" s="61"/>
      <c r="Y237" s="61"/>
      <c r="Z237" s="46"/>
    </row>
    <row r="238" spans="4:26" x14ac:dyDescent="0.25">
      <c r="D238" s="61"/>
      <c r="V238" s="61"/>
      <c r="W238" s="61"/>
      <c r="X238" s="61"/>
      <c r="Y238" s="61"/>
      <c r="Z238" s="46"/>
    </row>
    <row r="239" spans="4:26" x14ac:dyDescent="0.25">
      <c r="D239" s="61"/>
      <c r="V239" s="61"/>
      <c r="W239" s="61"/>
      <c r="X239" s="61"/>
      <c r="Y239" s="61"/>
      <c r="Z239" s="46"/>
    </row>
    <row r="240" spans="4:26" x14ac:dyDescent="0.25">
      <c r="D240" s="61"/>
      <c r="V240" s="61"/>
      <c r="W240" s="61"/>
      <c r="X240" s="61"/>
      <c r="Y240" s="61"/>
      <c r="Z240" s="46"/>
    </row>
    <row r="241" spans="4:26" x14ac:dyDescent="0.25">
      <c r="D241" s="61"/>
      <c r="V241" s="61"/>
      <c r="W241" s="61"/>
      <c r="X241" s="61"/>
      <c r="Y241" s="61"/>
      <c r="Z241" s="46"/>
    </row>
    <row r="242" spans="4:26" x14ac:dyDescent="0.25">
      <c r="D242" s="61"/>
      <c r="V242" s="61"/>
      <c r="W242" s="61"/>
      <c r="X242" s="61"/>
      <c r="Y242" s="61"/>
      <c r="Z242" s="46"/>
    </row>
    <row r="243" spans="4:26" x14ac:dyDescent="0.25">
      <c r="D243" s="61"/>
      <c r="V243" s="61"/>
      <c r="W243" s="61"/>
      <c r="X243" s="61"/>
      <c r="Y243" s="61"/>
      <c r="Z243" s="46"/>
    </row>
    <row r="244" spans="4:26" x14ac:dyDescent="0.25">
      <c r="D244" s="61"/>
      <c r="V244" s="61"/>
      <c r="W244" s="61"/>
      <c r="X244" s="61"/>
      <c r="Y244" s="61"/>
      <c r="Z244" s="46"/>
    </row>
    <row r="245" spans="4:26" ht="13.9" customHeight="1" x14ac:dyDescent="0.25">
      <c r="D245" s="61"/>
      <c r="V245" s="61"/>
      <c r="W245" s="61"/>
      <c r="X245" s="61"/>
      <c r="Y245" s="61"/>
      <c r="Z245" s="46"/>
    </row>
    <row r="246" spans="4:26" x14ac:dyDescent="0.25">
      <c r="D246" s="61"/>
      <c r="V246" s="61"/>
      <c r="W246" s="61"/>
      <c r="X246" s="61"/>
      <c r="Y246" s="61"/>
      <c r="Z246" s="46"/>
    </row>
    <row r="247" spans="4:26" x14ac:dyDescent="0.25">
      <c r="D247" s="61"/>
      <c r="V247" s="61"/>
      <c r="W247" s="61"/>
      <c r="X247" s="61"/>
      <c r="Y247" s="61"/>
      <c r="Z247" s="46"/>
    </row>
    <row r="248" spans="4:26" x14ac:dyDescent="0.25">
      <c r="D248" s="61"/>
      <c r="V248" s="61"/>
      <c r="W248" s="61"/>
      <c r="X248" s="61"/>
      <c r="Y248" s="61"/>
      <c r="Z248" s="46"/>
    </row>
    <row r="249" spans="4:26" x14ac:dyDescent="0.25">
      <c r="D249" s="61"/>
      <c r="V249" s="61"/>
      <c r="W249" s="61"/>
      <c r="X249" s="61"/>
      <c r="Y249" s="61"/>
      <c r="Z249" s="46"/>
    </row>
    <row r="250" spans="4:26" x14ac:dyDescent="0.25">
      <c r="D250" s="61"/>
      <c r="V250" s="61"/>
      <c r="W250" s="61"/>
      <c r="X250" s="61"/>
      <c r="Y250" s="61"/>
      <c r="Z250" s="46"/>
    </row>
    <row r="251" spans="4:26" x14ac:dyDescent="0.25">
      <c r="D251" s="61"/>
      <c r="V251" s="61"/>
      <c r="W251" s="61"/>
      <c r="X251" s="61"/>
      <c r="Y251" s="61"/>
      <c r="Z251" s="46"/>
    </row>
    <row r="252" spans="4:26" x14ac:dyDescent="0.25">
      <c r="D252" s="61"/>
      <c r="V252" s="61"/>
      <c r="W252" s="61"/>
      <c r="X252" s="61"/>
      <c r="Y252" s="61"/>
      <c r="Z252" s="46"/>
    </row>
    <row r="253" spans="4:26" x14ac:dyDescent="0.25">
      <c r="D253" s="61"/>
      <c r="V253" s="61"/>
      <c r="W253" s="61"/>
      <c r="X253" s="61"/>
      <c r="Y253" s="61"/>
      <c r="Z253" s="46"/>
    </row>
    <row r="254" spans="4:26" x14ac:dyDescent="0.25">
      <c r="D254" s="61"/>
      <c r="V254" s="61"/>
      <c r="W254" s="61"/>
      <c r="X254" s="61"/>
      <c r="Y254" s="61"/>
      <c r="Z254" s="46"/>
    </row>
    <row r="255" spans="4:26" x14ac:dyDescent="0.25">
      <c r="D255" s="61"/>
      <c r="V255" s="61"/>
      <c r="W255" s="61"/>
      <c r="X255" s="61"/>
      <c r="Y255" s="61"/>
      <c r="Z255" s="46"/>
    </row>
    <row r="256" spans="4:26" x14ac:dyDescent="0.25">
      <c r="D256" s="61"/>
      <c r="V256" s="61"/>
      <c r="W256" s="61"/>
      <c r="X256" s="61"/>
      <c r="Y256" s="61"/>
      <c r="Z256" s="46"/>
    </row>
    <row r="257" spans="4:26" x14ac:dyDescent="0.25">
      <c r="D257" s="61"/>
      <c r="V257" s="61"/>
      <c r="W257" s="61"/>
      <c r="X257" s="61"/>
      <c r="Y257" s="61"/>
      <c r="Z257" s="46"/>
    </row>
    <row r="258" spans="4:26" x14ac:dyDescent="0.25">
      <c r="D258" s="61"/>
      <c r="V258" s="61"/>
      <c r="W258" s="61"/>
      <c r="X258" s="61"/>
      <c r="Y258" s="61"/>
      <c r="Z258" s="46"/>
    </row>
    <row r="259" spans="4:26" x14ac:dyDescent="0.25">
      <c r="D259" s="61"/>
      <c r="V259" s="61"/>
      <c r="W259" s="61"/>
      <c r="X259" s="61"/>
      <c r="Y259" s="61"/>
      <c r="Z259" s="46"/>
    </row>
    <row r="260" spans="4:26" x14ac:dyDescent="0.25">
      <c r="D260" s="61"/>
      <c r="V260" s="61"/>
      <c r="W260" s="61"/>
      <c r="X260" s="61"/>
      <c r="Y260" s="61"/>
      <c r="Z260" s="46"/>
    </row>
    <row r="261" spans="4:26" x14ac:dyDescent="0.25">
      <c r="D261" s="61"/>
      <c r="V261" s="61"/>
      <c r="W261" s="61"/>
      <c r="X261" s="61"/>
      <c r="Y261" s="61"/>
      <c r="Z261" s="46"/>
    </row>
    <row r="262" spans="4:26" x14ac:dyDescent="0.25">
      <c r="D262" s="61"/>
      <c r="V262" s="61"/>
      <c r="W262" s="61"/>
      <c r="X262" s="61"/>
      <c r="Y262" s="61"/>
      <c r="Z262" s="46"/>
    </row>
    <row r="263" spans="4:26" x14ac:dyDescent="0.25">
      <c r="D263" s="61"/>
      <c r="V263" s="61"/>
      <c r="W263" s="61"/>
      <c r="X263" s="61"/>
      <c r="Y263" s="61"/>
      <c r="Z263" s="46"/>
    </row>
    <row r="264" spans="4:26" x14ac:dyDescent="0.25">
      <c r="D264" s="61"/>
      <c r="V264" s="61"/>
      <c r="W264" s="61"/>
      <c r="X264" s="61"/>
      <c r="Y264" s="61"/>
      <c r="Z264" s="46"/>
    </row>
    <row r="265" spans="4:26" x14ac:dyDescent="0.25">
      <c r="D265" s="61"/>
      <c r="V265" s="61"/>
      <c r="W265" s="61"/>
      <c r="X265" s="61"/>
      <c r="Y265" s="61"/>
      <c r="Z265" s="46"/>
    </row>
    <row r="266" spans="4:26" x14ac:dyDescent="0.25">
      <c r="D266" s="61"/>
      <c r="V266" s="61"/>
      <c r="W266" s="61"/>
      <c r="X266" s="61"/>
      <c r="Y266" s="61"/>
      <c r="Z266" s="46"/>
    </row>
    <row r="267" spans="4:26" x14ac:dyDescent="0.25">
      <c r="D267" s="61"/>
      <c r="V267" s="61"/>
      <c r="W267" s="61"/>
      <c r="X267" s="61"/>
      <c r="Y267" s="61"/>
      <c r="Z267" s="46"/>
    </row>
    <row r="268" spans="4:26" x14ac:dyDescent="0.25">
      <c r="D268" s="61"/>
      <c r="V268" s="61"/>
      <c r="W268" s="61"/>
      <c r="X268" s="61"/>
      <c r="Y268" s="61"/>
      <c r="Z268" s="46"/>
    </row>
    <row r="269" spans="4:26" x14ac:dyDescent="0.25">
      <c r="D269" s="61"/>
      <c r="V269" s="61"/>
      <c r="W269" s="61"/>
      <c r="X269" s="61"/>
      <c r="Y269" s="61"/>
      <c r="Z269" s="46"/>
    </row>
    <row r="270" spans="4:26" x14ac:dyDescent="0.25">
      <c r="D270" s="61"/>
      <c r="V270" s="61"/>
      <c r="W270" s="61"/>
      <c r="X270" s="61"/>
      <c r="Y270" s="61"/>
      <c r="Z270" s="46"/>
    </row>
    <row r="271" spans="4:26" x14ac:dyDescent="0.25">
      <c r="D271" s="61"/>
      <c r="V271" s="61"/>
      <c r="W271" s="61"/>
      <c r="X271" s="61"/>
      <c r="Y271" s="61"/>
      <c r="Z271" s="46"/>
    </row>
    <row r="272" spans="4:26" x14ac:dyDescent="0.25">
      <c r="D272" s="61"/>
      <c r="V272" s="61"/>
      <c r="W272" s="61"/>
      <c r="X272" s="61"/>
      <c r="Y272" s="61"/>
      <c r="Z272" s="46"/>
    </row>
    <row r="273" spans="4:26" x14ac:dyDescent="0.25">
      <c r="D273" s="61"/>
      <c r="V273" s="61"/>
      <c r="W273" s="61"/>
      <c r="X273" s="61"/>
      <c r="Y273" s="61"/>
      <c r="Z273" s="46"/>
    </row>
    <row r="274" spans="4:26" x14ac:dyDescent="0.25">
      <c r="D274" s="61"/>
      <c r="V274" s="61"/>
      <c r="W274" s="61"/>
      <c r="X274" s="61"/>
      <c r="Y274" s="61"/>
      <c r="Z274" s="46"/>
    </row>
    <row r="275" spans="4:26" x14ac:dyDescent="0.25">
      <c r="D275" s="61"/>
      <c r="V275" s="61"/>
      <c r="W275" s="61"/>
      <c r="X275" s="61"/>
      <c r="Y275" s="61"/>
      <c r="Z275" s="46"/>
    </row>
    <row r="276" spans="4:26" x14ac:dyDescent="0.25">
      <c r="D276" s="61"/>
      <c r="V276" s="61"/>
      <c r="W276" s="61"/>
      <c r="X276" s="61"/>
      <c r="Y276" s="61"/>
      <c r="Z276" s="46"/>
    </row>
    <row r="277" spans="4:26" x14ac:dyDescent="0.25">
      <c r="D277" s="61"/>
      <c r="V277" s="61"/>
      <c r="W277" s="61"/>
      <c r="X277" s="61"/>
      <c r="Y277" s="61"/>
      <c r="Z277" s="46"/>
    </row>
    <row r="278" spans="4:26" x14ac:dyDescent="0.25">
      <c r="D278" s="61"/>
      <c r="V278" s="61"/>
      <c r="W278" s="61"/>
      <c r="X278" s="61"/>
      <c r="Y278" s="61"/>
      <c r="Z278" s="46"/>
    </row>
    <row r="279" spans="4:26" x14ac:dyDescent="0.25">
      <c r="D279" s="61"/>
      <c r="V279" s="61"/>
      <c r="W279" s="61"/>
      <c r="X279" s="61"/>
      <c r="Y279" s="61"/>
      <c r="Z279" s="46"/>
    </row>
    <row r="280" spans="4:26" x14ac:dyDescent="0.25">
      <c r="D280" s="61"/>
      <c r="V280" s="61"/>
      <c r="W280" s="61"/>
      <c r="X280" s="61"/>
      <c r="Y280" s="61"/>
      <c r="Z280" s="46"/>
    </row>
    <row r="281" spans="4:26" x14ac:dyDescent="0.25">
      <c r="D281" s="61"/>
      <c r="V281" s="61"/>
      <c r="W281" s="61"/>
      <c r="X281" s="61"/>
      <c r="Y281" s="61"/>
      <c r="Z281" s="46"/>
    </row>
    <row r="282" spans="4:26" x14ac:dyDescent="0.25">
      <c r="D282" s="61"/>
      <c r="V282" s="61"/>
      <c r="W282" s="61"/>
      <c r="X282" s="61"/>
      <c r="Y282" s="61"/>
      <c r="Z282" s="46"/>
    </row>
    <row r="283" spans="4:26" x14ac:dyDescent="0.25">
      <c r="D283" s="61"/>
      <c r="V283" s="61"/>
      <c r="W283" s="61"/>
      <c r="X283" s="61"/>
      <c r="Y283" s="61"/>
      <c r="Z283" s="46"/>
    </row>
    <row r="284" spans="4:26" x14ac:dyDescent="0.25">
      <c r="D284" s="61"/>
      <c r="V284" s="61"/>
      <c r="W284" s="61"/>
      <c r="X284" s="61"/>
      <c r="Y284" s="61"/>
      <c r="Z284" s="46"/>
    </row>
    <row r="285" spans="4:26" x14ac:dyDescent="0.25">
      <c r="D285" s="61"/>
      <c r="V285" s="61"/>
      <c r="W285" s="61"/>
      <c r="X285" s="61"/>
      <c r="Y285" s="61"/>
      <c r="Z285" s="46"/>
    </row>
    <row r="286" spans="4:26" x14ac:dyDescent="0.25">
      <c r="D286" s="61"/>
      <c r="V286" s="61"/>
      <c r="W286" s="61"/>
      <c r="X286" s="61"/>
      <c r="Y286" s="61"/>
      <c r="Z286" s="46"/>
    </row>
    <row r="287" spans="4:26" x14ac:dyDescent="0.25">
      <c r="D287" s="61"/>
      <c r="V287" s="61"/>
      <c r="W287" s="61"/>
      <c r="X287" s="61"/>
      <c r="Y287" s="61"/>
      <c r="Z287" s="46"/>
    </row>
    <row r="288" spans="4:26" x14ac:dyDescent="0.25">
      <c r="D288" s="61"/>
      <c r="V288" s="61"/>
      <c r="W288" s="61"/>
      <c r="X288" s="61"/>
      <c r="Y288" s="61"/>
      <c r="Z288" s="46"/>
    </row>
    <row r="289" spans="4:26" x14ac:dyDescent="0.25">
      <c r="D289" s="61"/>
      <c r="V289" s="61"/>
      <c r="W289" s="61"/>
      <c r="X289" s="61"/>
      <c r="Y289" s="61"/>
      <c r="Z289" s="46"/>
    </row>
    <row r="290" spans="4:26" x14ac:dyDescent="0.25">
      <c r="D290" s="61"/>
      <c r="V290" s="61"/>
      <c r="W290" s="61"/>
      <c r="X290" s="61"/>
      <c r="Y290" s="61"/>
      <c r="Z290" s="46"/>
    </row>
    <row r="291" spans="4:26" x14ac:dyDescent="0.25">
      <c r="D291" s="61"/>
      <c r="V291" s="61"/>
      <c r="W291" s="61"/>
      <c r="X291" s="61"/>
      <c r="Y291" s="61"/>
      <c r="Z291" s="46"/>
    </row>
    <row r="292" spans="4:26" x14ac:dyDescent="0.25">
      <c r="D292" s="61"/>
      <c r="V292" s="61"/>
      <c r="W292" s="61"/>
      <c r="X292" s="61"/>
      <c r="Y292" s="61"/>
      <c r="Z292" s="46"/>
    </row>
    <row r="293" spans="4:26" x14ac:dyDescent="0.25">
      <c r="D293" s="61"/>
      <c r="V293" s="61"/>
      <c r="W293" s="61"/>
      <c r="X293" s="61"/>
      <c r="Y293" s="61"/>
      <c r="Z293" s="46"/>
    </row>
    <row r="294" spans="4:26" x14ac:dyDescent="0.25">
      <c r="D294" s="61"/>
      <c r="V294" s="61"/>
      <c r="W294" s="61"/>
      <c r="X294" s="61"/>
      <c r="Y294" s="61"/>
      <c r="Z294" s="46"/>
    </row>
    <row r="295" spans="4:26" x14ac:dyDescent="0.25">
      <c r="D295" s="61"/>
      <c r="V295" s="61"/>
      <c r="W295" s="61"/>
      <c r="X295" s="61"/>
      <c r="Y295" s="61"/>
      <c r="Z295" s="46"/>
    </row>
    <row r="296" spans="4:26" x14ac:dyDescent="0.25">
      <c r="D296" s="61"/>
      <c r="V296" s="61"/>
      <c r="W296" s="61"/>
      <c r="X296" s="61"/>
      <c r="Y296" s="61"/>
      <c r="Z296" s="46"/>
    </row>
    <row r="297" spans="4:26" x14ac:dyDescent="0.25">
      <c r="D297" s="61"/>
      <c r="V297" s="61"/>
      <c r="W297" s="61"/>
      <c r="X297" s="61"/>
      <c r="Y297" s="61"/>
      <c r="Z297" s="46"/>
    </row>
    <row r="298" spans="4:26" x14ac:dyDescent="0.25">
      <c r="D298" s="61"/>
      <c r="V298" s="61"/>
      <c r="W298" s="61"/>
      <c r="X298" s="61"/>
      <c r="Y298" s="61"/>
      <c r="Z298" s="46"/>
    </row>
    <row r="299" spans="4:26" x14ac:dyDescent="0.25">
      <c r="D299" s="61"/>
      <c r="V299" s="61"/>
      <c r="W299" s="61"/>
      <c r="X299" s="61"/>
      <c r="Y299" s="61"/>
      <c r="Z299" s="46"/>
    </row>
    <row r="300" spans="4:26" x14ac:dyDescent="0.25">
      <c r="D300" s="61"/>
      <c r="V300" s="61"/>
      <c r="W300" s="61"/>
      <c r="X300" s="61"/>
      <c r="Y300" s="61"/>
      <c r="Z300" s="46"/>
    </row>
    <row r="301" spans="4:26" x14ac:dyDescent="0.25">
      <c r="D301" s="61"/>
      <c r="V301" s="61"/>
      <c r="W301" s="61"/>
      <c r="X301" s="61"/>
      <c r="Y301" s="61"/>
      <c r="Z301" s="46"/>
    </row>
    <row r="302" spans="4:26" x14ac:dyDescent="0.25">
      <c r="D302" s="61"/>
      <c r="V302" s="61"/>
      <c r="W302" s="61"/>
      <c r="X302" s="61"/>
      <c r="Y302" s="61"/>
      <c r="Z302" s="46"/>
    </row>
    <row r="303" spans="4:26" x14ac:dyDescent="0.25">
      <c r="D303" s="61"/>
      <c r="V303" s="61"/>
      <c r="W303" s="61"/>
      <c r="X303" s="61"/>
      <c r="Y303" s="61"/>
      <c r="Z303" s="46"/>
    </row>
    <row r="304" spans="4:26" x14ac:dyDescent="0.25">
      <c r="D304" s="61"/>
      <c r="V304" s="61"/>
      <c r="W304" s="61"/>
      <c r="X304" s="61"/>
      <c r="Y304" s="61"/>
      <c r="Z304" s="46"/>
    </row>
    <row r="305" spans="4:26" x14ac:dyDescent="0.25">
      <c r="D305" s="61"/>
      <c r="V305" s="61"/>
      <c r="W305" s="61"/>
      <c r="X305" s="61"/>
      <c r="Y305" s="61"/>
      <c r="Z305" s="46"/>
    </row>
    <row r="306" spans="4:26" x14ac:dyDescent="0.25">
      <c r="D306" s="61"/>
      <c r="V306" s="61"/>
      <c r="W306" s="61"/>
      <c r="X306" s="61"/>
      <c r="Y306" s="61"/>
      <c r="Z306" s="46"/>
    </row>
    <row r="307" spans="4:26" x14ac:dyDescent="0.25">
      <c r="D307" s="61"/>
      <c r="V307" s="61"/>
      <c r="W307" s="61"/>
      <c r="X307" s="61"/>
      <c r="Y307" s="61"/>
      <c r="Z307" s="46"/>
    </row>
    <row r="308" spans="4:26" x14ac:dyDescent="0.25">
      <c r="D308" s="61"/>
      <c r="V308" s="61"/>
      <c r="W308" s="61"/>
      <c r="X308" s="61"/>
      <c r="Y308" s="61"/>
      <c r="Z308" s="46"/>
    </row>
    <row r="309" spans="4:26" x14ac:dyDescent="0.25">
      <c r="D309" s="61"/>
      <c r="V309" s="61"/>
      <c r="W309" s="61"/>
      <c r="X309" s="61"/>
      <c r="Y309" s="61"/>
      <c r="Z309" s="46"/>
    </row>
    <row r="310" spans="4:26" x14ac:dyDescent="0.25">
      <c r="D310" s="61"/>
      <c r="V310" s="61"/>
      <c r="W310" s="61"/>
      <c r="X310" s="61"/>
      <c r="Y310" s="61"/>
      <c r="Z310" s="46"/>
    </row>
    <row r="311" spans="4:26" x14ac:dyDescent="0.25">
      <c r="D311" s="61"/>
      <c r="V311" s="61"/>
      <c r="W311" s="61"/>
      <c r="X311" s="61"/>
      <c r="Y311" s="61"/>
      <c r="Z311" s="46"/>
    </row>
    <row r="312" spans="4:26" x14ac:dyDescent="0.25">
      <c r="D312" s="61"/>
      <c r="V312" s="61"/>
      <c r="W312" s="61"/>
      <c r="X312" s="61"/>
      <c r="Y312" s="61"/>
      <c r="Z312" s="46"/>
    </row>
    <row r="313" spans="4:26" x14ac:dyDescent="0.25">
      <c r="D313" s="61"/>
      <c r="V313" s="61"/>
      <c r="W313" s="61"/>
      <c r="X313" s="61"/>
      <c r="Y313" s="61"/>
      <c r="Z313" s="46"/>
    </row>
    <row r="314" spans="4:26" x14ac:dyDescent="0.25">
      <c r="D314" s="61"/>
      <c r="V314" s="61"/>
      <c r="W314" s="61"/>
      <c r="X314" s="61"/>
      <c r="Y314" s="61"/>
      <c r="Z314" s="46"/>
    </row>
    <row r="315" spans="4:26" x14ac:dyDescent="0.25">
      <c r="D315" s="61"/>
      <c r="V315" s="61"/>
      <c r="W315" s="61"/>
      <c r="X315" s="61"/>
      <c r="Y315" s="61"/>
      <c r="Z315" s="46"/>
    </row>
    <row r="316" spans="4:26" x14ac:dyDescent="0.25">
      <c r="D316" s="61"/>
      <c r="V316" s="61"/>
      <c r="W316" s="61"/>
      <c r="X316" s="61"/>
      <c r="Y316" s="61"/>
      <c r="Z316" s="46"/>
    </row>
    <row r="317" spans="4:26" x14ac:dyDescent="0.25">
      <c r="D317" s="61"/>
      <c r="V317" s="61"/>
      <c r="W317" s="61"/>
      <c r="X317" s="61"/>
      <c r="Y317" s="61"/>
      <c r="Z317" s="46"/>
    </row>
    <row r="318" spans="4:26" x14ac:dyDescent="0.25">
      <c r="D318" s="61"/>
      <c r="V318" s="61"/>
      <c r="W318" s="61"/>
      <c r="X318" s="61"/>
      <c r="Y318" s="61"/>
      <c r="Z318" s="46"/>
    </row>
    <row r="319" spans="4:26" x14ac:dyDescent="0.25">
      <c r="D319" s="61"/>
      <c r="V319" s="61"/>
      <c r="W319" s="61"/>
      <c r="X319" s="61"/>
      <c r="Y319" s="61"/>
      <c r="Z319" s="46"/>
    </row>
    <row r="320" spans="4:26" x14ac:dyDescent="0.25">
      <c r="D320" s="61"/>
      <c r="V320" s="61"/>
      <c r="W320" s="61"/>
      <c r="X320" s="61"/>
      <c r="Y320" s="61"/>
      <c r="Z320" s="46"/>
    </row>
    <row r="321" spans="4:26" x14ac:dyDescent="0.25">
      <c r="D321" s="61"/>
      <c r="V321" s="61"/>
      <c r="W321" s="61"/>
      <c r="X321" s="61"/>
      <c r="Y321" s="61"/>
      <c r="Z321" s="46"/>
    </row>
    <row r="322" spans="4:26" x14ac:dyDescent="0.25">
      <c r="D322" s="61"/>
      <c r="V322" s="61"/>
      <c r="W322" s="61"/>
      <c r="X322" s="61"/>
      <c r="Y322" s="61"/>
      <c r="Z322" s="46"/>
    </row>
    <row r="323" spans="4:26" x14ac:dyDescent="0.25">
      <c r="D323" s="61"/>
      <c r="V323" s="61"/>
      <c r="W323" s="61"/>
      <c r="X323" s="61"/>
      <c r="Y323" s="61"/>
      <c r="Z323" s="46"/>
    </row>
    <row r="324" spans="4:26" x14ac:dyDescent="0.25">
      <c r="D324" s="61"/>
      <c r="V324" s="61"/>
      <c r="W324" s="61"/>
      <c r="X324" s="61"/>
      <c r="Y324" s="61"/>
      <c r="Z324" s="46"/>
    </row>
    <row r="325" spans="4:26" x14ac:dyDescent="0.25">
      <c r="D325" s="61"/>
      <c r="V325" s="61"/>
      <c r="W325" s="61"/>
      <c r="X325" s="61"/>
      <c r="Y325" s="61"/>
      <c r="Z325" s="46"/>
    </row>
    <row r="326" spans="4:26" x14ac:dyDescent="0.25">
      <c r="D326" s="61"/>
      <c r="V326" s="61"/>
      <c r="W326" s="61"/>
      <c r="X326" s="61"/>
      <c r="Y326" s="61"/>
      <c r="Z326" s="46"/>
    </row>
    <row r="327" spans="4:26" x14ac:dyDescent="0.25">
      <c r="D327" s="61"/>
      <c r="V327" s="61"/>
      <c r="W327" s="61"/>
      <c r="X327" s="61"/>
      <c r="Y327" s="61"/>
      <c r="Z327" s="46"/>
    </row>
    <row r="328" spans="4:26" x14ac:dyDescent="0.25">
      <c r="D328" s="61"/>
      <c r="V328" s="61"/>
      <c r="W328" s="61"/>
      <c r="X328" s="61"/>
      <c r="Y328" s="61"/>
      <c r="Z328" s="46"/>
    </row>
    <row r="329" spans="4:26" x14ac:dyDescent="0.25">
      <c r="D329" s="61"/>
      <c r="V329" s="61"/>
      <c r="W329" s="61"/>
      <c r="X329" s="61"/>
      <c r="Y329" s="61"/>
      <c r="Z329" s="46"/>
    </row>
    <row r="330" spans="4:26" ht="13.9" customHeight="1" x14ac:dyDescent="0.25">
      <c r="D330" s="61"/>
      <c r="V330" s="61"/>
      <c r="W330" s="61"/>
      <c r="X330" s="61"/>
      <c r="Y330" s="61"/>
      <c r="Z330" s="46"/>
    </row>
    <row r="331" spans="4:26" x14ac:dyDescent="0.25">
      <c r="D331" s="61"/>
      <c r="V331" s="61"/>
      <c r="W331" s="61"/>
      <c r="X331" s="61"/>
      <c r="Y331" s="61"/>
      <c r="Z331" s="46"/>
    </row>
    <row r="332" spans="4:26" x14ac:dyDescent="0.25">
      <c r="D332" s="61"/>
      <c r="V332" s="61"/>
      <c r="W332" s="61"/>
      <c r="X332" s="61"/>
      <c r="Y332" s="61"/>
      <c r="Z332" s="46"/>
    </row>
    <row r="333" spans="4:26" x14ac:dyDescent="0.25">
      <c r="D333" s="61"/>
      <c r="V333" s="61"/>
      <c r="W333" s="61"/>
      <c r="X333" s="61"/>
      <c r="Y333" s="61"/>
      <c r="Z333" s="46"/>
    </row>
    <row r="334" spans="4:26" x14ac:dyDescent="0.25">
      <c r="D334" s="61"/>
      <c r="V334" s="61"/>
      <c r="W334" s="61"/>
      <c r="X334" s="61"/>
      <c r="Y334" s="61"/>
      <c r="Z334" s="46"/>
    </row>
    <row r="335" spans="4:26" x14ac:dyDescent="0.25">
      <c r="D335" s="61"/>
      <c r="V335" s="61"/>
      <c r="W335" s="61"/>
      <c r="X335" s="61"/>
      <c r="Y335" s="61"/>
      <c r="Z335" s="46"/>
    </row>
    <row r="336" spans="4:26" x14ac:dyDescent="0.25">
      <c r="D336" s="61"/>
      <c r="V336" s="61"/>
      <c r="W336" s="61"/>
      <c r="X336" s="61"/>
      <c r="Y336" s="61"/>
      <c r="Z336" s="46"/>
    </row>
    <row r="337" spans="4:26" x14ac:dyDescent="0.25">
      <c r="D337" s="61"/>
      <c r="V337" s="61"/>
      <c r="W337" s="61"/>
      <c r="X337" s="61"/>
      <c r="Y337" s="61"/>
      <c r="Z337" s="46"/>
    </row>
    <row r="338" spans="4:26" x14ac:dyDescent="0.25">
      <c r="D338" s="61"/>
      <c r="V338" s="61"/>
      <c r="W338" s="61"/>
      <c r="X338" s="61"/>
      <c r="Y338" s="61"/>
      <c r="Z338" s="46"/>
    </row>
    <row r="339" spans="4:26" x14ac:dyDescent="0.25">
      <c r="D339" s="61"/>
      <c r="V339" s="61"/>
      <c r="W339" s="61"/>
      <c r="X339" s="61"/>
      <c r="Y339" s="61"/>
      <c r="Z339" s="46"/>
    </row>
    <row r="340" spans="4:26" x14ac:dyDescent="0.25">
      <c r="D340" s="61"/>
      <c r="V340" s="61"/>
      <c r="W340" s="61"/>
      <c r="X340" s="61"/>
      <c r="Y340" s="61"/>
      <c r="Z340" s="46"/>
    </row>
    <row r="341" spans="4:26" x14ac:dyDescent="0.25">
      <c r="D341" s="61"/>
      <c r="V341" s="61"/>
      <c r="W341" s="61"/>
      <c r="X341" s="61"/>
      <c r="Y341" s="61"/>
      <c r="Z341" s="46"/>
    </row>
    <row r="342" spans="4:26" x14ac:dyDescent="0.25">
      <c r="D342" s="61"/>
      <c r="V342" s="61"/>
      <c r="W342" s="61"/>
      <c r="X342" s="61"/>
      <c r="Y342" s="61"/>
      <c r="Z342" s="46"/>
    </row>
    <row r="343" spans="4:26" x14ac:dyDescent="0.25">
      <c r="D343" s="61"/>
      <c r="V343" s="61"/>
      <c r="W343" s="61"/>
      <c r="X343" s="61"/>
      <c r="Y343" s="61"/>
      <c r="Z343" s="46"/>
    </row>
    <row r="344" spans="4:26" x14ac:dyDescent="0.25">
      <c r="D344" s="61"/>
      <c r="V344" s="61"/>
      <c r="W344" s="61"/>
      <c r="X344" s="61"/>
      <c r="Y344" s="61"/>
      <c r="Z344" s="46"/>
    </row>
    <row r="345" spans="4:26" x14ac:dyDescent="0.25">
      <c r="D345" s="61"/>
      <c r="V345" s="61"/>
      <c r="W345" s="61"/>
      <c r="X345" s="61"/>
      <c r="Y345" s="61"/>
      <c r="Z345" s="46"/>
    </row>
    <row r="346" spans="4:26" x14ac:dyDescent="0.25">
      <c r="D346" s="61"/>
      <c r="V346" s="61"/>
      <c r="W346" s="61"/>
      <c r="X346" s="61"/>
      <c r="Y346" s="61"/>
      <c r="Z346" s="46"/>
    </row>
    <row r="347" spans="4:26" x14ac:dyDescent="0.25">
      <c r="D347" s="61"/>
      <c r="V347" s="61"/>
      <c r="W347" s="61"/>
      <c r="X347" s="61"/>
      <c r="Y347" s="61"/>
      <c r="Z347" s="46"/>
    </row>
    <row r="348" spans="4:26" x14ac:dyDescent="0.25">
      <c r="D348" s="61"/>
      <c r="V348" s="61"/>
      <c r="W348" s="61"/>
      <c r="X348" s="61"/>
      <c r="Y348" s="61"/>
      <c r="Z348" s="46"/>
    </row>
    <row r="349" spans="4:26" x14ac:dyDescent="0.25">
      <c r="D349" s="61"/>
      <c r="V349" s="61"/>
      <c r="W349" s="61"/>
      <c r="X349" s="61"/>
      <c r="Y349" s="61"/>
      <c r="Z349" s="46"/>
    </row>
    <row r="350" spans="4:26" x14ac:dyDescent="0.25">
      <c r="D350" s="61"/>
      <c r="V350" s="61"/>
      <c r="W350" s="61"/>
      <c r="X350" s="61"/>
      <c r="Y350" s="61"/>
      <c r="Z350" s="46"/>
    </row>
    <row r="351" spans="4:26" x14ac:dyDescent="0.25">
      <c r="D351" s="61"/>
      <c r="V351" s="61"/>
      <c r="W351" s="61"/>
      <c r="X351" s="61"/>
      <c r="Y351" s="61"/>
      <c r="Z351" s="46"/>
    </row>
    <row r="352" spans="4:26" x14ac:dyDescent="0.25">
      <c r="D352" s="61"/>
      <c r="V352" s="61"/>
      <c r="W352" s="61"/>
      <c r="X352" s="61"/>
      <c r="Y352" s="61"/>
      <c r="Z352" s="46"/>
    </row>
    <row r="353" spans="4:26" x14ac:dyDescent="0.25">
      <c r="D353" s="61"/>
      <c r="V353" s="61"/>
      <c r="W353" s="61"/>
      <c r="X353" s="61"/>
      <c r="Y353" s="61"/>
      <c r="Z353" s="46"/>
    </row>
    <row r="354" spans="4:26" x14ac:dyDescent="0.25">
      <c r="D354" s="61"/>
      <c r="V354" s="61"/>
      <c r="W354" s="61"/>
      <c r="X354" s="61"/>
      <c r="Y354" s="61"/>
      <c r="Z354" s="46"/>
    </row>
    <row r="355" spans="4:26" x14ac:dyDescent="0.25">
      <c r="D355" s="61"/>
      <c r="V355" s="61"/>
      <c r="W355" s="61"/>
      <c r="X355" s="61"/>
      <c r="Y355" s="61"/>
      <c r="Z355" s="46"/>
    </row>
    <row r="356" spans="4:26" x14ac:dyDescent="0.25">
      <c r="D356" s="61"/>
      <c r="V356" s="61"/>
      <c r="W356" s="61"/>
      <c r="X356" s="61"/>
      <c r="Y356" s="61"/>
      <c r="Z356" s="46"/>
    </row>
    <row r="357" spans="4:26" x14ac:dyDescent="0.25">
      <c r="D357" s="61"/>
      <c r="V357" s="61"/>
      <c r="W357" s="61"/>
      <c r="X357" s="61"/>
      <c r="Y357" s="61"/>
      <c r="Z357" s="46"/>
    </row>
    <row r="358" spans="4:26" x14ac:dyDescent="0.25">
      <c r="D358" s="61"/>
      <c r="V358" s="61"/>
      <c r="W358" s="61"/>
      <c r="X358" s="61"/>
      <c r="Y358" s="61"/>
      <c r="Z358" s="46"/>
    </row>
    <row r="359" spans="4:26" x14ac:dyDescent="0.25">
      <c r="D359" s="61"/>
      <c r="V359" s="61"/>
      <c r="W359" s="61"/>
      <c r="X359" s="61"/>
      <c r="Y359" s="61"/>
      <c r="Z359" s="46"/>
    </row>
    <row r="360" spans="4:26" x14ac:dyDescent="0.25">
      <c r="D360" s="61"/>
      <c r="V360" s="61"/>
      <c r="W360" s="61"/>
      <c r="X360" s="61"/>
      <c r="Y360" s="61"/>
      <c r="Z360" s="46"/>
    </row>
    <row r="361" spans="4:26" x14ac:dyDescent="0.25">
      <c r="D361" s="61"/>
      <c r="V361" s="61"/>
      <c r="W361" s="61"/>
      <c r="X361" s="61"/>
      <c r="Y361" s="61"/>
      <c r="Z361" s="46"/>
    </row>
    <row r="362" spans="4:26" x14ac:dyDescent="0.25">
      <c r="D362" s="61"/>
      <c r="V362" s="61"/>
      <c r="W362" s="61"/>
      <c r="X362" s="61"/>
      <c r="Y362" s="61"/>
      <c r="Z362" s="46"/>
    </row>
    <row r="363" spans="4:26" x14ac:dyDescent="0.25">
      <c r="D363" s="61"/>
      <c r="V363" s="61"/>
      <c r="W363" s="61"/>
      <c r="X363" s="61"/>
      <c r="Y363" s="61"/>
      <c r="Z363" s="46"/>
    </row>
    <row r="364" spans="4:26" x14ac:dyDescent="0.25">
      <c r="D364" s="61"/>
      <c r="V364" s="61"/>
      <c r="W364" s="61"/>
      <c r="X364" s="61"/>
      <c r="Y364" s="61"/>
      <c r="Z364" s="46"/>
    </row>
    <row r="365" spans="4:26" x14ac:dyDescent="0.25">
      <c r="D365" s="61"/>
      <c r="V365" s="61"/>
      <c r="W365" s="61"/>
      <c r="X365" s="61"/>
      <c r="Y365" s="61"/>
      <c r="Z365" s="46"/>
    </row>
    <row r="366" spans="4:26" x14ac:dyDescent="0.25">
      <c r="D366" s="61"/>
      <c r="V366" s="61"/>
      <c r="W366" s="61"/>
      <c r="X366" s="61"/>
      <c r="Y366" s="61"/>
      <c r="Z366" s="46"/>
    </row>
    <row r="367" spans="4:26" x14ac:dyDescent="0.25">
      <c r="D367" s="61"/>
      <c r="V367" s="61"/>
      <c r="W367" s="61"/>
      <c r="X367" s="61"/>
      <c r="Y367" s="61"/>
      <c r="Z367" s="46"/>
    </row>
    <row r="368" spans="4:26" x14ac:dyDescent="0.25">
      <c r="D368" s="61"/>
      <c r="V368" s="61"/>
      <c r="W368" s="61"/>
      <c r="X368" s="61"/>
      <c r="Y368" s="61"/>
      <c r="Z368" s="46"/>
    </row>
    <row r="369" spans="4:26" x14ac:dyDescent="0.25">
      <c r="D369" s="61"/>
      <c r="V369" s="61"/>
      <c r="W369" s="61"/>
      <c r="X369" s="61"/>
      <c r="Y369" s="61"/>
      <c r="Z369" s="46"/>
    </row>
    <row r="370" spans="4:26" x14ac:dyDescent="0.25">
      <c r="D370" s="61"/>
      <c r="V370" s="61"/>
      <c r="W370" s="61"/>
      <c r="X370" s="61"/>
      <c r="Y370" s="61"/>
      <c r="Z370" s="46"/>
    </row>
    <row r="371" spans="4:26" x14ac:dyDescent="0.25">
      <c r="D371" s="61"/>
      <c r="V371" s="61"/>
      <c r="W371" s="61"/>
      <c r="X371" s="61"/>
      <c r="Y371" s="61"/>
      <c r="Z371" s="46"/>
    </row>
    <row r="372" spans="4:26" x14ac:dyDescent="0.25">
      <c r="D372" s="61"/>
      <c r="V372" s="61"/>
      <c r="W372" s="61"/>
      <c r="X372" s="61"/>
      <c r="Y372" s="61"/>
      <c r="Z372" s="46"/>
    </row>
    <row r="373" spans="4:26" x14ac:dyDescent="0.25">
      <c r="D373" s="61"/>
      <c r="V373" s="61"/>
      <c r="W373" s="61"/>
      <c r="X373" s="61"/>
      <c r="Y373" s="61"/>
      <c r="Z373" s="46"/>
    </row>
    <row r="374" spans="4:26" x14ac:dyDescent="0.25">
      <c r="D374" s="61"/>
      <c r="V374" s="61"/>
      <c r="W374" s="61"/>
      <c r="X374" s="61"/>
      <c r="Y374" s="61"/>
      <c r="Z374" s="46"/>
    </row>
    <row r="375" spans="4:26" x14ac:dyDescent="0.25">
      <c r="D375" s="61"/>
      <c r="V375" s="61"/>
      <c r="W375" s="61"/>
      <c r="X375" s="61"/>
      <c r="Y375" s="61"/>
      <c r="Z375" s="46"/>
    </row>
    <row r="376" spans="4:26" x14ac:dyDescent="0.25">
      <c r="D376" s="61"/>
      <c r="V376" s="61"/>
      <c r="W376" s="61"/>
      <c r="X376" s="61"/>
      <c r="Y376" s="61"/>
      <c r="Z376" s="46"/>
    </row>
    <row r="377" spans="4:26" x14ac:dyDescent="0.25">
      <c r="D377" s="61"/>
      <c r="V377" s="61"/>
      <c r="W377" s="61"/>
      <c r="X377" s="61"/>
      <c r="Y377" s="61"/>
      <c r="Z377" s="46"/>
    </row>
    <row r="378" spans="4:26" x14ac:dyDescent="0.25">
      <c r="D378" s="61"/>
      <c r="V378" s="61"/>
      <c r="W378" s="61"/>
      <c r="X378" s="61"/>
      <c r="Y378" s="61"/>
      <c r="Z378" s="46"/>
    </row>
    <row r="379" spans="4:26" x14ac:dyDescent="0.25">
      <c r="D379" s="61"/>
      <c r="V379" s="61"/>
      <c r="W379" s="61"/>
      <c r="X379" s="61"/>
      <c r="Y379" s="61"/>
      <c r="Z379" s="46"/>
    </row>
    <row r="380" spans="4:26" x14ac:dyDescent="0.25">
      <c r="D380" s="61"/>
      <c r="V380" s="61"/>
      <c r="W380" s="61"/>
      <c r="X380" s="61"/>
      <c r="Y380" s="61"/>
      <c r="Z380" s="46"/>
    </row>
    <row r="381" spans="4:26" x14ac:dyDescent="0.25">
      <c r="D381" s="61"/>
      <c r="V381" s="61"/>
      <c r="W381" s="61"/>
      <c r="X381" s="61"/>
      <c r="Y381" s="61"/>
      <c r="Z381" s="46"/>
    </row>
    <row r="382" spans="4:26" x14ac:dyDescent="0.25">
      <c r="D382" s="61"/>
      <c r="V382" s="61"/>
      <c r="W382" s="61"/>
      <c r="X382" s="61"/>
      <c r="Y382" s="61"/>
      <c r="Z382" s="46"/>
    </row>
    <row r="383" spans="4:26" x14ac:dyDescent="0.25">
      <c r="D383" s="61"/>
      <c r="V383" s="61"/>
      <c r="W383" s="61"/>
      <c r="X383" s="61"/>
      <c r="Y383" s="61"/>
      <c r="Z383" s="46"/>
    </row>
    <row r="384" spans="4:26" x14ac:dyDescent="0.25">
      <c r="D384" s="61"/>
      <c r="V384" s="61"/>
      <c r="W384" s="61"/>
      <c r="X384" s="61"/>
      <c r="Y384" s="61"/>
      <c r="Z384" s="46"/>
    </row>
    <row r="385" spans="4:26" x14ac:dyDescent="0.25">
      <c r="D385" s="61"/>
      <c r="V385" s="61"/>
      <c r="W385" s="61"/>
      <c r="X385" s="61"/>
      <c r="Y385" s="61"/>
      <c r="Z385" s="46"/>
    </row>
    <row r="386" spans="4:26" x14ac:dyDescent="0.25">
      <c r="D386" s="61"/>
      <c r="V386" s="61"/>
      <c r="W386" s="61"/>
      <c r="X386" s="61"/>
      <c r="Y386" s="61"/>
      <c r="Z386" s="46"/>
    </row>
    <row r="387" spans="4:26" x14ac:dyDescent="0.25">
      <c r="D387" s="61"/>
      <c r="V387" s="61"/>
      <c r="W387" s="61"/>
      <c r="X387" s="61"/>
      <c r="Y387" s="61"/>
      <c r="Z387" s="46"/>
    </row>
    <row r="388" spans="4:26" x14ac:dyDescent="0.25">
      <c r="D388" s="61"/>
      <c r="V388" s="61"/>
      <c r="W388" s="61"/>
      <c r="X388" s="61"/>
      <c r="Y388" s="61"/>
      <c r="Z388" s="46"/>
    </row>
    <row r="389" spans="4:26" x14ac:dyDescent="0.25">
      <c r="D389" s="61"/>
      <c r="V389" s="61"/>
      <c r="W389" s="61"/>
      <c r="X389" s="61"/>
      <c r="Y389" s="61"/>
      <c r="Z389" s="46"/>
    </row>
    <row r="390" spans="4:26" x14ac:dyDescent="0.25">
      <c r="D390" s="61"/>
      <c r="V390" s="61"/>
      <c r="W390" s="61"/>
      <c r="X390" s="61"/>
      <c r="Y390" s="61"/>
      <c r="Z390" s="46"/>
    </row>
    <row r="391" spans="4:26" x14ac:dyDescent="0.25">
      <c r="D391" s="61"/>
      <c r="V391" s="61"/>
      <c r="W391" s="61"/>
      <c r="X391" s="61"/>
      <c r="Y391" s="61"/>
      <c r="Z391" s="46"/>
    </row>
    <row r="392" spans="4:26" x14ac:dyDescent="0.25">
      <c r="D392" s="61"/>
      <c r="V392" s="61"/>
      <c r="W392" s="61"/>
      <c r="X392" s="61"/>
      <c r="Y392" s="61"/>
      <c r="Z392" s="46"/>
    </row>
    <row r="393" spans="4:26" x14ac:dyDescent="0.25">
      <c r="D393" s="61"/>
      <c r="V393" s="61"/>
      <c r="W393" s="61"/>
      <c r="X393" s="61"/>
      <c r="Y393" s="61"/>
      <c r="Z393" s="46"/>
    </row>
    <row r="394" spans="4:26" x14ac:dyDescent="0.25">
      <c r="D394" s="61"/>
      <c r="V394" s="61"/>
      <c r="W394" s="61"/>
      <c r="X394" s="61"/>
      <c r="Y394" s="61"/>
      <c r="Z394" s="46"/>
    </row>
    <row r="395" spans="4:26" x14ac:dyDescent="0.25">
      <c r="D395" s="61"/>
      <c r="V395" s="61"/>
      <c r="W395" s="61"/>
      <c r="X395" s="61"/>
      <c r="Y395" s="61"/>
      <c r="Z395" s="46"/>
    </row>
    <row r="396" spans="4:26" x14ac:dyDescent="0.25">
      <c r="D396" s="61"/>
      <c r="V396" s="61"/>
      <c r="W396" s="61"/>
      <c r="X396" s="61"/>
      <c r="Y396" s="61"/>
      <c r="Z396" s="46"/>
    </row>
    <row r="397" spans="4:26" x14ac:dyDescent="0.25">
      <c r="D397" s="61"/>
      <c r="V397" s="61"/>
      <c r="W397" s="61"/>
      <c r="X397" s="61"/>
      <c r="Y397" s="61"/>
      <c r="Z397" s="46"/>
    </row>
    <row r="398" spans="4:26" x14ac:dyDescent="0.25">
      <c r="D398" s="61"/>
      <c r="V398" s="61"/>
      <c r="W398" s="61"/>
      <c r="X398" s="61"/>
      <c r="Y398" s="61"/>
      <c r="Z398" s="46"/>
    </row>
    <row r="399" spans="4:26" x14ac:dyDescent="0.25">
      <c r="D399" s="61"/>
      <c r="V399" s="61"/>
      <c r="W399" s="61"/>
      <c r="X399" s="61"/>
      <c r="Y399" s="61"/>
      <c r="Z399" s="46"/>
    </row>
    <row r="400" spans="4:26" x14ac:dyDescent="0.25">
      <c r="D400" s="61"/>
      <c r="V400" s="61"/>
      <c r="W400" s="61"/>
      <c r="X400" s="61"/>
      <c r="Y400" s="61"/>
      <c r="Z400" s="46"/>
    </row>
    <row r="401" spans="4:26" x14ac:dyDescent="0.25">
      <c r="D401" s="61"/>
      <c r="V401" s="61"/>
      <c r="W401" s="61"/>
      <c r="X401" s="61"/>
      <c r="Y401" s="61"/>
      <c r="Z401" s="46"/>
    </row>
    <row r="402" spans="4:26" x14ac:dyDescent="0.25">
      <c r="D402" s="61"/>
      <c r="V402" s="61"/>
      <c r="W402" s="61"/>
      <c r="X402" s="61"/>
      <c r="Y402" s="61"/>
      <c r="Z402" s="46"/>
    </row>
    <row r="403" spans="4:26" x14ac:dyDescent="0.25">
      <c r="D403" s="61"/>
      <c r="V403" s="61"/>
      <c r="W403" s="61"/>
      <c r="X403" s="61"/>
      <c r="Y403" s="61"/>
      <c r="Z403" s="46"/>
    </row>
    <row r="404" spans="4:26" x14ac:dyDescent="0.25">
      <c r="D404" s="61"/>
      <c r="V404" s="61"/>
      <c r="W404" s="61"/>
      <c r="X404" s="61"/>
      <c r="Y404" s="61"/>
      <c r="Z404" s="46"/>
    </row>
    <row r="405" spans="4:26" x14ac:dyDescent="0.25">
      <c r="D405" s="61"/>
      <c r="V405" s="61"/>
      <c r="W405" s="61"/>
      <c r="X405" s="61"/>
      <c r="Y405" s="61"/>
      <c r="Z405" s="46"/>
    </row>
    <row r="406" spans="4:26" x14ac:dyDescent="0.25">
      <c r="D406" s="61"/>
      <c r="V406" s="61"/>
      <c r="W406" s="61"/>
      <c r="X406" s="61"/>
      <c r="Y406" s="61"/>
      <c r="Z406" s="46"/>
    </row>
    <row r="407" spans="4:26" x14ac:dyDescent="0.25">
      <c r="D407" s="61"/>
      <c r="V407" s="61"/>
      <c r="W407" s="61"/>
      <c r="X407" s="61"/>
      <c r="Y407" s="61"/>
      <c r="Z407" s="46"/>
    </row>
    <row r="408" spans="4:26" x14ac:dyDescent="0.25">
      <c r="D408" s="61"/>
      <c r="V408" s="61"/>
      <c r="W408" s="61"/>
      <c r="X408" s="61"/>
      <c r="Y408" s="61"/>
      <c r="Z408" s="46"/>
    </row>
    <row r="409" spans="4:26" x14ac:dyDescent="0.25">
      <c r="D409" s="61"/>
      <c r="V409" s="61"/>
      <c r="W409" s="61"/>
      <c r="X409" s="61"/>
      <c r="Y409" s="61"/>
      <c r="Z409" s="46"/>
    </row>
    <row r="410" spans="4:26" x14ac:dyDescent="0.25">
      <c r="D410" s="61"/>
      <c r="V410" s="61"/>
      <c r="W410" s="61"/>
      <c r="X410" s="61"/>
      <c r="Y410" s="61"/>
      <c r="Z410" s="46"/>
    </row>
    <row r="411" spans="4:26" x14ac:dyDescent="0.25">
      <c r="D411" s="61"/>
      <c r="V411" s="61"/>
      <c r="W411" s="61"/>
      <c r="X411" s="61"/>
      <c r="Y411" s="61"/>
      <c r="Z411" s="46"/>
    </row>
    <row r="412" spans="4:26" x14ac:dyDescent="0.25">
      <c r="D412" s="61"/>
      <c r="V412" s="61"/>
      <c r="W412" s="61"/>
      <c r="X412" s="61"/>
      <c r="Y412" s="61"/>
      <c r="Z412" s="46"/>
    </row>
    <row r="413" spans="4:26" x14ac:dyDescent="0.25">
      <c r="D413" s="61"/>
      <c r="V413" s="61"/>
      <c r="W413" s="61"/>
      <c r="X413" s="61"/>
      <c r="Y413" s="61"/>
      <c r="Z413" s="46"/>
    </row>
    <row r="414" spans="4:26" x14ac:dyDescent="0.25">
      <c r="D414" s="61"/>
      <c r="V414" s="61"/>
      <c r="W414" s="61"/>
      <c r="X414" s="61"/>
      <c r="Y414" s="61"/>
      <c r="Z414" s="46"/>
    </row>
    <row r="415" spans="4:26" x14ac:dyDescent="0.25">
      <c r="D415" s="61"/>
      <c r="V415" s="61"/>
      <c r="W415" s="61"/>
      <c r="X415" s="61"/>
      <c r="Y415" s="61"/>
      <c r="Z415" s="46"/>
    </row>
    <row r="416" spans="4:26" x14ac:dyDescent="0.25">
      <c r="D416" s="61"/>
      <c r="V416" s="61"/>
      <c r="W416" s="61"/>
      <c r="X416" s="61"/>
      <c r="Y416" s="61"/>
      <c r="Z416" s="46"/>
    </row>
    <row r="417" spans="4:26" x14ac:dyDescent="0.25">
      <c r="D417" s="61"/>
      <c r="V417" s="61"/>
      <c r="W417" s="61"/>
      <c r="X417" s="61"/>
      <c r="Y417" s="61"/>
      <c r="Z417" s="46"/>
    </row>
    <row r="418" spans="4:26" x14ac:dyDescent="0.25">
      <c r="D418" s="61"/>
      <c r="V418" s="61"/>
      <c r="W418" s="61"/>
      <c r="X418" s="61"/>
      <c r="Y418" s="61"/>
      <c r="Z418" s="46"/>
    </row>
    <row r="419" spans="4:26" x14ac:dyDescent="0.25">
      <c r="D419" s="61"/>
      <c r="V419" s="61"/>
      <c r="W419" s="61"/>
      <c r="X419" s="61"/>
      <c r="Y419" s="61"/>
      <c r="Z419" s="46"/>
    </row>
    <row r="420" spans="4:26" x14ac:dyDescent="0.25">
      <c r="D420" s="61"/>
      <c r="V420" s="61"/>
      <c r="W420" s="61"/>
      <c r="X420" s="61"/>
      <c r="Y420" s="61"/>
      <c r="Z420" s="46"/>
    </row>
    <row r="421" spans="4:26" x14ac:dyDescent="0.25">
      <c r="D421" s="61"/>
      <c r="V421" s="61"/>
      <c r="W421" s="61"/>
      <c r="X421" s="61"/>
      <c r="Y421" s="61"/>
      <c r="Z421" s="46"/>
    </row>
    <row r="422" spans="4:26" x14ac:dyDescent="0.25">
      <c r="D422" s="61"/>
      <c r="V422" s="61"/>
      <c r="W422" s="61"/>
      <c r="X422" s="61"/>
      <c r="Y422" s="61"/>
      <c r="Z422" s="46"/>
    </row>
    <row r="423" spans="4:26" x14ac:dyDescent="0.25">
      <c r="D423" s="61"/>
      <c r="V423" s="61"/>
      <c r="W423" s="61"/>
      <c r="X423" s="61"/>
      <c r="Y423" s="61"/>
      <c r="Z423" s="46"/>
    </row>
    <row r="424" spans="4:26" x14ac:dyDescent="0.25">
      <c r="V424" s="61"/>
    </row>
    <row r="425" spans="4:26" x14ac:dyDescent="0.25">
      <c r="V425" s="61"/>
    </row>
    <row r="426" spans="4:26" x14ac:dyDescent="0.25">
      <c r="V426" s="61"/>
    </row>
    <row r="427" spans="4:26" x14ac:dyDescent="0.25">
      <c r="V427" s="61"/>
    </row>
    <row r="428" spans="4:26" x14ac:dyDescent="0.25">
      <c r="V428" s="61"/>
    </row>
    <row r="429" spans="4:26" x14ac:dyDescent="0.25">
      <c r="V429" s="61"/>
    </row>
    <row r="430" spans="4:26" x14ac:dyDescent="0.25">
      <c r="V430" s="61"/>
    </row>
    <row r="431" spans="4:26" x14ac:dyDescent="0.25">
      <c r="V431" s="61"/>
    </row>
    <row r="432" spans="4:26" x14ac:dyDescent="0.25">
      <c r="V432" s="61"/>
    </row>
    <row r="433" spans="22:22" x14ac:dyDescent="0.25">
      <c r="V433" s="61"/>
    </row>
    <row r="434" spans="22:22" x14ac:dyDescent="0.25">
      <c r="V434" s="61"/>
    </row>
    <row r="435" spans="22:22" x14ac:dyDescent="0.25">
      <c r="V435" s="61"/>
    </row>
    <row r="436" spans="22:22" x14ac:dyDescent="0.25">
      <c r="V436" s="61"/>
    </row>
    <row r="437" spans="22:22" x14ac:dyDescent="0.25">
      <c r="V437" s="61"/>
    </row>
    <row r="438" spans="22:22" x14ac:dyDescent="0.25">
      <c r="V438" s="61"/>
    </row>
    <row r="439" spans="22:22" x14ac:dyDescent="0.25">
      <c r="V439" s="61"/>
    </row>
    <row r="440" spans="22:22" x14ac:dyDescent="0.25">
      <c r="V440" s="61"/>
    </row>
    <row r="441" spans="22:22" x14ac:dyDescent="0.25">
      <c r="V441" s="61"/>
    </row>
    <row r="442" spans="22:22" x14ac:dyDescent="0.25">
      <c r="V442" s="61"/>
    </row>
    <row r="443" spans="22:22" x14ac:dyDescent="0.25">
      <c r="V443" s="61"/>
    </row>
    <row r="444" spans="22:22" x14ac:dyDescent="0.25">
      <c r="V444" s="61"/>
    </row>
    <row r="445" spans="22:22" x14ac:dyDescent="0.25">
      <c r="V445" s="61"/>
    </row>
    <row r="446" spans="22:22" x14ac:dyDescent="0.25">
      <c r="V446" s="61"/>
    </row>
    <row r="447" spans="22:22" x14ac:dyDescent="0.25">
      <c r="V447" s="61"/>
    </row>
    <row r="448" spans="22:22" x14ac:dyDescent="0.25">
      <c r="V448" s="61"/>
    </row>
    <row r="449" spans="22:22" x14ac:dyDescent="0.25">
      <c r="V449" s="61"/>
    </row>
    <row r="450" spans="22:22" x14ac:dyDescent="0.25">
      <c r="V450" s="61"/>
    </row>
    <row r="451" spans="22:22" x14ac:dyDescent="0.25">
      <c r="V451" s="61"/>
    </row>
    <row r="452" spans="22:22" x14ac:dyDescent="0.25">
      <c r="V452" s="61"/>
    </row>
    <row r="453" spans="22:22" x14ac:dyDescent="0.25">
      <c r="V453" s="61"/>
    </row>
    <row r="454" spans="22:22" x14ac:dyDescent="0.25">
      <c r="V454" s="61"/>
    </row>
    <row r="455" spans="22:22" x14ac:dyDescent="0.25">
      <c r="V455" s="61"/>
    </row>
    <row r="456" spans="22:22" x14ac:dyDescent="0.25">
      <c r="V456" s="61"/>
    </row>
    <row r="457" spans="22:22" x14ac:dyDescent="0.25">
      <c r="V457" s="61"/>
    </row>
    <row r="458" spans="22:22" x14ac:dyDescent="0.25">
      <c r="V458" s="61"/>
    </row>
    <row r="459" spans="22:22" x14ac:dyDescent="0.25">
      <c r="V459" s="61"/>
    </row>
    <row r="460" spans="22:22" x14ac:dyDescent="0.25">
      <c r="V460" s="61"/>
    </row>
    <row r="461" spans="22:22" x14ac:dyDescent="0.25">
      <c r="V461" s="61"/>
    </row>
    <row r="462" spans="22:22" x14ac:dyDescent="0.25">
      <c r="V462" s="61"/>
    </row>
    <row r="463" spans="22:22" x14ac:dyDescent="0.25">
      <c r="V463" s="61"/>
    </row>
    <row r="464" spans="22:22" x14ac:dyDescent="0.25">
      <c r="V464" s="61"/>
    </row>
    <row r="465" spans="22:22" x14ac:dyDescent="0.25">
      <c r="V465" s="61"/>
    </row>
    <row r="466" spans="22:22" x14ac:dyDescent="0.25">
      <c r="V466" s="61"/>
    </row>
    <row r="467" spans="22:22" x14ac:dyDescent="0.25">
      <c r="V467" s="61"/>
    </row>
    <row r="468" spans="22:22" x14ac:dyDescent="0.25">
      <c r="V468" s="61"/>
    </row>
    <row r="469" spans="22:22" x14ac:dyDescent="0.25">
      <c r="V469" s="61"/>
    </row>
    <row r="470" spans="22:22" x14ac:dyDescent="0.25">
      <c r="V470" s="61"/>
    </row>
    <row r="471" spans="22:22" x14ac:dyDescent="0.25">
      <c r="V471" s="61"/>
    </row>
    <row r="472" spans="22:22" x14ac:dyDescent="0.25">
      <c r="V472" s="61"/>
    </row>
    <row r="473" spans="22:22" x14ac:dyDescent="0.25">
      <c r="V473" s="61"/>
    </row>
    <row r="474" spans="22:22" x14ac:dyDescent="0.25">
      <c r="V474" s="61"/>
    </row>
    <row r="475" spans="22:22" x14ac:dyDescent="0.25">
      <c r="V475" s="61"/>
    </row>
    <row r="476" spans="22:22" x14ac:dyDescent="0.25">
      <c r="V476" s="61"/>
    </row>
    <row r="477" spans="22:22" x14ac:dyDescent="0.25">
      <c r="V477" s="61"/>
    </row>
    <row r="478" spans="22:22" x14ac:dyDescent="0.25">
      <c r="V478" s="61"/>
    </row>
    <row r="479" spans="22:22" x14ac:dyDescent="0.25">
      <c r="V479" s="61"/>
    </row>
    <row r="480" spans="22:22" x14ac:dyDescent="0.25">
      <c r="V480" s="61"/>
    </row>
    <row r="481" spans="22:22" x14ac:dyDescent="0.25">
      <c r="V481" s="61"/>
    </row>
    <row r="482" spans="22:22" x14ac:dyDescent="0.25">
      <c r="V482" s="61"/>
    </row>
    <row r="483" spans="22:22" x14ac:dyDescent="0.25">
      <c r="V483" s="61"/>
    </row>
    <row r="484" spans="22:22" x14ac:dyDescent="0.25">
      <c r="V484" s="61"/>
    </row>
    <row r="485" spans="22:22" x14ac:dyDescent="0.25">
      <c r="V485" s="61"/>
    </row>
    <row r="486" spans="22:22" x14ac:dyDescent="0.25">
      <c r="V486" s="61"/>
    </row>
    <row r="487" spans="22:22" x14ac:dyDescent="0.25">
      <c r="V487" s="61"/>
    </row>
    <row r="488" spans="22:22" x14ac:dyDescent="0.25">
      <c r="V488" s="61"/>
    </row>
    <row r="489" spans="22:22" x14ac:dyDescent="0.25">
      <c r="V489" s="61"/>
    </row>
    <row r="490" spans="22:22" x14ac:dyDescent="0.25">
      <c r="V490" s="61"/>
    </row>
    <row r="491" spans="22:22" x14ac:dyDescent="0.25">
      <c r="V491" s="61"/>
    </row>
    <row r="492" spans="22:22" x14ac:dyDescent="0.25">
      <c r="V492" s="61"/>
    </row>
    <row r="493" spans="22:22" x14ac:dyDescent="0.25">
      <c r="V493" s="61"/>
    </row>
    <row r="494" spans="22:22" x14ac:dyDescent="0.25">
      <c r="V494" s="61"/>
    </row>
    <row r="495" spans="22:22" x14ac:dyDescent="0.25">
      <c r="V495" s="61"/>
    </row>
    <row r="496" spans="22:22" x14ac:dyDescent="0.25">
      <c r="V496" s="61"/>
    </row>
    <row r="497" spans="22:22" x14ac:dyDescent="0.25">
      <c r="V497" s="61"/>
    </row>
    <row r="498" spans="22:22" x14ac:dyDescent="0.25">
      <c r="V498" s="61"/>
    </row>
    <row r="499" spans="22:22" x14ac:dyDescent="0.25">
      <c r="V499" s="61"/>
    </row>
    <row r="500" spans="22:22" x14ac:dyDescent="0.25">
      <c r="V500" s="61"/>
    </row>
    <row r="501" spans="22:22" x14ac:dyDescent="0.25">
      <c r="V501" s="61"/>
    </row>
    <row r="502" spans="22:22" x14ac:dyDescent="0.25">
      <c r="V502" s="61"/>
    </row>
    <row r="503" spans="22:22" x14ac:dyDescent="0.25">
      <c r="V503" s="61"/>
    </row>
    <row r="504" spans="22:22" x14ac:dyDescent="0.25">
      <c r="V504" s="61"/>
    </row>
    <row r="505" spans="22:22" x14ac:dyDescent="0.25">
      <c r="V505" s="61"/>
    </row>
    <row r="506" spans="22:22" x14ac:dyDescent="0.25">
      <c r="V506" s="61"/>
    </row>
    <row r="507" spans="22:22" x14ac:dyDescent="0.25">
      <c r="V507" s="61"/>
    </row>
    <row r="508" spans="22:22" x14ac:dyDescent="0.25">
      <c r="V508" s="61"/>
    </row>
    <row r="509" spans="22:22" x14ac:dyDescent="0.25">
      <c r="V509" s="61"/>
    </row>
    <row r="510" spans="22:22" x14ac:dyDescent="0.25">
      <c r="V510" s="61"/>
    </row>
    <row r="511" spans="22:22" x14ac:dyDescent="0.25">
      <c r="V511" s="61"/>
    </row>
    <row r="512" spans="22:22" x14ac:dyDescent="0.25">
      <c r="V512" s="61"/>
    </row>
    <row r="513" spans="22:22" x14ac:dyDescent="0.25">
      <c r="V513" s="61"/>
    </row>
    <row r="514" spans="22:22" x14ac:dyDescent="0.25">
      <c r="V514" s="61"/>
    </row>
    <row r="515" spans="22:22" x14ac:dyDescent="0.25">
      <c r="V515" s="61"/>
    </row>
    <row r="516" spans="22:22" x14ac:dyDescent="0.25">
      <c r="V516" s="61"/>
    </row>
    <row r="517" spans="22:22" x14ac:dyDescent="0.25">
      <c r="V517" s="61"/>
    </row>
    <row r="518" spans="22:22" x14ac:dyDescent="0.25">
      <c r="V518" s="61"/>
    </row>
    <row r="519" spans="22:22" x14ac:dyDescent="0.25">
      <c r="V519" s="61"/>
    </row>
    <row r="520" spans="22:22" x14ac:dyDescent="0.25">
      <c r="V520" s="61"/>
    </row>
    <row r="521" spans="22:22" x14ac:dyDescent="0.25">
      <c r="V521" s="61"/>
    </row>
    <row r="522" spans="22:22" x14ac:dyDescent="0.25">
      <c r="V522" s="61"/>
    </row>
    <row r="523" spans="22:22" x14ac:dyDescent="0.25">
      <c r="V523" s="61"/>
    </row>
    <row r="524" spans="22:22" x14ac:dyDescent="0.25">
      <c r="V524" s="61"/>
    </row>
    <row r="525" spans="22:22" x14ac:dyDescent="0.25">
      <c r="V525" s="61"/>
    </row>
    <row r="526" spans="22:22" x14ac:dyDescent="0.25">
      <c r="V526" s="61"/>
    </row>
    <row r="527" spans="22:22" x14ac:dyDescent="0.25">
      <c r="V527" s="61"/>
    </row>
    <row r="528" spans="22:22" x14ac:dyDescent="0.25">
      <c r="V528" s="61"/>
    </row>
    <row r="529" spans="22:22" x14ac:dyDescent="0.25">
      <c r="V529" s="61"/>
    </row>
    <row r="530" spans="22:22" x14ac:dyDescent="0.25">
      <c r="V530" s="61"/>
    </row>
    <row r="531" spans="22:22" x14ac:dyDescent="0.25">
      <c r="V531" s="61"/>
    </row>
    <row r="532" spans="22:22" x14ac:dyDescent="0.25">
      <c r="V532" s="61"/>
    </row>
    <row r="533" spans="22:22" x14ac:dyDescent="0.25">
      <c r="V533" s="61"/>
    </row>
    <row r="534" spans="22:22" x14ac:dyDescent="0.25">
      <c r="V534" s="61"/>
    </row>
    <row r="535" spans="22:22" x14ac:dyDescent="0.25">
      <c r="V535" s="61"/>
    </row>
    <row r="536" spans="22:22" x14ac:dyDescent="0.25">
      <c r="V536" s="61"/>
    </row>
    <row r="537" spans="22:22" x14ac:dyDescent="0.25">
      <c r="V537" s="61"/>
    </row>
    <row r="538" spans="22:22" x14ac:dyDescent="0.25">
      <c r="V538" s="61"/>
    </row>
    <row r="539" spans="22:22" x14ac:dyDescent="0.25">
      <c r="V539" s="61"/>
    </row>
    <row r="540" spans="22:22" x14ac:dyDescent="0.25">
      <c r="V540" s="61"/>
    </row>
    <row r="541" spans="22:22" x14ac:dyDescent="0.25">
      <c r="V541" s="61"/>
    </row>
    <row r="542" spans="22:22" x14ac:dyDescent="0.25">
      <c r="V542" s="61"/>
    </row>
    <row r="543" spans="22:22" x14ac:dyDescent="0.25">
      <c r="V543" s="61"/>
    </row>
    <row r="544" spans="22:22" x14ac:dyDescent="0.25">
      <c r="V544" s="61"/>
    </row>
    <row r="545" spans="22:22" x14ac:dyDescent="0.25">
      <c r="V545" s="61"/>
    </row>
    <row r="546" spans="22:22" x14ac:dyDescent="0.25">
      <c r="V546" s="61"/>
    </row>
    <row r="547" spans="22:22" x14ac:dyDescent="0.25">
      <c r="V547" s="61"/>
    </row>
    <row r="548" spans="22:22" x14ac:dyDescent="0.25">
      <c r="V548" s="61"/>
    </row>
    <row r="549" spans="22:22" x14ac:dyDescent="0.25">
      <c r="V549" s="61"/>
    </row>
    <row r="550" spans="22:22" x14ac:dyDescent="0.25">
      <c r="V550" s="61"/>
    </row>
    <row r="551" spans="22:22" x14ac:dyDescent="0.25">
      <c r="V551" s="61"/>
    </row>
    <row r="552" spans="22:22" x14ac:dyDescent="0.25">
      <c r="V552" s="61"/>
    </row>
    <row r="553" spans="22:22" x14ac:dyDescent="0.25">
      <c r="V553" s="61"/>
    </row>
    <row r="554" spans="22:22" x14ac:dyDescent="0.25">
      <c r="V554" s="61"/>
    </row>
    <row r="555" spans="22:22" x14ac:dyDescent="0.25">
      <c r="V555" s="61"/>
    </row>
    <row r="556" spans="22:22" x14ac:dyDescent="0.25">
      <c r="V556" s="61"/>
    </row>
    <row r="557" spans="22:22" x14ac:dyDescent="0.25">
      <c r="V557" s="61"/>
    </row>
    <row r="558" spans="22:22" x14ac:dyDescent="0.25">
      <c r="V558" s="61"/>
    </row>
    <row r="559" spans="22:22" x14ac:dyDescent="0.25">
      <c r="V559" s="61"/>
    </row>
    <row r="560" spans="22:22" x14ac:dyDescent="0.25">
      <c r="V560" s="61"/>
    </row>
    <row r="561" spans="22:22" x14ac:dyDescent="0.25">
      <c r="V561" s="61"/>
    </row>
    <row r="562" spans="22:22" x14ac:dyDescent="0.25">
      <c r="V562" s="61"/>
    </row>
    <row r="563" spans="22:22" x14ac:dyDescent="0.25">
      <c r="V563" s="61"/>
    </row>
    <row r="564" spans="22:22" x14ac:dyDescent="0.25">
      <c r="V564" s="61"/>
    </row>
    <row r="565" spans="22:22" x14ac:dyDescent="0.25">
      <c r="V565" s="61"/>
    </row>
    <row r="566" spans="22:22" x14ac:dyDescent="0.25">
      <c r="V566" s="61"/>
    </row>
    <row r="567" spans="22:22" x14ac:dyDescent="0.25">
      <c r="V567" s="61"/>
    </row>
    <row r="568" spans="22:22" x14ac:dyDescent="0.25">
      <c r="V568" s="61"/>
    </row>
    <row r="569" spans="22:22" x14ac:dyDescent="0.25">
      <c r="V569" s="61"/>
    </row>
    <row r="570" spans="22:22" x14ac:dyDescent="0.25">
      <c r="V570" s="61"/>
    </row>
    <row r="571" spans="22:22" x14ac:dyDescent="0.25">
      <c r="V571" s="61"/>
    </row>
    <row r="572" spans="22:22" x14ac:dyDescent="0.25">
      <c r="V572" s="61"/>
    </row>
    <row r="573" spans="22:22" x14ac:dyDescent="0.25">
      <c r="V573" s="61"/>
    </row>
    <row r="574" spans="22:22" x14ac:dyDescent="0.25">
      <c r="V574" s="61"/>
    </row>
    <row r="575" spans="22:22" x14ac:dyDescent="0.25">
      <c r="V575" s="61"/>
    </row>
    <row r="576" spans="22:22" x14ac:dyDescent="0.25">
      <c r="V576" s="61"/>
    </row>
    <row r="577" spans="22:22" x14ac:dyDescent="0.25">
      <c r="V577" s="61"/>
    </row>
    <row r="578" spans="22:22" x14ac:dyDescent="0.25">
      <c r="V578" s="61"/>
    </row>
    <row r="579" spans="22:22" x14ac:dyDescent="0.25">
      <c r="V579" s="61"/>
    </row>
    <row r="580" spans="22:22" x14ac:dyDescent="0.25">
      <c r="V580" s="61"/>
    </row>
    <row r="581" spans="22:22" x14ac:dyDescent="0.25">
      <c r="V581" s="61"/>
    </row>
    <row r="582" spans="22:22" x14ac:dyDescent="0.25">
      <c r="V582" s="61"/>
    </row>
    <row r="583" spans="22:22" x14ac:dyDescent="0.25">
      <c r="V583" s="61"/>
    </row>
    <row r="584" spans="22:22" x14ac:dyDescent="0.25">
      <c r="V584" s="61"/>
    </row>
    <row r="585" spans="22:22" x14ac:dyDescent="0.25">
      <c r="V585" s="61"/>
    </row>
    <row r="586" spans="22:22" x14ac:dyDescent="0.25">
      <c r="V586" s="61"/>
    </row>
    <row r="587" spans="22:22" x14ac:dyDescent="0.25">
      <c r="V587" s="61"/>
    </row>
    <row r="588" spans="22:22" x14ac:dyDescent="0.25">
      <c r="V588" s="61"/>
    </row>
    <row r="589" spans="22:22" x14ac:dyDescent="0.25">
      <c r="V589" s="61"/>
    </row>
    <row r="590" spans="22:22" x14ac:dyDescent="0.25">
      <c r="V590" s="61"/>
    </row>
    <row r="591" spans="22:22" x14ac:dyDescent="0.25">
      <c r="V591" s="61"/>
    </row>
    <row r="592" spans="22:22" x14ac:dyDescent="0.25">
      <c r="V592" s="61"/>
    </row>
    <row r="593" spans="22:22" x14ac:dyDescent="0.25">
      <c r="V593" s="61"/>
    </row>
    <row r="594" spans="22:22" x14ac:dyDescent="0.25">
      <c r="V594" s="61"/>
    </row>
    <row r="595" spans="22:22" x14ac:dyDescent="0.25">
      <c r="V595" s="61"/>
    </row>
    <row r="596" spans="22:22" x14ac:dyDescent="0.25">
      <c r="V596" s="61"/>
    </row>
    <row r="597" spans="22:22" x14ac:dyDescent="0.25">
      <c r="V597" s="61"/>
    </row>
    <row r="598" spans="22:22" x14ac:dyDescent="0.25">
      <c r="V598" s="61"/>
    </row>
    <row r="599" spans="22:22" x14ac:dyDescent="0.25">
      <c r="V599" s="61"/>
    </row>
    <row r="600" spans="22:22" x14ac:dyDescent="0.25">
      <c r="V600" s="61"/>
    </row>
    <row r="601" spans="22:22" x14ac:dyDescent="0.25">
      <c r="V601" s="61"/>
    </row>
    <row r="602" spans="22:22" x14ac:dyDescent="0.25">
      <c r="V602" s="61"/>
    </row>
    <row r="603" spans="22:22" x14ac:dyDescent="0.25">
      <c r="V603" s="61"/>
    </row>
    <row r="604" spans="22:22" x14ac:dyDescent="0.25">
      <c r="V604" s="61"/>
    </row>
    <row r="605" spans="22:22" x14ac:dyDescent="0.25">
      <c r="V605" s="61"/>
    </row>
    <row r="606" spans="22:22" x14ac:dyDescent="0.25">
      <c r="V606" s="61"/>
    </row>
    <row r="607" spans="22:22" x14ac:dyDescent="0.25">
      <c r="V607" s="61"/>
    </row>
    <row r="608" spans="22:22" x14ac:dyDescent="0.25">
      <c r="V608" s="61"/>
    </row>
    <row r="609" spans="22:22" x14ac:dyDescent="0.25">
      <c r="V609" s="61"/>
    </row>
    <row r="610" spans="22:22" x14ac:dyDescent="0.25">
      <c r="V610" s="61"/>
    </row>
    <row r="611" spans="22:22" x14ac:dyDescent="0.25">
      <c r="V611" s="61"/>
    </row>
    <row r="612" spans="22:22" x14ac:dyDescent="0.25">
      <c r="V612" s="61"/>
    </row>
    <row r="613" spans="22:22" x14ac:dyDescent="0.25">
      <c r="V613" s="61"/>
    </row>
    <row r="614" spans="22:22" x14ac:dyDescent="0.25">
      <c r="V614" s="61"/>
    </row>
    <row r="615" spans="22:22" x14ac:dyDescent="0.25">
      <c r="V615" s="61"/>
    </row>
    <row r="616" spans="22:22" x14ac:dyDescent="0.25">
      <c r="V616" s="61"/>
    </row>
    <row r="617" spans="22:22" x14ac:dyDescent="0.25">
      <c r="V617" s="61"/>
    </row>
    <row r="618" spans="22:22" x14ac:dyDescent="0.25">
      <c r="V618" s="61"/>
    </row>
    <row r="619" spans="22:22" x14ac:dyDescent="0.25">
      <c r="V619" s="61"/>
    </row>
    <row r="620" spans="22:22" x14ac:dyDescent="0.25">
      <c r="V620" s="61"/>
    </row>
    <row r="621" spans="22:22" x14ac:dyDescent="0.25">
      <c r="V621" s="61"/>
    </row>
    <row r="622" spans="22:22" x14ac:dyDescent="0.25">
      <c r="V622" s="61"/>
    </row>
    <row r="623" spans="22:22" x14ac:dyDescent="0.25">
      <c r="V623" s="61"/>
    </row>
    <row r="624" spans="22:22" x14ac:dyDescent="0.25">
      <c r="V624" s="61"/>
    </row>
    <row r="625" spans="22:22" x14ac:dyDescent="0.25">
      <c r="V625" s="61"/>
    </row>
    <row r="626" spans="22:22" x14ac:dyDescent="0.25">
      <c r="V626" s="61"/>
    </row>
    <row r="627" spans="22:22" x14ac:dyDescent="0.25">
      <c r="V627" s="61"/>
    </row>
    <row r="628" spans="22:22" x14ac:dyDescent="0.25">
      <c r="V628" s="61"/>
    </row>
    <row r="629" spans="22:22" x14ac:dyDescent="0.25">
      <c r="V629" s="61"/>
    </row>
    <row r="630" spans="22:22" x14ac:dyDescent="0.25">
      <c r="V630" s="61"/>
    </row>
    <row r="631" spans="22:22" x14ac:dyDescent="0.25">
      <c r="V631" s="61"/>
    </row>
    <row r="632" spans="22:22" x14ac:dyDescent="0.25">
      <c r="V632" s="61"/>
    </row>
    <row r="633" spans="22:22" x14ac:dyDescent="0.25">
      <c r="V633" s="61"/>
    </row>
    <row r="634" spans="22:22" x14ac:dyDescent="0.25">
      <c r="V634" s="61"/>
    </row>
    <row r="635" spans="22:22" x14ac:dyDescent="0.25">
      <c r="V635" s="61"/>
    </row>
    <row r="636" spans="22:22" x14ac:dyDescent="0.25">
      <c r="V636" s="61"/>
    </row>
    <row r="637" spans="22:22" x14ac:dyDescent="0.25">
      <c r="V637" s="61"/>
    </row>
    <row r="638" spans="22:22" x14ac:dyDescent="0.25">
      <c r="V638" s="61"/>
    </row>
    <row r="639" spans="22:22" x14ac:dyDescent="0.25">
      <c r="V639" s="61"/>
    </row>
    <row r="640" spans="22:22" x14ac:dyDescent="0.25">
      <c r="V640" s="61"/>
    </row>
    <row r="641" spans="22:22" x14ac:dyDescent="0.25">
      <c r="V641" s="61"/>
    </row>
    <row r="642" spans="22:22" x14ac:dyDescent="0.25">
      <c r="V642" s="61"/>
    </row>
    <row r="643" spans="22:22" x14ac:dyDescent="0.25">
      <c r="V643" s="61"/>
    </row>
    <row r="644" spans="22:22" x14ac:dyDescent="0.25">
      <c r="V644" s="61"/>
    </row>
    <row r="645" spans="22:22" x14ac:dyDescent="0.25">
      <c r="V645" s="61"/>
    </row>
    <row r="646" spans="22:22" x14ac:dyDescent="0.25">
      <c r="V646" s="61"/>
    </row>
    <row r="647" spans="22:22" x14ac:dyDescent="0.25">
      <c r="V647" s="61"/>
    </row>
    <row r="648" spans="22:22" x14ac:dyDescent="0.25">
      <c r="V648" s="61"/>
    </row>
    <row r="649" spans="22:22" x14ac:dyDescent="0.25">
      <c r="V649" s="61"/>
    </row>
    <row r="650" spans="22:22" x14ac:dyDescent="0.25">
      <c r="V650" s="61"/>
    </row>
    <row r="651" spans="22:22" x14ac:dyDescent="0.25">
      <c r="V651" s="61"/>
    </row>
    <row r="652" spans="22:22" x14ac:dyDescent="0.25">
      <c r="V652" s="61"/>
    </row>
    <row r="653" spans="22:22" x14ac:dyDescent="0.25">
      <c r="V653" s="61"/>
    </row>
    <row r="654" spans="22:22" x14ac:dyDescent="0.25">
      <c r="V654" s="61"/>
    </row>
    <row r="655" spans="22:22" x14ac:dyDescent="0.25">
      <c r="V655" s="61"/>
    </row>
    <row r="656" spans="22:22" x14ac:dyDescent="0.25">
      <c r="V656" s="61"/>
    </row>
    <row r="657" spans="22:22" x14ac:dyDescent="0.25">
      <c r="V657" s="61"/>
    </row>
    <row r="658" spans="22:22" x14ac:dyDescent="0.25">
      <c r="V658" s="61"/>
    </row>
    <row r="659" spans="22:22" x14ac:dyDescent="0.25">
      <c r="V659" s="61"/>
    </row>
    <row r="660" spans="22:22" x14ac:dyDescent="0.25">
      <c r="V660" s="61"/>
    </row>
    <row r="661" spans="22:22" x14ac:dyDescent="0.25">
      <c r="V661" s="61"/>
    </row>
    <row r="662" spans="22:22" x14ac:dyDescent="0.25">
      <c r="V662" s="61"/>
    </row>
    <row r="663" spans="22:22" x14ac:dyDescent="0.25">
      <c r="V663" s="61"/>
    </row>
    <row r="664" spans="22:22" x14ac:dyDescent="0.25">
      <c r="V664" s="61"/>
    </row>
    <row r="665" spans="22:22" x14ac:dyDescent="0.25">
      <c r="V665" s="61"/>
    </row>
    <row r="666" spans="22:22" x14ac:dyDescent="0.25">
      <c r="V666" s="61"/>
    </row>
    <row r="667" spans="22:22" x14ac:dyDescent="0.25">
      <c r="V667" s="61"/>
    </row>
    <row r="668" spans="22:22" x14ac:dyDescent="0.25">
      <c r="V668" s="61"/>
    </row>
    <row r="669" spans="22:22" x14ac:dyDescent="0.25">
      <c r="V669" s="61"/>
    </row>
    <row r="670" spans="22:22" x14ac:dyDescent="0.25">
      <c r="V670" s="61"/>
    </row>
    <row r="671" spans="22:22" x14ac:dyDescent="0.25">
      <c r="V671" s="61"/>
    </row>
    <row r="672" spans="22:22" x14ac:dyDescent="0.25">
      <c r="V672" s="61"/>
    </row>
    <row r="673" spans="22:22" x14ac:dyDescent="0.25">
      <c r="V673" s="61"/>
    </row>
    <row r="674" spans="22:22" x14ac:dyDescent="0.25">
      <c r="V674" s="61"/>
    </row>
    <row r="675" spans="22:22" x14ac:dyDescent="0.25">
      <c r="V675" s="61"/>
    </row>
    <row r="676" spans="22:22" x14ac:dyDescent="0.25">
      <c r="V676" s="61"/>
    </row>
    <row r="677" spans="22:22" x14ac:dyDescent="0.25">
      <c r="V677" s="61"/>
    </row>
    <row r="678" spans="22:22" x14ac:dyDescent="0.25">
      <c r="V678" s="61"/>
    </row>
    <row r="679" spans="22:22" x14ac:dyDescent="0.25">
      <c r="V679" s="61"/>
    </row>
    <row r="680" spans="22:22" x14ac:dyDescent="0.25">
      <c r="V680" s="61"/>
    </row>
    <row r="681" spans="22:22" x14ac:dyDescent="0.25">
      <c r="V681" s="61"/>
    </row>
    <row r="682" spans="22:22" x14ac:dyDescent="0.25">
      <c r="V682" s="61"/>
    </row>
    <row r="683" spans="22:22" x14ac:dyDescent="0.25">
      <c r="V683" s="61"/>
    </row>
    <row r="684" spans="22:22" x14ac:dyDescent="0.25">
      <c r="V684" s="61"/>
    </row>
    <row r="685" spans="22:22" x14ac:dyDescent="0.25">
      <c r="V685" s="61"/>
    </row>
    <row r="686" spans="22:22" x14ac:dyDescent="0.25">
      <c r="V686" s="61"/>
    </row>
    <row r="687" spans="22:22" x14ac:dyDescent="0.25">
      <c r="V687" s="61"/>
    </row>
    <row r="688" spans="22:22" x14ac:dyDescent="0.25">
      <c r="V688" s="61"/>
    </row>
    <row r="689" spans="22:22" x14ac:dyDescent="0.25">
      <c r="V689" s="61"/>
    </row>
    <row r="690" spans="22:22" x14ac:dyDescent="0.25">
      <c r="V690" s="61"/>
    </row>
    <row r="691" spans="22:22" x14ac:dyDescent="0.25">
      <c r="V691" s="61"/>
    </row>
    <row r="692" spans="22:22" x14ac:dyDescent="0.25">
      <c r="V692" s="61"/>
    </row>
    <row r="693" spans="22:22" x14ac:dyDescent="0.25">
      <c r="V693" s="61"/>
    </row>
    <row r="694" spans="22:22" x14ac:dyDescent="0.25">
      <c r="V694" s="61"/>
    </row>
    <row r="695" spans="22:22" x14ac:dyDescent="0.25">
      <c r="V695" s="61"/>
    </row>
    <row r="696" spans="22:22" x14ac:dyDescent="0.25">
      <c r="V696" s="61"/>
    </row>
    <row r="697" spans="22:22" x14ac:dyDescent="0.25">
      <c r="V697" s="61"/>
    </row>
    <row r="698" spans="22:22" x14ac:dyDescent="0.25">
      <c r="V698" s="61"/>
    </row>
    <row r="699" spans="22:22" x14ac:dyDescent="0.25">
      <c r="V699" s="61"/>
    </row>
    <row r="700" spans="22:22" x14ac:dyDescent="0.25">
      <c r="V700" s="61"/>
    </row>
    <row r="701" spans="22:22" x14ac:dyDescent="0.25">
      <c r="V701" s="61"/>
    </row>
    <row r="702" spans="22:22" x14ac:dyDescent="0.25">
      <c r="V702" s="61"/>
    </row>
    <row r="703" spans="22:22" x14ac:dyDescent="0.25">
      <c r="V703" s="61"/>
    </row>
    <row r="704" spans="22:22" x14ac:dyDescent="0.25">
      <c r="V704" s="61"/>
    </row>
    <row r="705" spans="22:22" x14ac:dyDescent="0.25">
      <c r="V705" s="61"/>
    </row>
    <row r="706" spans="22:22" x14ac:dyDescent="0.25">
      <c r="V706" s="61"/>
    </row>
    <row r="707" spans="22:22" x14ac:dyDescent="0.25">
      <c r="V707" s="61"/>
    </row>
    <row r="708" spans="22:22" x14ac:dyDescent="0.25">
      <c r="V708" s="61"/>
    </row>
    <row r="709" spans="22:22" x14ac:dyDescent="0.25">
      <c r="V709" s="61"/>
    </row>
    <row r="710" spans="22:22" x14ac:dyDescent="0.25">
      <c r="V710" s="61"/>
    </row>
    <row r="711" spans="22:22" x14ac:dyDescent="0.25">
      <c r="V711" s="61"/>
    </row>
    <row r="712" spans="22:22" x14ac:dyDescent="0.25">
      <c r="V712" s="61"/>
    </row>
    <row r="713" spans="22:22" x14ac:dyDescent="0.25">
      <c r="V713" s="61"/>
    </row>
    <row r="714" spans="22:22" x14ac:dyDescent="0.25">
      <c r="V714" s="61"/>
    </row>
    <row r="715" spans="22:22" x14ac:dyDescent="0.25">
      <c r="V715" s="61"/>
    </row>
    <row r="716" spans="22:22" x14ac:dyDescent="0.25">
      <c r="V716" s="61"/>
    </row>
    <row r="717" spans="22:22" x14ac:dyDescent="0.25">
      <c r="V717" s="61"/>
    </row>
    <row r="718" spans="22:22" x14ac:dyDescent="0.25">
      <c r="V718" s="61"/>
    </row>
    <row r="719" spans="22:22" x14ac:dyDescent="0.25">
      <c r="V719" s="61"/>
    </row>
    <row r="720" spans="22:22" x14ac:dyDescent="0.25">
      <c r="V720" s="61"/>
    </row>
    <row r="721" spans="22:22" x14ac:dyDescent="0.25">
      <c r="V721" s="61"/>
    </row>
    <row r="722" spans="22:22" x14ac:dyDescent="0.25">
      <c r="V722" s="61"/>
    </row>
    <row r="723" spans="22:22" x14ac:dyDescent="0.25">
      <c r="V723" s="61"/>
    </row>
    <row r="724" spans="22:22" x14ac:dyDescent="0.25">
      <c r="V724" s="61"/>
    </row>
    <row r="725" spans="22:22" x14ac:dyDescent="0.25">
      <c r="V725" s="61"/>
    </row>
    <row r="726" spans="22:22" x14ac:dyDescent="0.25">
      <c r="V726" s="61"/>
    </row>
    <row r="727" spans="22:22" x14ac:dyDescent="0.25">
      <c r="V727" s="61"/>
    </row>
    <row r="728" spans="22:22" x14ac:dyDescent="0.25">
      <c r="V728" s="61"/>
    </row>
    <row r="729" spans="22:22" x14ac:dyDescent="0.25">
      <c r="V729" s="61"/>
    </row>
    <row r="730" spans="22:22" x14ac:dyDescent="0.25">
      <c r="V730" s="61"/>
    </row>
    <row r="731" spans="22:22" x14ac:dyDescent="0.25">
      <c r="V731" s="61"/>
    </row>
    <row r="732" spans="22:22" x14ac:dyDescent="0.25">
      <c r="V732" s="61"/>
    </row>
    <row r="733" spans="22:22" x14ac:dyDescent="0.25">
      <c r="V733" s="61"/>
    </row>
    <row r="734" spans="22:22" x14ac:dyDescent="0.25">
      <c r="V734" s="61"/>
    </row>
    <row r="735" spans="22:22" x14ac:dyDescent="0.25">
      <c r="V735" s="61"/>
    </row>
    <row r="736" spans="22:22" x14ac:dyDescent="0.25">
      <c r="V736" s="61"/>
    </row>
    <row r="737" spans="22:22" x14ac:dyDescent="0.25">
      <c r="V737" s="61"/>
    </row>
    <row r="738" spans="22:22" x14ac:dyDescent="0.25">
      <c r="V738" s="61"/>
    </row>
    <row r="739" spans="22:22" x14ac:dyDescent="0.25">
      <c r="V739" s="61"/>
    </row>
    <row r="740" spans="22:22" x14ac:dyDescent="0.25">
      <c r="V740" s="61"/>
    </row>
    <row r="741" spans="22:22" x14ac:dyDescent="0.25">
      <c r="V741" s="61"/>
    </row>
    <row r="742" spans="22:22" x14ac:dyDescent="0.25">
      <c r="V742" s="61"/>
    </row>
    <row r="743" spans="22:22" x14ac:dyDescent="0.25">
      <c r="V743" s="61"/>
    </row>
    <row r="744" spans="22:22" x14ac:dyDescent="0.25">
      <c r="V744" s="61"/>
    </row>
    <row r="745" spans="22:22" x14ac:dyDescent="0.25">
      <c r="V745" s="61"/>
    </row>
    <row r="746" spans="22:22" x14ac:dyDescent="0.25">
      <c r="V746" s="61"/>
    </row>
    <row r="747" spans="22:22" x14ac:dyDescent="0.25">
      <c r="V747" s="61"/>
    </row>
    <row r="748" spans="22:22" x14ac:dyDescent="0.25">
      <c r="V748" s="61"/>
    </row>
    <row r="749" spans="22:22" x14ac:dyDescent="0.25">
      <c r="V749" s="61"/>
    </row>
    <row r="750" spans="22:22" x14ac:dyDescent="0.25">
      <c r="V750" s="61"/>
    </row>
    <row r="751" spans="22:22" x14ac:dyDescent="0.25">
      <c r="V751" s="61"/>
    </row>
    <row r="752" spans="22:22" x14ac:dyDescent="0.25">
      <c r="V752" s="61"/>
    </row>
    <row r="753" spans="22:22" x14ac:dyDescent="0.25">
      <c r="V753" s="61"/>
    </row>
    <row r="754" spans="22:22" x14ac:dyDescent="0.25">
      <c r="V754" s="61"/>
    </row>
    <row r="755" spans="22:22" x14ac:dyDescent="0.25">
      <c r="V755" s="61"/>
    </row>
    <row r="756" spans="22:22" x14ac:dyDescent="0.25">
      <c r="V756" s="61"/>
    </row>
    <row r="757" spans="22:22" x14ac:dyDescent="0.25">
      <c r="V757" s="61"/>
    </row>
    <row r="758" spans="22:22" x14ac:dyDescent="0.25">
      <c r="V758" s="61"/>
    </row>
    <row r="759" spans="22:22" x14ac:dyDescent="0.25">
      <c r="V759" s="61"/>
    </row>
    <row r="760" spans="22:22" x14ac:dyDescent="0.25">
      <c r="V760" s="61"/>
    </row>
    <row r="761" spans="22:22" x14ac:dyDescent="0.25">
      <c r="V761" s="61"/>
    </row>
    <row r="762" spans="22:22" x14ac:dyDescent="0.25">
      <c r="V762" s="61"/>
    </row>
    <row r="763" spans="22:22" x14ac:dyDescent="0.25">
      <c r="V763" s="61"/>
    </row>
    <row r="764" spans="22:22" x14ac:dyDescent="0.25">
      <c r="V764" s="61"/>
    </row>
    <row r="765" spans="22:22" x14ac:dyDescent="0.25">
      <c r="V765" s="61"/>
    </row>
    <row r="766" spans="22:22" x14ac:dyDescent="0.25">
      <c r="V766" s="61"/>
    </row>
    <row r="767" spans="22:22" x14ac:dyDescent="0.25">
      <c r="V767" s="61"/>
    </row>
    <row r="768" spans="22:22" x14ac:dyDescent="0.25">
      <c r="V768" s="61"/>
    </row>
    <row r="769" spans="22:22" x14ac:dyDescent="0.25">
      <c r="V769" s="61"/>
    </row>
    <row r="770" spans="22:22" x14ac:dyDescent="0.25">
      <c r="V770" s="61"/>
    </row>
    <row r="771" spans="22:22" x14ac:dyDescent="0.25">
      <c r="V771" s="61"/>
    </row>
    <row r="772" spans="22:22" x14ac:dyDescent="0.25">
      <c r="V772" s="61"/>
    </row>
    <row r="773" spans="22:22" x14ac:dyDescent="0.25">
      <c r="V773" s="61"/>
    </row>
    <row r="774" spans="22:22" x14ac:dyDescent="0.25">
      <c r="V774" s="61"/>
    </row>
    <row r="775" spans="22:22" x14ac:dyDescent="0.25">
      <c r="V775" s="61"/>
    </row>
    <row r="776" spans="22:22" x14ac:dyDescent="0.25">
      <c r="V776" s="61"/>
    </row>
    <row r="777" spans="22:22" x14ac:dyDescent="0.25">
      <c r="V777" s="61"/>
    </row>
    <row r="778" spans="22:22" x14ac:dyDescent="0.25">
      <c r="V778" s="61"/>
    </row>
    <row r="779" spans="22:22" x14ac:dyDescent="0.25">
      <c r="V779" s="61"/>
    </row>
    <row r="780" spans="22:22" x14ac:dyDescent="0.25">
      <c r="V780" s="61"/>
    </row>
    <row r="781" spans="22:22" x14ac:dyDescent="0.25">
      <c r="V781" s="61"/>
    </row>
    <row r="782" spans="22:22" x14ac:dyDescent="0.25">
      <c r="V782" s="61"/>
    </row>
    <row r="783" spans="22:22" x14ac:dyDescent="0.25">
      <c r="V783" s="61"/>
    </row>
    <row r="784" spans="22:22" x14ac:dyDescent="0.25">
      <c r="V784" s="61"/>
    </row>
    <row r="785" spans="22:22" x14ac:dyDescent="0.25">
      <c r="V785" s="61"/>
    </row>
    <row r="786" spans="22:22" x14ac:dyDescent="0.25">
      <c r="V786" s="61"/>
    </row>
    <row r="787" spans="22:22" x14ac:dyDescent="0.25">
      <c r="V787" s="61"/>
    </row>
    <row r="788" spans="22:22" x14ac:dyDescent="0.25">
      <c r="V788" s="61"/>
    </row>
    <row r="789" spans="22:22" x14ac:dyDescent="0.25">
      <c r="V789" s="61"/>
    </row>
    <row r="790" spans="22:22" x14ac:dyDescent="0.25">
      <c r="V790" s="61"/>
    </row>
    <row r="791" spans="22:22" x14ac:dyDescent="0.25">
      <c r="V791" s="61"/>
    </row>
    <row r="792" spans="22:22" x14ac:dyDescent="0.25">
      <c r="V792" s="61"/>
    </row>
    <row r="793" spans="22:22" x14ac:dyDescent="0.25">
      <c r="V793" s="61"/>
    </row>
    <row r="794" spans="22:22" x14ac:dyDescent="0.25">
      <c r="V794" s="61"/>
    </row>
    <row r="795" spans="22:22" x14ac:dyDescent="0.25">
      <c r="V795" s="61"/>
    </row>
    <row r="796" spans="22:22" x14ac:dyDescent="0.25">
      <c r="V796" s="61"/>
    </row>
    <row r="797" spans="22:22" x14ac:dyDescent="0.25">
      <c r="V797" s="61"/>
    </row>
    <row r="798" spans="22:22" x14ac:dyDescent="0.25">
      <c r="V798" s="61"/>
    </row>
    <row r="799" spans="22:22" x14ac:dyDescent="0.25">
      <c r="V799" s="61"/>
    </row>
    <row r="800" spans="22:22" x14ac:dyDescent="0.25">
      <c r="V800" s="61"/>
    </row>
    <row r="801" spans="22:22" x14ac:dyDescent="0.25">
      <c r="V801" s="61"/>
    </row>
    <row r="802" spans="22:22" x14ac:dyDescent="0.25">
      <c r="V802" s="61"/>
    </row>
    <row r="803" spans="22:22" x14ac:dyDescent="0.25">
      <c r="V803" s="61"/>
    </row>
    <row r="804" spans="22:22" x14ac:dyDescent="0.25">
      <c r="V804" s="61"/>
    </row>
    <row r="805" spans="22:22" x14ac:dyDescent="0.25">
      <c r="V805" s="61"/>
    </row>
    <row r="806" spans="22:22" x14ac:dyDescent="0.25">
      <c r="V806" s="61"/>
    </row>
    <row r="807" spans="22:22" x14ac:dyDescent="0.25">
      <c r="V807" s="61"/>
    </row>
    <row r="808" spans="22:22" x14ac:dyDescent="0.25">
      <c r="V808" s="61"/>
    </row>
    <row r="809" spans="22:22" x14ac:dyDescent="0.25">
      <c r="V809" s="61"/>
    </row>
    <row r="810" spans="22:22" x14ac:dyDescent="0.25">
      <c r="V810" s="61"/>
    </row>
    <row r="811" spans="22:22" x14ac:dyDescent="0.25">
      <c r="V811" s="61"/>
    </row>
    <row r="812" spans="22:22" x14ac:dyDescent="0.25">
      <c r="V812" s="61"/>
    </row>
    <row r="813" spans="22:22" x14ac:dyDescent="0.25">
      <c r="V813" s="61"/>
    </row>
    <row r="814" spans="22:22" x14ac:dyDescent="0.25">
      <c r="V814" s="61"/>
    </row>
    <row r="815" spans="22:22" x14ac:dyDescent="0.25">
      <c r="V815" s="61"/>
    </row>
    <row r="816" spans="22:22" x14ac:dyDescent="0.25">
      <c r="V816" s="61"/>
    </row>
    <row r="817" spans="22:22" x14ac:dyDescent="0.25">
      <c r="V817" s="61"/>
    </row>
    <row r="818" spans="22:22" x14ac:dyDescent="0.25">
      <c r="V818" s="61"/>
    </row>
    <row r="819" spans="22:22" x14ac:dyDescent="0.25">
      <c r="V819" s="61"/>
    </row>
    <row r="820" spans="22:22" x14ac:dyDescent="0.25">
      <c r="V820" s="61"/>
    </row>
    <row r="821" spans="22:22" x14ac:dyDescent="0.25">
      <c r="V821" s="61"/>
    </row>
    <row r="822" spans="22:22" x14ac:dyDescent="0.25">
      <c r="V822" s="61"/>
    </row>
    <row r="823" spans="22:22" x14ac:dyDescent="0.25">
      <c r="V823" s="61"/>
    </row>
    <row r="824" spans="22:22" x14ac:dyDescent="0.25">
      <c r="V824" s="61"/>
    </row>
    <row r="825" spans="22:22" x14ac:dyDescent="0.25">
      <c r="V825" s="61"/>
    </row>
    <row r="826" spans="22:22" x14ac:dyDescent="0.25">
      <c r="V826" s="61"/>
    </row>
    <row r="827" spans="22:22" x14ac:dyDescent="0.25">
      <c r="V827" s="61"/>
    </row>
    <row r="828" spans="22:22" x14ac:dyDescent="0.25">
      <c r="V828" s="61"/>
    </row>
    <row r="829" spans="22:22" x14ac:dyDescent="0.25">
      <c r="V829" s="61"/>
    </row>
    <row r="830" spans="22:22" x14ac:dyDescent="0.25">
      <c r="V830" s="61"/>
    </row>
    <row r="831" spans="22:22" x14ac:dyDescent="0.25">
      <c r="V831" s="61"/>
    </row>
    <row r="832" spans="22:22" x14ac:dyDescent="0.25">
      <c r="V832" s="61"/>
    </row>
    <row r="833" spans="22:22" x14ac:dyDescent="0.25">
      <c r="V833" s="61"/>
    </row>
    <row r="834" spans="22:22" x14ac:dyDescent="0.25">
      <c r="V834" s="61"/>
    </row>
    <row r="835" spans="22:22" x14ac:dyDescent="0.25">
      <c r="V835" s="61"/>
    </row>
    <row r="836" spans="22:22" x14ac:dyDescent="0.25">
      <c r="V836" s="61"/>
    </row>
    <row r="837" spans="22:22" x14ac:dyDescent="0.25">
      <c r="V837" s="61"/>
    </row>
    <row r="838" spans="22:22" x14ac:dyDescent="0.25">
      <c r="V838" s="61"/>
    </row>
    <row r="839" spans="22:22" x14ac:dyDescent="0.25">
      <c r="V839" s="61"/>
    </row>
    <row r="840" spans="22:22" x14ac:dyDescent="0.25">
      <c r="V840" s="61"/>
    </row>
    <row r="841" spans="22:22" x14ac:dyDescent="0.25">
      <c r="V841" s="61"/>
    </row>
    <row r="842" spans="22:22" x14ac:dyDescent="0.25">
      <c r="V842" s="61"/>
    </row>
    <row r="843" spans="22:22" x14ac:dyDescent="0.25">
      <c r="V843" s="61"/>
    </row>
    <row r="844" spans="22:22" x14ac:dyDescent="0.25">
      <c r="V844" s="61"/>
    </row>
    <row r="845" spans="22:22" x14ac:dyDescent="0.25">
      <c r="V845" s="61"/>
    </row>
    <row r="846" spans="22:22" x14ac:dyDescent="0.25">
      <c r="V846" s="61"/>
    </row>
    <row r="847" spans="22:22" x14ac:dyDescent="0.25">
      <c r="V847" s="61"/>
    </row>
    <row r="848" spans="22:22" x14ac:dyDescent="0.25">
      <c r="V848" s="61"/>
    </row>
    <row r="849" spans="22:22" x14ac:dyDescent="0.25">
      <c r="V849" s="61"/>
    </row>
    <row r="850" spans="22:22" x14ac:dyDescent="0.25">
      <c r="V850" s="61"/>
    </row>
    <row r="851" spans="22:22" x14ac:dyDescent="0.25">
      <c r="V851" s="61"/>
    </row>
    <row r="852" spans="22:22" x14ac:dyDescent="0.25">
      <c r="V852" s="61"/>
    </row>
    <row r="853" spans="22:22" x14ac:dyDescent="0.25">
      <c r="V853" s="61"/>
    </row>
    <row r="854" spans="22:22" x14ac:dyDescent="0.25">
      <c r="V854" s="61"/>
    </row>
    <row r="855" spans="22:22" x14ac:dyDescent="0.25">
      <c r="V855" s="61"/>
    </row>
    <row r="856" spans="22:22" x14ac:dyDescent="0.25">
      <c r="V856" s="61"/>
    </row>
    <row r="857" spans="22:22" x14ac:dyDescent="0.25">
      <c r="V857" s="61"/>
    </row>
    <row r="858" spans="22:22" x14ac:dyDescent="0.25">
      <c r="V858" s="61"/>
    </row>
    <row r="859" spans="22:22" x14ac:dyDescent="0.25">
      <c r="V859" s="61"/>
    </row>
    <row r="860" spans="22:22" x14ac:dyDescent="0.25">
      <c r="V860" s="61"/>
    </row>
    <row r="861" spans="22:22" x14ac:dyDescent="0.25">
      <c r="V861" s="61"/>
    </row>
    <row r="862" spans="22:22" x14ac:dyDescent="0.25">
      <c r="V862" s="61"/>
    </row>
    <row r="863" spans="22:22" x14ac:dyDescent="0.25">
      <c r="V863" s="61"/>
    </row>
    <row r="864" spans="22:22" x14ac:dyDescent="0.25">
      <c r="V864" s="61"/>
    </row>
    <row r="865" spans="22:22" x14ac:dyDescent="0.25">
      <c r="V865" s="61"/>
    </row>
    <row r="866" spans="22:22" x14ac:dyDescent="0.25">
      <c r="V866" s="61"/>
    </row>
    <row r="867" spans="22:22" x14ac:dyDescent="0.25">
      <c r="V867" s="61"/>
    </row>
    <row r="868" spans="22:22" x14ac:dyDescent="0.25">
      <c r="V868" s="61"/>
    </row>
    <row r="869" spans="22:22" x14ac:dyDescent="0.25">
      <c r="V869" s="61"/>
    </row>
    <row r="870" spans="22:22" x14ac:dyDescent="0.25">
      <c r="V870" s="61"/>
    </row>
    <row r="871" spans="22:22" x14ac:dyDescent="0.25">
      <c r="V871" s="61"/>
    </row>
    <row r="872" spans="22:22" x14ac:dyDescent="0.25">
      <c r="V872" s="61"/>
    </row>
    <row r="873" spans="22:22" x14ac:dyDescent="0.25">
      <c r="V873" s="61"/>
    </row>
    <row r="874" spans="22:22" x14ac:dyDescent="0.25">
      <c r="V874" s="61"/>
    </row>
    <row r="875" spans="22:22" x14ac:dyDescent="0.25">
      <c r="V875" s="61"/>
    </row>
    <row r="876" spans="22:22" x14ac:dyDescent="0.25">
      <c r="V876" s="61"/>
    </row>
    <row r="877" spans="22:22" x14ac:dyDescent="0.25">
      <c r="V877" s="61"/>
    </row>
    <row r="878" spans="22:22" x14ac:dyDescent="0.25">
      <c r="V878" s="61"/>
    </row>
    <row r="879" spans="22:22" x14ac:dyDescent="0.25">
      <c r="V879" s="61"/>
    </row>
    <row r="880" spans="22:22" x14ac:dyDescent="0.25">
      <c r="V880" s="61"/>
    </row>
    <row r="881" spans="22:22" x14ac:dyDescent="0.25">
      <c r="V881" s="61"/>
    </row>
    <row r="882" spans="22:22" x14ac:dyDescent="0.25">
      <c r="V882" s="61"/>
    </row>
    <row r="883" spans="22:22" x14ac:dyDescent="0.25">
      <c r="V883" s="61"/>
    </row>
    <row r="884" spans="22:22" x14ac:dyDescent="0.25">
      <c r="V884" s="61"/>
    </row>
    <row r="885" spans="22:22" x14ac:dyDescent="0.25">
      <c r="V885" s="61"/>
    </row>
    <row r="886" spans="22:22" x14ac:dyDescent="0.25">
      <c r="V886" s="61"/>
    </row>
    <row r="887" spans="22:22" x14ac:dyDescent="0.25">
      <c r="V887" s="61"/>
    </row>
    <row r="888" spans="22:22" x14ac:dyDescent="0.25">
      <c r="V888" s="61"/>
    </row>
    <row r="889" spans="22:22" x14ac:dyDescent="0.25">
      <c r="V889" s="61"/>
    </row>
    <row r="890" spans="22:22" x14ac:dyDescent="0.25">
      <c r="V890" s="61"/>
    </row>
    <row r="891" spans="22:22" x14ac:dyDescent="0.25">
      <c r="V891" s="61"/>
    </row>
    <row r="892" spans="22:22" x14ac:dyDescent="0.25">
      <c r="V892" s="61"/>
    </row>
    <row r="893" spans="22:22" x14ac:dyDescent="0.25">
      <c r="V893" s="61"/>
    </row>
    <row r="894" spans="22:22" x14ac:dyDescent="0.25">
      <c r="V894" s="61"/>
    </row>
    <row r="895" spans="22:22" x14ac:dyDescent="0.25">
      <c r="V895" s="61"/>
    </row>
    <row r="896" spans="22:22" x14ac:dyDescent="0.25">
      <c r="V896" s="61"/>
    </row>
    <row r="897" spans="22:22" x14ac:dyDescent="0.25">
      <c r="V897" s="61"/>
    </row>
    <row r="898" spans="22:22" x14ac:dyDescent="0.25">
      <c r="V898" s="61"/>
    </row>
    <row r="899" spans="22:22" x14ac:dyDescent="0.25">
      <c r="V899" s="61"/>
    </row>
    <row r="900" spans="22:22" x14ac:dyDescent="0.25">
      <c r="V900" s="61"/>
    </row>
    <row r="901" spans="22:22" x14ac:dyDescent="0.25">
      <c r="V901" s="61"/>
    </row>
    <row r="902" spans="22:22" x14ac:dyDescent="0.25">
      <c r="V902" s="61"/>
    </row>
    <row r="903" spans="22:22" x14ac:dyDescent="0.25">
      <c r="V903" s="61"/>
    </row>
    <row r="904" spans="22:22" x14ac:dyDescent="0.25">
      <c r="V904" s="61"/>
    </row>
    <row r="905" spans="22:22" x14ac:dyDescent="0.25">
      <c r="V905" s="61"/>
    </row>
    <row r="906" spans="22:22" x14ac:dyDescent="0.25">
      <c r="V906" s="61"/>
    </row>
    <row r="907" spans="22:22" x14ac:dyDescent="0.25">
      <c r="V907" s="6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4FA6-B43C-48D3-85A3-13DA0E52111F}">
  <dimension ref="A1:F316"/>
  <sheetViews>
    <sheetView workbookViewId="0">
      <pane ySplit="1" topLeftCell="A2" activePane="bottomLeft" state="frozen"/>
      <selection pane="bottomLeft" activeCell="A2" sqref="A2"/>
    </sheetView>
  </sheetViews>
  <sheetFormatPr defaultRowHeight="15" x14ac:dyDescent="0.25"/>
  <cols>
    <col min="1" max="1" width="9.5703125" bestFit="1" customWidth="1"/>
    <col min="2" max="2" width="19.140625" bestFit="1" customWidth="1"/>
    <col min="3" max="3" width="13" bestFit="1" customWidth="1"/>
    <col min="4" max="4" width="15.5703125" bestFit="1" customWidth="1"/>
    <col min="5" max="5" width="8.5703125" bestFit="1" customWidth="1"/>
    <col min="6" max="6" width="10.5703125" customWidth="1"/>
    <col min="9" max="9" width="39" customWidth="1"/>
  </cols>
  <sheetData>
    <row r="1" spans="1:6" x14ac:dyDescent="0.25">
      <c r="A1" s="164" t="s">
        <v>464</v>
      </c>
      <c r="B1" s="164" t="s">
        <v>465</v>
      </c>
      <c r="C1" s="164" t="s">
        <v>740</v>
      </c>
      <c r="D1" s="164" t="s">
        <v>739</v>
      </c>
      <c r="E1" s="164" t="s">
        <v>310</v>
      </c>
      <c r="F1" s="32" t="s">
        <v>507</v>
      </c>
    </row>
    <row r="2" spans="1:6" x14ac:dyDescent="0.25">
      <c r="A2" s="128" t="s">
        <v>473</v>
      </c>
      <c r="B2" s="128" t="s">
        <v>1118</v>
      </c>
      <c r="C2" s="128"/>
      <c r="D2" s="128" t="s">
        <v>737</v>
      </c>
      <c r="E2" s="128"/>
      <c r="F2" s="128">
        <v>0</v>
      </c>
    </row>
    <row r="3" spans="1:6" x14ac:dyDescent="0.25">
      <c r="A3" s="128" t="s">
        <v>473</v>
      </c>
      <c r="B3" s="128" t="s">
        <v>1119</v>
      </c>
      <c r="C3" s="128">
        <v>5</v>
      </c>
      <c r="D3" s="128" t="s">
        <v>738</v>
      </c>
      <c r="E3" s="128">
        <f>IF(C3&lt;=10,1,IF(C3&lt;=20,2,IF(C3&lt;=30,3,IF(C3&lt;=40,4,IF(C3&lt;=50,5,IF(C3&lt;=60,6,IF(C3&lt;=70,7,IF(C3&lt;=80,8,IF(C3&lt;=90,9,IF(C3&gt;90,10))))))))))</f>
        <v>1</v>
      </c>
      <c r="F3" s="128">
        <v>1</v>
      </c>
    </row>
    <row r="4" spans="1:6" x14ac:dyDescent="0.25">
      <c r="A4" s="128" t="s">
        <v>473</v>
      </c>
      <c r="B4" s="128" t="s">
        <v>1120</v>
      </c>
      <c r="C4" s="128"/>
      <c r="D4" s="128" t="s">
        <v>737</v>
      </c>
      <c r="E4" s="128"/>
      <c r="F4" s="128">
        <v>0</v>
      </c>
    </row>
    <row r="5" spans="1:6" x14ac:dyDescent="0.25">
      <c r="A5" s="128" t="s">
        <v>473</v>
      </c>
      <c r="B5" s="128" t="s">
        <v>1121</v>
      </c>
      <c r="C5" s="128">
        <v>0</v>
      </c>
      <c r="D5" s="128" t="s">
        <v>738</v>
      </c>
      <c r="E5" s="128">
        <f>IF(C5&lt;=10,1,IF(C5&lt;=20,2,IF(C5&lt;=30,3,IF(C5&lt;=40,4,IF(C5&lt;=50,5,IF(C5&lt;=60,6,IF(C5&lt;=70,7,IF(C5&lt;=80,8,IF(C5&lt;=90,9,IF(C5&gt;90,10))))))))))</f>
        <v>1</v>
      </c>
      <c r="F5" s="128">
        <v>1</v>
      </c>
    </row>
    <row r="6" spans="1:6" x14ac:dyDescent="0.25">
      <c r="A6" s="128" t="s">
        <v>473</v>
      </c>
      <c r="B6" s="128" t="s">
        <v>1122</v>
      </c>
      <c r="C6" s="128"/>
      <c r="D6" s="128" t="s">
        <v>737</v>
      </c>
      <c r="E6" s="128"/>
      <c r="F6" s="128">
        <v>0</v>
      </c>
    </row>
    <row r="7" spans="1:6" x14ac:dyDescent="0.25">
      <c r="A7" s="128" t="s">
        <v>473</v>
      </c>
      <c r="B7" s="128" t="s">
        <v>1123</v>
      </c>
      <c r="C7" s="128">
        <v>0.05</v>
      </c>
      <c r="D7" s="128" t="s">
        <v>738</v>
      </c>
      <c r="E7" s="128">
        <f>IF(C7&lt;=10,1,IF(C7&lt;=20,2,IF(C7&lt;=30,3,IF(C7&lt;=40,4,IF(C7&lt;=50,5,IF(C7&lt;=60,6,IF(C7&lt;=70,7,IF(C7&lt;=80,8,IF(C7&lt;=90,9,IF(C7&gt;90,10))))))))))</f>
        <v>1</v>
      </c>
      <c r="F7" s="128">
        <v>1</v>
      </c>
    </row>
    <row r="8" spans="1:6" x14ac:dyDescent="0.25">
      <c r="A8" s="128" t="s">
        <v>473</v>
      </c>
      <c r="B8" s="128" t="s">
        <v>1124</v>
      </c>
      <c r="C8" s="128">
        <v>5.85</v>
      </c>
      <c r="D8" s="128" t="s">
        <v>738</v>
      </c>
      <c r="E8" s="128">
        <f>IF(C8&lt;=10,1,IF(C8&lt;=20,2,IF(C8&lt;=30,3,IF(C8&lt;=40,4,IF(C8&lt;=50,5,IF(C8&lt;=60,6,IF(C8&lt;=70,7,IF(C8&lt;=80,8,IF(C8&lt;=90,9,IF(C8&gt;90,10))))))))))</f>
        <v>1</v>
      </c>
      <c r="F8" s="128">
        <v>1</v>
      </c>
    </row>
    <row r="9" spans="1:6" x14ac:dyDescent="0.25">
      <c r="A9" s="128" t="s">
        <v>473</v>
      </c>
      <c r="B9" s="128" t="s">
        <v>1125</v>
      </c>
      <c r="C9" s="128">
        <v>0.01</v>
      </c>
      <c r="D9" s="128" t="s">
        <v>738</v>
      </c>
      <c r="E9" s="128">
        <f>IF(C9&lt;=10,1,IF(C9&lt;=20,2,IF(C9&lt;=30,3,IF(C9&lt;=40,4,IF(C9&lt;=50,5,IF(C9&lt;=60,6,IF(C9&lt;=70,7,IF(C9&lt;=80,8,IF(C9&lt;=90,9,IF(C9&gt;90,10))))))))))</f>
        <v>1</v>
      </c>
      <c r="F9" s="128">
        <v>1</v>
      </c>
    </row>
    <row r="10" spans="1:6" x14ac:dyDescent="0.25">
      <c r="A10" s="128" t="s">
        <v>473</v>
      </c>
      <c r="B10" s="128" t="s">
        <v>1126</v>
      </c>
      <c r="C10" s="128">
        <v>12.3</v>
      </c>
      <c r="D10" s="128" t="s">
        <v>738</v>
      </c>
      <c r="E10" s="128">
        <f>IF(C10&lt;=10,1,IF(C10&lt;=20,2,IF(C10&lt;=30,3,IF(C10&lt;=40,4,IF(C10&lt;=50,5,IF(C10&lt;=60,6,IF(C10&lt;=70,7,IF(C10&lt;=80,8,IF(C10&lt;=90,9,IF(C10&gt;90,10))))))))))</f>
        <v>2</v>
      </c>
      <c r="F10" s="128">
        <v>2</v>
      </c>
    </row>
    <row r="11" spans="1:6" x14ac:dyDescent="0.25">
      <c r="A11" s="128" t="s">
        <v>473</v>
      </c>
      <c r="B11" s="128" t="s">
        <v>1127</v>
      </c>
      <c r="C11" s="128">
        <v>12.3</v>
      </c>
      <c r="D11" s="128" t="s">
        <v>738</v>
      </c>
      <c r="E11" s="128">
        <f>IF(C11&lt;=10,1,IF(C11&lt;=20,2,IF(C11&lt;=30,3,IF(C11&lt;=40,4,IF(C11&lt;=50,5,IF(C11&lt;=60,6,IF(C11&lt;=70,7,IF(C11&lt;=80,8,IF(C11&lt;=90,9,IF(C11&gt;90,10))))))))))</f>
        <v>2</v>
      </c>
      <c r="F11" s="128">
        <v>2</v>
      </c>
    </row>
    <row r="12" spans="1:6" x14ac:dyDescent="0.25">
      <c r="A12" s="128" t="s">
        <v>473</v>
      </c>
      <c r="B12" s="128" t="s">
        <v>1128</v>
      </c>
      <c r="C12" s="128" t="s">
        <v>521</v>
      </c>
      <c r="D12" s="128" t="s">
        <v>737</v>
      </c>
      <c r="E12" s="128"/>
      <c r="F12" s="128">
        <v>0</v>
      </c>
    </row>
    <row r="13" spans="1:6" x14ac:dyDescent="0.25">
      <c r="A13" s="128" t="s">
        <v>473</v>
      </c>
      <c r="B13" s="128" t="s">
        <v>1129</v>
      </c>
      <c r="C13" s="128">
        <v>0</v>
      </c>
      <c r="D13" s="128" t="s">
        <v>738</v>
      </c>
      <c r="E13" s="128">
        <f>IF(C13&lt;=10,1,IF(C13&lt;=20,2,IF(C13&lt;=30,3,IF(C13&lt;=40,4,IF(C13&lt;=50,5,IF(C13&lt;=60,6,IF(C13&lt;=70,7,IF(C13&lt;=80,8,IF(C13&lt;=90,9,IF(C13&gt;90,10))))))))))</f>
        <v>1</v>
      </c>
      <c r="F13" s="128">
        <v>1</v>
      </c>
    </row>
    <row r="14" spans="1:6" x14ac:dyDescent="0.25">
      <c r="A14" s="128" t="s">
        <v>473</v>
      </c>
      <c r="B14" s="128" t="s">
        <v>1130</v>
      </c>
      <c r="C14" s="128">
        <v>30</v>
      </c>
      <c r="D14" s="128" t="s">
        <v>738</v>
      </c>
      <c r="E14" s="128">
        <f>IF(C14&lt;=10,1,IF(C14&lt;=20,2,IF(C14&lt;=30,3,IF(C14&lt;=40,4,IF(C14&lt;=50,5,IF(C14&lt;=60,6,IF(C14&lt;=70,7,IF(C14&lt;=80,8,IF(C14&lt;=90,9,IF(C14&gt;90,10))))))))))</f>
        <v>3</v>
      </c>
      <c r="F14" s="128">
        <v>3</v>
      </c>
    </row>
    <row r="15" spans="1:6" x14ac:dyDescent="0.25">
      <c r="A15" s="128" t="s">
        <v>473</v>
      </c>
      <c r="B15" s="128" t="s">
        <v>1131</v>
      </c>
      <c r="C15" s="128">
        <v>0</v>
      </c>
      <c r="D15" s="128" t="s">
        <v>738</v>
      </c>
      <c r="E15" s="128">
        <f>IF(C15&lt;=10,1,IF(C15&lt;=20,2,IF(C15&lt;=30,3,IF(C15&lt;=40,4,IF(C15&lt;=50,5,IF(C15&lt;=60,6,IF(C15&lt;=70,7,IF(C15&lt;=80,8,IF(C15&lt;=90,9,IF(C15&gt;90,10))))))))))</f>
        <v>1</v>
      </c>
      <c r="F15" s="128">
        <v>1</v>
      </c>
    </row>
    <row r="16" spans="1:6" x14ac:dyDescent="0.25">
      <c r="A16" s="128" t="s">
        <v>473</v>
      </c>
      <c r="B16" s="128" t="s">
        <v>1132</v>
      </c>
      <c r="C16" s="128"/>
      <c r="D16" s="128" t="s">
        <v>737</v>
      </c>
      <c r="E16" s="128"/>
      <c r="F16" s="128">
        <v>0</v>
      </c>
    </row>
    <row r="17" spans="1:6" x14ac:dyDescent="0.25">
      <c r="A17" s="128" t="s">
        <v>473</v>
      </c>
      <c r="B17" s="128" t="s">
        <v>1133</v>
      </c>
      <c r="C17" s="128">
        <v>98</v>
      </c>
      <c r="D17" s="128" t="s">
        <v>738</v>
      </c>
      <c r="E17" s="128">
        <f>IF(C17&lt;=10,1,IF(C17&lt;=20,2,IF(C17&lt;=30,3,IF(C17&lt;=40,4,IF(C17&lt;=50,5,IF(C17&lt;=60,6,IF(C17&lt;=70,7,IF(C17&lt;=80,8,IF(C17&lt;=90,9,IF(C17&gt;90,10))))))))))</f>
        <v>10</v>
      </c>
      <c r="F17" s="128">
        <v>10</v>
      </c>
    </row>
    <row r="18" spans="1:6" x14ac:dyDescent="0.25">
      <c r="A18" s="128" t="s">
        <v>473</v>
      </c>
      <c r="B18" s="128" t="s">
        <v>1134</v>
      </c>
      <c r="C18" s="128">
        <v>5</v>
      </c>
      <c r="D18" s="128" t="s">
        <v>738</v>
      </c>
      <c r="E18" s="128">
        <f>IF(C18&lt;=10,1,IF(C18&lt;=20,2,IF(C18&lt;=30,3,IF(C18&lt;=40,4,IF(C18&lt;=50,5,IF(C18&lt;=60,6,IF(C18&lt;=70,7,IF(C18&lt;=80,8,IF(C18&lt;=90,9,IF(C18&gt;90,10))))))))))</f>
        <v>1</v>
      </c>
      <c r="F18" s="128">
        <v>1</v>
      </c>
    </row>
    <row r="19" spans="1:6" x14ac:dyDescent="0.25">
      <c r="A19" s="128" t="s">
        <v>473</v>
      </c>
      <c r="B19" s="128" t="s">
        <v>1135</v>
      </c>
      <c r="C19" s="128"/>
      <c r="D19" s="128" t="s">
        <v>737</v>
      </c>
      <c r="E19" s="128"/>
      <c r="F19" s="128">
        <v>0</v>
      </c>
    </row>
    <row r="20" spans="1:6" x14ac:dyDescent="0.25">
      <c r="A20" s="128" t="s">
        <v>473</v>
      </c>
      <c r="B20" s="128" t="s">
        <v>1136</v>
      </c>
      <c r="C20" s="128">
        <v>15</v>
      </c>
      <c r="D20" s="128" t="s">
        <v>738</v>
      </c>
      <c r="E20" s="128">
        <f>IF(C20&lt;=10,1,IF(C20&lt;=20,2,IF(C20&lt;=30,3,IF(C20&lt;=40,4,IF(C20&lt;=50,5,IF(C20&lt;=60,6,IF(C20&lt;=70,7,IF(C20&lt;=80,8,IF(C20&lt;=90,9,IF(C20&gt;90,10))))))))))</f>
        <v>2</v>
      </c>
      <c r="F20" s="128">
        <v>2</v>
      </c>
    </row>
    <row r="21" spans="1:6" x14ac:dyDescent="0.25">
      <c r="A21" s="128" t="s">
        <v>473</v>
      </c>
      <c r="B21" s="128" t="s">
        <v>1137</v>
      </c>
      <c r="C21" s="128">
        <v>100</v>
      </c>
      <c r="D21" s="128" t="s">
        <v>738</v>
      </c>
      <c r="E21" s="128">
        <f>IF(C21&lt;=10,1,IF(C21&lt;=20,2,IF(C21&lt;=30,3,IF(C21&lt;=40,4,IF(C21&lt;=50,5,IF(C21&lt;=60,6,IF(C21&lt;=70,7,IF(C21&lt;=80,8,IF(C21&lt;=90,9,IF(C21&gt;90,10))))))))))</f>
        <v>10</v>
      </c>
      <c r="F21" s="128">
        <v>10</v>
      </c>
    </row>
    <row r="22" spans="1:6" x14ac:dyDescent="0.25">
      <c r="A22" s="128" t="s">
        <v>473</v>
      </c>
      <c r="B22" s="128" t="s">
        <v>1138</v>
      </c>
      <c r="C22" s="128">
        <v>0</v>
      </c>
      <c r="D22" s="128" t="s">
        <v>738</v>
      </c>
      <c r="E22" s="128">
        <f>IF(C22&lt;=10,1,IF(C22&lt;=20,2,IF(C22&lt;=30,3,IF(C22&lt;=40,4,IF(C22&lt;=50,5,IF(C22&lt;=60,6,IF(C22&lt;=70,7,IF(C22&lt;=80,8,IF(C22&lt;=90,9,IF(C22&gt;90,10))))))))))</f>
        <v>1</v>
      </c>
      <c r="F22" s="128">
        <v>1</v>
      </c>
    </row>
    <row r="23" spans="1:6" x14ac:dyDescent="0.25">
      <c r="A23" s="128" t="s">
        <v>473</v>
      </c>
      <c r="B23" s="128" t="s">
        <v>1139</v>
      </c>
      <c r="C23" s="128"/>
      <c r="D23" s="128" t="s">
        <v>737</v>
      </c>
      <c r="E23" s="128"/>
      <c r="F23" s="128">
        <v>0</v>
      </c>
    </row>
    <row r="24" spans="1:6" x14ac:dyDescent="0.25">
      <c r="A24" s="128" t="s">
        <v>473</v>
      </c>
      <c r="B24" s="128" t="s">
        <v>1140</v>
      </c>
      <c r="C24" s="128">
        <v>4</v>
      </c>
      <c r="D24" s="128" t="s">
        <v>738</v>
      </c>
      <c r="E24" s="128">
        <f>IF(C24&lt;=10,1,IF(C24&lt;=20,2,IF(C24&lt;=30,3,IF(C24&lt;=40,4,IF(C24&lt;=50,5,IF(C24&lt;=60,6,IF(C24&lt;=70,7,IF(C24&lt;=80,8,IF(C24&lt;=90,9,IF(C24&gt;90,10))))))))))</f>
        <v>1</v>
      </c>
      <c r="F24" s="128">
        <v>1</v>
      </c>
    </row>
    <row r="25" spans="1:6" x14ac:dyDescent="0.25">
      <c r="A25" s="128" t="s">
        <v>473</v>
      </c>
      <c r="B25" s="128" t="s">
        <v>1141</v>
      </c>
      <c r="C25" s="128">
        <v>0</v>
      </c>
      <c r="D25" s="128" t="s">
        <v>738</v>
      </c>
      <c r="E25" s="128">
        <f>IF(C25&lt;=10,1,IF(C25&lt;=20,2,IF(C25&lt;=30,3,IF(C25&lt;=40,4,IF(C25&lt;=50,5,IF(C25&lt;=60,6,IF(C25&lt;=70,7,IF(C25&lt;=80,8,IF(C25&lt;=90,9,IF(C25&gt;90,10))))))))))</f>
        <v>1</v>
      </c>
      <c r="F25" s="128">
        <v>1</v>
      </c>
    </row>
    <row r="26" spans="1:6" x14ac:dyDescent="0.25">
      <c r="A26" s="128" t="s">
        <v>473</v>
      </c>
      <c r="B26" s="128" t="s">
        <v>1142</v>
      </c>
      <c r="C26" s="128">
        <v>85</v>
      </c>
      <c r="D26" s="128" t="s">
        <v>738</v>
      </c>
      <c r="E26" s="128">
        <f>IF(C26&lt;=10,1,IF(C26&lt;=20,2,IF(C26&lt;=30,3,IF(C26&lt;=40,4,IF(C26&lt;=50,5,IF(C26&lt;=60,6,IF(C26&lt;=70,7,IF(C26&lt;=80,8,IF(C26&lt;=90,9,IF(C26&gt;90,10))))))))))</f>
        <v>9</v>
      </c>
      <c r="F26" s="128">
        <v>9</v>
      </c>
    </row>
    <row r="27" spans="1:6" x14ac:dyDescent="0.25">
      <c r="A27" s="128" t="s">
        <v>473</v>
      </c>
      <c r="B27" s="128" t="s">
        <v>1143</v>
      </c>
      <c r="C27" s="128"/>
      <c r="D27" s="128" t="s">
        <v>737</v>
      </c>
      <c r="E27" s="128"/>
      <c r="F27" s="128">
        <v>0</v>
      </c>
    </row>
    <row r="28" spans="1:6" x14ac:dyDescent="0.25">
      <c r="A28" s="128" t="s">
        <v>473</v>
      </c>
      <c r="B28" s="128" t="s">
        <v>1144</v>
      </c>
      <c r="C28" s="128">
        <v>0</v>
      </c>
      <c r="D28" s="128" t="s">
        <v>738</v>
      </c>
      <c r="E28" s="128">
        <f>IF(C28&lt;=10,1,IF(C28&lt;=20,2,IF(C28&lt;=30,3,IF(C28&lt;=40,4,IF(C28&lt;=50,5,IF(C28&lt;=60,6,IF(C28&lt;=70,7,IF(C28&lt;=80,8,IF(C28&lt;=90,9,IF(C28&gt;90,10))))))))))</f>
        <v>1</v>
      </c>
      <c r="F28" s="128">
        <v>1</v>
      </c>
    </row>
    <row r="29" spans="1:6" x14ac:dyDescent="0.25">
      <c r="A29" s="128" t="s">
        <v>473</v>
      </c>
      <c r="B29" s="128" t="s">
        <v>1145</v>
      </c>
      <c r="C29" s="128"/>
      <c r="D29" s="128" t="s">
        <v>737</v>
      </c>
      <c r="E29" s="128"/>
      <c r="F29" s="128">
        <v>0</v>
      </c>
    </row>
    <row r="30" spans="1:6" x14ac:dyDescent="0.25">
      <c r="A30" s="128" t="s">
        <v>473</v>
      </c>
      <c r="B30" s="128" t="s">
        <v>1146</v>
      </c>
      <c r="C30" s="128">
        <v>0</v>
      </c>
      <c r="D30" s="128" t="s">
        <v>738</v>
      </c>
      <c r="E30" s="128">
        <f>IF(C30&lt;=10,1,IF(C30&lt;=20,2,IF(C30&lt;=30,3,IF(C30&lt;=40,4,IF(C30&lt;=50,5,IF(C30&lt;=60,6,IF(C30&lt;=70,7,IF(C30&lt;=80,8,IF(C30&lt;=90,9,IF(C30&gt;90,10))))))))))</f>
        <v>1</v>
      </c>
      <c r="F30" s="128">
        <v>1</v>
      </c>
    </row>
    <row r="31" spans="1:6" x14ac:dyDescent="0.25">
      <c r="A31" s="128" t="s">
        <v>473</v>
      </c>
      <c r="B31" s="128" t="s">
        <v>1147</v>
      </c>
      <c r="C31" s="128"/>
      <c r="D31" s="128" t="s">
        <v>737</v>
      </c>
      <c r="E31" s="128"/>
      <c r="F31" s="128">
        <v>0</v>
      </c>
    </row>
    <row r="32" spans="1:6" x14ac:dyDescent="0.25">
      <c r="A32" s="128" t="s">
        <v>473</v>
      </c>
      <c r="B32" s="128" t="s">
        <v>1148</v>
      </c>
      <c r="C32" s="128"/>
      <c r="D32" s="128" t="s">
        <v>737</v>
      </c>
      <c r="E32" s="128"/>
      <c r="F32" s="128">
        <v>0</v>
      </c>
    </row>
    <row r="33" spans="1:6" x14ac:dyDescent="0.25">
      <c r="A33" s="128" t="s">
        <v>489</v>
      </c>
      <c r="B33" s="128" t="s">
        <v>1149</v>
      </c>
      <c r="C33" s="128">
        <v>10</v>
      </c>
      <c r="D33" s="128" t="s">
        <v>738</v>
      </c>
      <c r="E33" s="128">
        <f>IF(C33&lt;=10,1,IF(C33&lt;=20,2,IF(C33&lt;=30,3,IF(C33&lt;=40,4,IF(C33&lt;=50,5,IF(C33&lt;=60,6,IF(C33&lt;=70,7,IF(C33&lt;=80,8,IF(C33&lt;=90,9,IF(C33&gt;90,10))))))))))</f>
        <v>1</v>
      </c>
      <c r="F33" s="128">
        <v>1</v>
      </c>
    </row>
    <row r="34" spans="1:6" x14ac:dyDescent="0.25">
      <c r="A34" s="128" t="s">
        <v>489</v>
      </c>
      <c r="B34" s="128" t="s">
        <v>1150</v>
      </c>
      <c r="C34" s="128">
        <v>23</v>
      </c>
      <c r="D34" s="128" t="s">
        <v>738</v>
      </c>
      <c r="E34" s="128">
        <f>IF(C34&lt;=10,1,IF(C34&lt;=20,2,IF(C34&lt;=30,3,IF(C34&lt;=40,4,IF(C34&lt;=50,5,IF(C34&lt;=60,6,IF(C34&lt;=70,7,IF(C34&lt;=80,8,IF(C34&lt;=90,9,IF(C34&gt;90,10))))))))))</f>
        <v>3</v>
      </c>
      <c r="F34" s="128">
        <v>3</v>
      </c>
    </row>
    <row r="35" spans="1:6" x14ac:dyDescent="0.25">
      <c r="A35" s="128" t="s">
        <v>489</v>
      </c>
      <c r="B35" s="128" t="s">
        <v>1151</v>
      </c>
      <c r="C35" s="128">
        <v>12.5</v>
      </c>
      <c r="D35" s="128" t="s">
        <v>738</v>
      </c>
      <c r="E35" s="128">
        <f>IF(C35&lt;=10,1,IF(C35&lt;=20,2,IF(C35&lt;=30,3,IF(C35&lt;=40,4,IF(C35&lt;=50,5,IF(C35&lt;=60,6,IF(C35&lt;=70,7,IF(C35&lt;=80,8,IF(C35&lt;=90,9,IF(C35&gt;90,10))))))))))</f>
        <v>2</v>
      </c>
      <c r="F35" s="128">
        <v>2</v>
      </c>
    </row>
    <row r="36" spans="1:6" x14ac:dyDescent="0.25">
      <c r="A36" s="128" t="s">
        <v>489</v>
      </c>
      <c r="B36" s="128" t="s">
        <v>1152</v>
      </c>
      <c r="C36" s="128"/>
      <c r="D36" s="128" t="s">
        <v>737</v>
      </c>
      <c r="E36" s="128"/>
      <c r="F36" s="128">
        <v>0</v>
      </c>
    </row>
    <row r="37" spans="1:6" x14ac:dyDescent="0.25">
      <c r="A37" s="128" t="s">
        <v>489</v>
      </c>
      <c r="B37" s="128" t="s">
        <v>1153</v>
      </c>
      <c r="C37" s="128">
        <v>5</v>
      </c>
      <c r="D37" s="128" t="s">
        <v>738</v>
      </c>
      <c r="E37" s="128">
        <f>IF(C37&lt;=10,1,IF(C37&lt;=20,2,IF(C37&lt;=30,3,IF(C37&lt;=40,4,IF(C37&lt;=50,5,IF(C37&lt;=60,6,IF(C37&lt;=70,7,IF(C37&lt;=80,8,IF(C37&lt;=90,9,IF(C37&gt;90,10))))))))))</f>
        <v>1</v>
      </c>
      <c r="F37" s="128">
        <v>1</v>
      </c>
    </row>
    <row r="38" spans="1:6" x14ac:dyDescent="0.25">
      <c r="A38" s="128" t="s">
        <v>489</v>
      </c>
      <c r="B38" s="128" t="s">
        <v>1217</v>
      </c>
      <c r="C38" s="128">
        <v>52</v>
      </c>
      <c r="D38" s="128" t="s">
        <v>738</v>
      </c>
      <c r="E38" s="128">
        <f>IF(C38&lt;=10,1,IF(C38&lt;=20,2,IF(C38&lt;=30,3,IF(C38&lt;=40,4,IF(C38&lt;=50,5,IF(C38&lt;=60,6,IF(C38&lt;=70,7,IF(C38&lt;=80,8,IF(C38&lt;=90,9,IF(C38&gt;90,10))))))))))</f>
        <v>6</v>
      </c>
      <c r="F38" s="128">
        <v>6</v>
      </c>
    </row>
    <row r="39" spans="1:6" x14ac:dyDescent="0.25">
      <c r="A39" s="128" t="s">
        <v>489</v>
      </c>
      <c r="B39" s="128" t="s">
        <v>1154</v>
      </c>
      <c r="C39" s="128">
        <v>0</v>
      </c>
      <c r="D39" s="128" t="s">
        <v>738</v>
      </c>
      <c r="E39" s="128">
        <f>IF(C39&lt;=10,1,IF(C39&lt;=20,2,IF(C39&lt;=30,3,IF(C39&lt;=40,4,IF(C39&lt;=50,5,IF(C39&lt;=60,6,IF(C39&lt;=70,7,IF(C39&lt;=80,8,IF(C39&lt;=90,9,IF(C39&gt;90,10))))))))))</f>
        <v>1</v>
      </c>
      <c r="F39" s="128">
        <v>1</v>
      </c>
    </row>
    <row r="40" spans="1:6" x14ac:dyDescent="0.25">
      <c r="A40" s="128" t="s">
        <v>489</v>
      </c>
      <c r="B40" s="128" t="s">
        <v>1155</v>
      </c>
      <c r="C40" s="128">
        <v>40</v>
      </c>
      <c r="D40" s="128" t="s">
        <v>738</v>
      </c>
      <c r="E40" s="128">
        <f>IF(C40&lt;=10,1,IF(C40&lt;=20,2,IF(C40&lt;=30,3,IF(C40&lt;=40,4,IF(C40&lt;=50,5,IF(C40&lt;=60,6,IF(C40&lt;=70,7,IF(C40&lt;=80,8,IF(C40&lt;=90,9,IF(C40&gt;90,10))))))))))</f>
        <v>4</v>
      </c>
      <c r="F40" s="128">
        <v>4</v>
      </c>
    </row>
    <row r="41" spans="1:6" x14ac:dyDescent="0.25">
      <c r="A41" s="128" t="s">
        <v>489</v>
      </c>
      <c r="B41" s="128" t="s">
        <v>1156</v>
      </c>
      <c r="C41" s="128">
        <v>0</v>
      </c>
      <c r="D41" s="128" t="s">
        <v>738</v>
      </c>
      <c r="E41" s="128">
        <f>IF(C41&lt;=10,1,IF(C41&lt;=20,2,IF(C41&lt;=30,3,IF(C41&lt;=40,4,IF(C41&lt;=50,5,IF(C41&lt;=60,6,IF(C41&lt;=70,7,IF(C41&lt;=80,8,IF(C41&lt;=90,9,IF(C41&gt;90,10))))))))))</f>
        <v>1</v>
      </c>
      <c r="F41" s="128">
        <v>1</v>
      </c>
    </row>
    <row r="42" spans="1:6" x14ac:dyDescent="0.25">
      <c r="A42" s="128" t="s">
        <v>489</v>
      </c>
      <c r="B42" s="128" t="s">
        <v>1157</v>
      </c>
      <c r="C42" s="128" t="s">
        <v>521</v>
      </c>
      <c r="D42" s="128" t="s">
        <v>737</v>
      </c>
      <c r="E42" s="128"/>
      <c r="F42" s="128">
        <v>0</v>
      </c>
    </row>
    <row r="43" spans="1:6" x14ac:dyDescent="0.25">
      <c r="A43" s="128" t="s">
        <v>489</v>
      </c>
      <c r="B43" s="128" t="s">
        <v>1158</v>
      </c>
      <c r="C43" s="128"/>
      <c r="D43" s="128" t="s">
        <v>737</v>
      </c>
      <c r="E43" s="128"/>
      <c r="F43" s="128">
        <v>0</v>
      </c>
    </row>
    <row r="44" spans="1:6" x14ac:dyDescent="0.25">
      <c r="A44" s="128" t="s">
        <v>489</v>
      </c>
      <c r="B44" s="128" t="s">
        <v>1159</v>
      </c>
      <c r="C44" s="128"/>
      <c r="D44" s="128" t="s">
        <v>737</v>
      </c>
      <c r="E44" s="128"/>
      <c r="F44" s="128">
        <v>0</v>
      </c>
    </row>
    <row r="45" spans="1:6" x14ac:dyDescent="0.25">
      <c r="A45" s="128" t="s">
        <v>489</v>
      </c>
      <c r="B45" s="128" t="s">
        <v>1160</v>
      </c>
      <c r="C45" s="128">
        <v>0</v>
      </c>
      <c r="D45" s="128" t="s">
        <v>738</v>
      </c>
      <c r="E45" s="128">
        <f>IF(C45&lt;=10,1,IF(C45&lt;=20,2,IF(C45&lt;=30,3,IF(C45&lt;=40,4,IF(C45&lt;=50,5,IF(C45&lt;=60,6,IF(C45&lt;=70,7,IF(C45&lt;=80,8,IF(C45&lt;=90,9,IF(C45&gt;90,10))))))))))</f>
        <v>1</v>
      </c>
      <c r="F45" s="128">
        <v>1</v>
      </c>
    </row>
    <row r="46" spans="1:6" x14ac:dyDescent="0.25">
      <c r="A46" s="128" t="s">
        <v>489</v>
      </c>
      <c r="B46" s="128" t="s">
        <v>1161</v>
      </c>
      <c r="C46" s="128">
        <v>80</v>
      </c>
      <c r="D46" s="128" t="s">
        <v>738</v>
      </c>
      <c r="E46" s="128">
        <f>IF(C46&lt;=10,1,IF(C46&lt;=20,2,IF(C46&lt;=30,3,IF(C46&lt;=40,4,IF(C46&lt;=50,5,IF(C46&lt;=60,6,IF(C46&lt;=70,7,IF(C46&lt;=80,8,IF(C46&lt;=90,9,IF(C46&gt;90,10))))))))))</f>
        <v>8</v>
      </c>
      <c r="F46" s="128">
        <v>8</v>
      </c>
    </row>
    <row r="47" spans="1:6" x14ac:dyDescent="0.25">
      <c r="A47" s="128" t="s">
        <v>489</v>
      </c>
      <c r="B47" s="128" t="s">
        <v>1162</v>
      </c>
      <c r="C47" s="128"/>
      <c r="D47" s="128" t="s">
        <v>737</v>
      </c>
      <c r="E47" s="128"/>
      <c r="F47" s="128">
        <v>0</v>
      </c>
    </row>
    <row r="48" spans="1:6" x14ac:dyDescent="0.25">
      <c r="A48" s="128" t="s">
        <v>489</v>
      </c>
      <c r="B48" s="128" t="s">
        <v>1163</v>
      </c>
      <c r="C48" s="128"/>
      <c r="D48" s="128" t="s">
        <v>737</v>
      </c>
      <c r="E48" s="128"/>
      <c r="F48" s="128">
        <v>0</v>
      </c>
    </row>
    <row r="49" spans="1:6" x14ac:dyDescent="0.25">
      <c r="A49" s="128" t="s">
        <v>489</v>
      </c>
      <c r="B49" s="128" t="s">
        <v>1164</v>
      </c>
      <c r="C49" s="128"/>
      <c r="D49" s="128" t="s">
        <v>737</v>
      </c>
      <c r="E49" s="128"/>
      <c r="F49" s="128">
        <v>0</v>
      </c>
    </row>
    <row r="50" spans="1:6" x14ac:dyDescent="0.25">
      <c r="A50" s="128" t="s">
        <v>489</v>
      </c>
      <c r="B50" s="128" t="s">
        <v>1165</v>
      </c>
      <c r="C50" s="128">
        <v>0</v>
      </c>
      <c r="D50" s="128" t="s">
        <v>738</v>
      </c>
      <c r="E50" s="128">
        <f>IF(C50&lt;=10,1,IF(C50&lt;=20,2,IF(C50&lt;=30,3,IF(C50&lt;=40,4,IF(C50&lt;=50,5,IF(C50&lt;=60,6,IF(C50&lt;=70,7,IF(C50&lt;=80,8,IF(C50&lt;=90,9,IF(C50&gt;90,10))))))))))</f>
        <v>1</v>
      </c>
      <c r="F50" s="128">
        <v>1</v>
      </c>
    </row>
    <row r="51" spans="1:6" x14ac:dyDescent="0.25">
      <c r="A51" s="128" t="s">
        <v>489</v>
      </c>
      <c r="B51" s="128" t="s">
        <v>1166</v>
      </c>
      <c r="C51" s="128"/>
      <c r="D51" s="128" t="s">
        <v>737</v>
      </c>
      <c r="E51" s="128"/>
      <c r="F51" s="128">
        <v>0</v>
      </c>
    </row>
    <row r="52" spans="1:6" x14ac:dyDescent="0.25">
      <c r="A52" s="128" t="s">
        <v>489</v>
      </c>
      <c r="B52" s="128" t="s">
        <v>1167</v>
      </c>
      <c r="C52" s="128">
        <v>0</v>
      </c>
      <c r="D52" s="128" t="s">
        <v>738</v>
      </c>
      <c r="E52" s="128">
        <f t="shared" ref="E52:E58" si="0">IF(C52&lt;=10,1,IF(C52&lt;=20,2,IF(C52&lt;=30,3,IF(C52&lt;=40,4,IF(C52&lt;=50,5,IF(C52&lt;=60,6,IF(C52&lt;=70,7,IF(C52&lt;=80,8,IF(C52&lt;=90,9,IF(C52&gt;90,10))))))))))</f>
        <v>1</v>
      </c>
      <c r="F52" s="128">
        <v>1</v>
      </c>
    </row>
    <row r="53" spans="1:6" x14ac:dyDescent="0.25">
      <c r="A53" s="128" t="s">
        <v>489</v>
      </c>
      <c r="B53" s="128" t="s">
        <v>1168</v>
      </c>
      <c r="C53" s="128">
        <v>0</v>
      </c>
      <c r="D53" s="128" t="s">
        <v>738</v>
      </c>
      <c r="E53" s="128">
        <f t="shared" si="0"/>
        <v>1</v>
      </c>
      <c r="F53" s="128">
        <v>1</v>
      </c>
    </row>
    <row r="54" spans="1:6" x14ac:dyDescent="0.25">
      <c r="A54" s="128" t="s">
        <v>489</v>
      </c>
      <c r="B54" s="128" t="s">
        <v>1169</v>
      </c>
      <c r="C54" s="128">
        <v>0</v>
      </c>
      <c r="D54" s="128" t="s">
        <v>738</v>
      </c>
      <c r="E54" s="128">
        <f t="shared" si="0"/>
        <v>1</v>
      </c>
      <c r="F54" s="128">
        <v>1</v>
      </c>
    </row>
    <row r="55" spans="1:6" x14ac:dyDescent="0.25">
      <c r="A55" s="128" t="s">
        <v>489</v>
      </c>
      <c r="B55" s="128" t="s">
        <v>1170</v>
      </c>
      <c r="C55" s="128">
        <v>60</v>
      </c>
      <c r="D55" s="128" t="s">
        <v>738</v>
      </c>
      <c r="E55" s="128">
        <f t="shared" si="0"/>
        <v>6</v>
      </c>
      <c r="F55" s="128">
        <v>6</v>
      </c>
    </row>
    <row r="56" spans="1:6" x14ac:dyDescent="0.25">
      <c r="A56" s="128" t="s">
        <v>489</v>
      </c>
      <c r="B56" s="128" t="s">
        <v>1171</v>
      </c>
      <c r="C56" s="128">
        <v>100</v>
      </c>
      <c r="D56" s="128" t="s">
        <v>738</v>
      </c>
      <c r="E56" s="128">
        <f t="shared" si="0"/>
        <v>10</v>
      </c>
      <c r="F56" s="128">
        <v>10</v>
      </c>
    </row>
    <row r="57" spans="1:6" x14ac:dyDescent="0.25">
      <c r="A57" s="128" t="s">
        <v>489</v>
      </c>
      <c r="B57" s="128" t="s">
        <v>1172</v>
      </c>
      <c r="C57" s="128">
        <v>0</v>
      </c>
      <c r="D57" s="128" t="s">
        <v>738</v>
      </c>
      <c r="E57" s="128">
        <f t="shared" si="0"/>
        <v>1</v>
      </c>
      <c r="F57" s="128">
        <v>1</v>
      </c>
    </row>
    <row r="58" spans="1:6" x14ac:dyDescent="0.25">
      <c r="A58" s="128" t="s">
        <v>489</v>
      </c>
      <c r="B58" s="128" t="s">
        <v>1173</v>
      </c>
      <c r="C58" s="128">
        <v>0</v>
      </c>
      <c r="D58" s="128" t="s">
        <v>738</v>
      </c>
      <c r="E58" s="128">
        <f t="shared" si="0"/>
        <v>1</v>
      </c>
      <c r="F58" s="128">
        <v>1</v>
      </c>
    </row>
    <row r="59" spans="1:6" x14ac:dyDescent="0.25">
      <c r="A59" s="128" t="s">
        <v>489</v>
      </c>
      <c r="B59" s="128" t="s">
        <v>1174</v>
      </c>
      <c r="C59" s="128"/>
      <c r="D59" s="128" t="s">
        <v>737</v>
      </c>
      <c r="E59" s="128"/>
      <c r="F59" s="128">
        <v>0</v>
      </c>
    </row>
    <row r="60" spans="1:6" x14ac:dyDescent="0.25">
      <c r="A60" s="128" t="s">
        <v>489</v>
      </c>
      <c r="B60" s="128" t="s">
        <v>1175</v>
      </c>
      <c r="C60" s="128">
        <v>0</v>
      </c>
      <c r="D60" s="128" t="s">
        <v>738</v>
      </c>
      <c r="E60" s="128">
        <f t="shared" ref="E60:E72" si="1">IF(C60&lt;=10,1,IF(C60&lt;=20,2,IF(C60&lt;=30,3,IF(C60&lt;=40,4,IF(C60&lt;=50,5,IF(C60&lt;=60,6,IF(C60&lt;=70,7,IF(C60&lt;=80,8,IF(C60&lt;=90,9,IF(C60&gt;90,10))))))))))</f>
        <v>1</v>
      </c>
      <c r="F60" s="128">
        <v>1</v>
      </c>
    </row>
    <row r="61" spans="1:6" x14ac:dyDescent="0.25">
      <c r="A61" s="128" t="s">
        <v>489</v>
      </c>
      <c r="B61" s="128" t="s">
        <v>1176</v>
      </c>
      <c r="C61" s="128">
        <v>0</v>
      </c>
      <c r="D61" s="128" t="s">
        <v>738</v>
      </c>
      <c r="E61" s="128">
        <f t="shared" si="1"/>
        <v>1</v>
      </c>
      <c r="F61" s="128">
        <v>1</v>
      </c>
    </row>
    <row r="62" spans="1:6" x14ac:dyDescent="0.25">
      <c r="A62" s="128" t="s">
        <v>489</v>
      </c>
      <c r="B62" s="128" t="s">
        <v>1251</v>
      </c>
      <c r="C62" s="128">
        <v>100</v>
      </c>
      <c r="D62" s="128" t="s">
        <v>738</v>
      </c>
      <c r="E62" s="128">
        <f t="shared" si="1"/>
        <v>10</v>
      </c>
      <c r="F62" s="128">
        <v>10</v>
      </c>
    </row>
    <row r="63" spans="1:6" x14ac:dyDescent="0.25">
      <c r="A63" s="128" t="s">
        <v>489</v>
      </c>
      <c r="B63" s="128" t="s">
        <v>1177</v>
      </c>
      <c r="C63" s="128">
        <v>81</v>
      </c>
      <c r="D63" s="128" t="s">
        <v>738</v>
      </c>
      <c r="E63" s="128">
        <f t="shared" si="1"/>
        <v>9</v>
      </c>
      <c r="F63" s="128">
        <v>9</v>
      </c>
    </row>
    <row r="64" spans="1:6" x14ac:dyDescent="0.25">
      <c r="A64" s="128" t="s">
        <v>489</v>
      </c>
      <c r="B64" s="128" t="s">
        <v>1178</v>
      </c>
      <c r="C64" s="128">
        <v>0</v>
      </c>
      <c r="D64" s="128" t="s">
        <v>738</v>
      </c>
      <c r="E64" s="128">
        <f t="shared" si="1"/>
        <v>1</v>
      </c>
      <c r="F64" s="128">
        <v>1</v>
      </c>
    </row>
    <row r="65" spans="1:6" x14ac:dyDescent="0.25">
      <c r="A65" s="128" t="s">
        <v>489</v>
      </c>
      <c r="B65" s="128" t="s">
        <v>1179</v>
      </c>
      <c r="C65" s="128">
        <v>0</v>
      </c>
      <c r="D65" s="128" t="s">
        <v>738</v>
      </c>
      <c r="E65" s="128">
        <f t="shared" si="1"/>
        <v>1</v>
      </c>
      <c r="F65" s="128">
        <v>1</v>
      </c>
    </row>
    <row r="66" spans="1:6" x14ac:dyDescent="0.25">
      <c r="A66" s="128" t="s">
        <v>489</v>
      </c>
      <c r="B66" s="128" t="s">
        <v>1180</v>
      </c>
      <c r="C66" s="128">
        <v>0</v>
      </c>
      <c r="D66" s="128" t="s">
        <v>738</v>
      </c>
      <c r="E66" s="128">
        <f t="shared" si="1"/>
        <v>1</v>
      </c>
      <c r="F66" s="128">
        <v>1</v>
      </c>
    </row>
    <row r="67" spans="1:6" x14ac:dyDescent="0.25">
      <c r="A67" s="128" t="s">
        <v>489</v>
      </c>
      <c r="B67" s="128" t="s">
        <v>1181</v>
      </c>
      <c r="C67" s="128">
        <v>0</v>
      </c>
      <c r="D67" s="128" t="s">
        <v>738</v>
      </c>
      <c r="E67" s="128">
        <f t="shared" si="1"/>
        <v>1</v>
      </c>
      <c r="F67" s="128">
        <v>1</v>
      </c>
    </row>
    <row r="68" spans="1:6" x14ac:dyDescent="0.25">
      <c r="A68" s="128" t="s">
        <v>489</v>
      </c>
      <c r="B68" s="128" t="s">
        <v>1182</v>
      </c>
      <c r="C68" s="128">
        <v>83</v>
      </c>
      <c r="D68" s="128" t="s">
        <v>738</v>
      </c>
      <c r="E68" s="128">
        <f t="shared" si="1"/>
        <v>9</v>
      </c>
      <c r="F68" s="128">
        <v>9</v>
      </c>
    </row>
    <row r="69" spans="1:6" x14ac:dyDescent="0.25">
      <c r="A69" s="128" t="s">
        <v>489</v>
      </c>
      <c r="B69" s="128" t="s">
        <v>1183</v>
      </c>
      <c r="C69" s="128">
        <v>0</v>
      </c>
      <c r="D69" s="128" t="s">
        <v>738</v>
      </c>
      <c r="E69" s="128">
        <f t="shared" si="1"/>
        <v>1</v>
      </c>
      <c r="F69" s="128">
        <v>1</v>
      </c>
    </row>
    <row r="70" spans="1:6" x14ac:dyDescent="0.25">
      <c r="A70" s="128" t="s">
        <v>489</v>
      </c>
      <c r="B70" s="128" t="s">
        <v>1184</v>
      </c>
      <c r="C70" s="128">
        <v>0</v>
      </c>
      <c r="D70" s="128" t="s">
        <v>738</v>
      </c>
      <c r="E70" s="128">
        <f t="shared" si="1"/>
        <v>1</v>
      </c>
      <c r="F70" s="128">
        <v>1</v>
      </c>
    </row>
    <row r="71" spans="1:6" x14ac:dyDescent="0.25">
      <c r="A71" s="128" t="s">
        <v>489</v>
      </c>
      <c r="B71" s="128" t="s">
        <v>1185</v>
      </c>
      <c r="C71" s="128">
        <v>0</v>
      </c>
      <c r="D71" s="128" t="s">
        <v>738</v>
      </c>
      <c r="E71" s="128">
        <f t="shared" si="1"/>
        <v>1</v>
      </c>
      <c r="F71" s="128">
        <v>1</v>
      </c>
    </row>
    <row r="72" spans="1:6" x14ac:dyDescent="0.25">
      <c r="A72" s="128" t="s">
        <v>489</v>
      </c>
      <c r="B72" s="128" t="s">
        <v>1186</v>
      </c>
      <c r="C72" s="128">
        <v>0</v>
      </c>
      <c r="D72" s="128" t="s">
        <v>738</v>
      </c>
      <c r="E72" s="128">
        <f t="shared" si="1"/>
        <v>1</v>
      </c>
      <c r="F72" s="128">
        <v>1</v>
      </c>
    </row>
    <row r="73" spans="1:6" x14ac:dyDescent="0.25">
      <c r="A73" s="128" t="s">
        <v>489</v>
      </c>
      <c r="B73" s="128" t="s">
        <v>1187</v>
      </c>
      <c r="C73" s="128"/>
      <c r="D73" s="128" t="s">
        <v>737</v>
      </c>
      <c r="E73" s="128"/>
      <c r="F73" s="128">
        <v>0</v>
      </c>
    </row>
    <row r="74" spans="1:6" x14ac:dyDescent="0.25">
      <c r="A74" s="128" t="s">
        <v>489</v>
      </c>
      <c r="B74" s="128" t="s">
        <v>1188</v>
      </c>
      <c r="C74" s="128">
        <v>75</v>
      </c>
      <c r="D74" s="128" t="s">
        <v>738</v>
      </c>
      <c r="E74" s="128">
        <f>IF(C74&lt;=10,1,IF(C74&lt;=20,2,IF(C74&lt;=30,3,IF(C74&lt;=40,4,IF(C74&lt;=50,5,IF(C74&lt;=60,6,IF(C74&lt;=70,7,IF(C74&lt;=80,8,IF(C74&lt;=90,9,IF(C74&gt;90,10))))))))))</f>
        <v>8</v>
      </c>
      <c r="F74" s="128">
        <v>8</v>
      </c>
    </row>
    <row r="75" spans="1:6" x14ac:dyDescent="0.25">
      <c r="A75" s="128" t="s">
        <v>489</v>
      </c>
      <c r="B75" s="128" t="s">
        <v>1189</v>
      </c>
      <c r="C75" s="128"/>
      <c r="D75" s="128" t="s">
        <v>737</v>
      </c>
      <c r="E75" s="128"/>
      <c r="F75" s="128">
        <v>0</v>
      </c>
    </row>
    <row r="76" spans="1:6" x14ac:dyDescent="0.25">
      <c r="A76" s="128" t="s">
        <v>489</v>
      </c>
      <c r="B76" s="128" t="s">
        <v>1190</v>
      </c>
      <c r="C76" s="128"/>
      <c r="D76" s="128" t="s">
        <v>737</v>
      </c>
      <c r="E76" s="128"/>
      <c r="F76" s="128">
        <v>0</v>
      </c>
    </row>
    <row r="77" spans="1:6" x14ac:dyDescent="0.25">
      <c r="A77" s="128" t="s">
        <v>489</v>
      </c>
      <c r="B77" s="128" t="s">
        <v>1191</v>
      </c>
      <c r="C77" s="128">
        <v>5.29</v>
      </c>
      <c r="D77" s="128" t="s">
        <v>738</v>
      </c>
      <c r="E77" s="128">
        <f t="shared" ref="E77:E92" si="2">IF(C77&lt;=10,1,IF(C77&lt;=20,2,IF(C77&lt;=30,3,IF(C77&lt;=40,4,IF(C77&lt;=50,5,IF(C77&lt;=60,6,IF(C77&lt;=70,7,IF(C77&lt;=80,8,IF(C77&lt;=90,9,IF(C77&gt;90,10))))))))))</f>
        <v>1</v>
      </c>
      <c r="F77" s="128">
        <v>1</v>
      </c>
    </row>
    <row r="78" spans="1:6" x14ac:dyDescent="0.25">
      <c r="A78" s="128" t="s">
        <v>489</v>
      </c>
      <c r="B78" s="128" t="s">
        <v>1192</v>
      </c>
      <c r="C78" s="128">
        <v>0</v>
      </c>
      <c r="D78" s="128" t="s">
        <v>738</v>
      </c>
      <c r="E78" s="128">
        <f t="shared" si="2"/>
        <v>1</v>
      </c>
      <c r="F78" s="128">
        <v>1</v>
      </c>
    </row>
    <row r="79" spans="1:6" x14ac:dyDescent="0.25">
      <c r="A79" s="128" t="s">
        <v>489</v>
      </c>
      <c r="B79" s="128" t="s">
        <v>1193</v>
      </c>
      <c r="C79" s="128">
        <v>0</v>
      </c>
      <c r="D79" s="128" t="s">
        <v>738</v>
      </c>
      <c r="E79" s="128">
        <f t="shared" si="2"/>
        <v>1</v>
      </c>
      <c r="F79" s="128">
        <v>1</v>
      </c>
    </row>
    <row r="80" spans="1:6" x14ac:dyDescent="0.25">
      <c r="A80" s="128" t="s">
        <v>489</v>
      </c>
      <c r="B80" s="128" t="s">
        <v>1194</v>
      </c>
      <c r="C80" s="128">
        <v>0</v>
      </c>
      <c r="D80" s="128" t="s">
        <v>738</v>
      </c>
      <c r="E80" s="128">
        <f t="shared" si="2"/>
        <v>1</v>
      </c>
      <c r="F80" s="128">
        <v>1</v>
      </c>
    </row>
    <row r="81" spans="1:6" x14ac:dyDescent="0.25">
      <c r="A81" s="128" t="s">
        <v>489</v>
      </c>
      <c r="B81" s="128" t="s">
        <v>1195</v>
      </c>
      <c r="C81" s="128">
        <v>14</v>
      </c>
      <c r="D81" s="128" t="s">
        <v>738</v>
      </c>
      <c r="E81" s="128">
        <f t="shared" si="2"/>
        <v>2</v>
      </c>
      <c r="F81" s="128">
        <v>2</v>
      </c>
    </row>
    <row r="82" spans="1:6" x14ac:dyDescent="0.25">
      <c r="A82" s="128" t="s">
        <v>489</v>
      </c>
      <c r="B82" s="128" t="s">
        <v>1196</v>
      </c>
      <c r="C82" s="128">
        <v>14</v>
      </c>
      <c r="D82" s="128" t="s">
        <v>738</v>
      </c>
      <c r="E82" s="128">
        <f t="shared" si="2"/>
        <v>2</v>
      </c>
      <c r="F82" s="128">
        <v>2</v>
      </c>
    </row>
    <row r="83" spans="1:6" x14ac:dyDescent="0.25">
      <c r="A83" s="128" t="s">
        <v>489</v>
      </c>
      <c r="B83" s="128" t="s">
        <v>1197</v>
      </c>
      <c r="C83" s="128">
        <v>10</v>
      </c>
      <c r="D83" s="128" t="s">
        <v>738</v>
      </c>
      <c r="E83" s="128">
        <f t="shared" si="2"/>
        <v>1</v>
      </c>
      <c r="F83" s="128">
        <v>1</v>
      </c>
    </row>
    <row r="84" spans="1:6" x14ac:dyDescent="0.25">
      <c r="A84" s="128" t="s">
        <v>489</v>
      </c>
      <c r="B84" s="128" t="s">
        <v>1198</v>
      </c>
      <c r="C84" s="128">
        <v>0</v>
      </c>
      <c r="D84" s="128" t="s">
        <v>738</v>
      </c>
      <c r="E84" s="128">
        <f t="shared" si="2"/>
        <v>1</v>
      </c>
      <c r="F84" s="128">
        <v>1</v>
      </c>
    </row>
    <row r="85" spans="1:6" x14ac:dyDescent="0.25">
      <c r="A85" s="128" t="s">
        <v>489</v>
      </c>
      <c r="B85" s="128" t="s">
        <v>1199</v>
      </c>
      <c r="C85" s="128">
        <v>40</v>
      </c>
      <c r="D85" s="128" t="s">
        <v>738</v>
      </c>
      <c r="E85" s="128">
        <f t="shared" si="2"/>
        <v>4</v>
      </c>
      <c r="F85" s="128">
        <v>4</v>
      </c>
    </row>
    <row r="86" spans="1:6" x14ac:dyDescent="0.25">
      <c r="A86" s="128" t="s">
        <v>489</v>
      </c>
      <c r="B86" s="128" t="s">
        <v>1200</v>
      </c>
      <c r="C86" s="128">
        <v>0</v>
      </c>
      <c r="D86" s="128" t="s">
        <v>738</v>
      </c>
      <c r="E86" s="128">
        <f t="shared" si="2"/>
        <v>1</v>
      </c>
      <c r="F86" s="128">
        <v>1</v>
      </c>
    </row>
    <row r="87" spans="1:6" x14ac:dyDescent="0.25">
      <c r="A87" s="128" t="s">
        <v>489</v>
      </c>
      <c r="B87" s="128" t="s">
        <v>1201</v>
      </c>
      <c r="C87" s="128">
        <v>0</v>
      </c>
      <c r="D87" s="128" t="s">
        <v>738</v>
      </c>
      <c r="E87" s="128">
        <f t="shared" si="2"/>
        <v>1</v>
      </c>
      <c r="F87" s="128">
        <v>1</v>
      </c>
    </row>
    <row r="88" spans="1:6" x14ac:dyDescent="0.25">
      <c r="A88" s="128" t="s">
        <v>489</v>
      </c>
      <c r="B88" s="128" t="s">
        <v>1202</v>
      </c>
      <c r="C88" s="128">
        <v>0</v>
      </c>
      <c r="D88" s="128" t="s">
        <v>738</v>
      </c>
      <c r="E88" s="128">
        <f t="shared" si="2"/>
        <v>1</v>
      </c>
      <c r="F88" s="128">
        <v>1</v>
      </c>
    </row>
    <row r="89" spans="1:6" x14ac:dyDescent="0.25">
      <c r="A89" s="128" t="s">
        <v>489</v>
      </c>
      <c r="B89" s="128" t="s">
        <v>1203</v>
      </c>
      <c r="C89" s="128">
        <v>0</v>
      </c>
      <c r="D89" s="128" t="s">
        <v>738</v>
      </c>
      <c r="E89" s="128">
        <f t="shared" si="2"/>
        <v>1</v>
      </c>
      <c r="F89" s="128">
        <v>1</v>
      </c>
    </row>
    <row r="90" spans="1:6" x14ac:dyDescent="0.25">
      <c r="A90" s="128" t="s">
        <v>489</v>
      </c>
      <c r="B90" s="128" t="s">
        <v>1204</v>
      </c>
      <c r="C90" s="128">
        <v>0</v>
      </c>
      <c r="D90" s="128" t="s">
        <v>738</v>
      </c>
      <c r="E90" s="128">
        <f t="shared" si="2"/>
        <v>1</v>
      </c>
      <c r="F90" s="128">
        <v>1</v>
      </c>
    </row>
    <row r="91" spans="1:6" x14ac:dyDescent="0.25">
      <c r="A91" s="128" t="s">
        <v>489</v>
      </c>
      <c r="B91" s="128" t="s">
        <v>1205</v>
      </c>
      <c r="C91" s="128">
        <v>0</v>
      </c>
      <c r="D91" s="128" t="s">
        <v>738</v>
      </c>
      <c r="E91" s="128">
        <f t="shared" si="2"/>
        <v>1</v>
      </c>
      <c r="F91" s="128">
        <v>1</v>
      </c>
    </row>
    <row r="92" spans="1:6" x14ac:dyDescent="0.25">
      <c r="A92" s="128" t="s">
        <v>489</v>
      </c>
      <c r="B92" s="128" t="s">
        <v>1206</v>
      </c>
      <c r="C92" s="128">
        <v>0</v>
      </c>
      <c r="D92" s="128" t="s">
        <v>738</v>
      </c>
      <c r="E92" s="128">
        <f t="shared" si="2"/>
        <v>1</v>
      </c>
      <c r="F92" s="128">
        <v>1</v>
      </c>
    </row>
    <row r="93" spans="1:6" x14ac:dyDescent="0.25">
      <c r="A93" s="128" t="s">
        <v>489</v>
      </c>
      <c r="B93" s="128" t="s">
        <v>1207</v>
      </c>
      <c r="C93" s="128"/>
      <c r="D93" s="128" t="s">
        <v>737</v>
      </c>
      <c r="E93" s="128"/>
      <c r="F93" s="128">
        <v>0</v>
      </c>
    </row>
    <row r="94" spans="1:6" x14ac:dyDescent="0.25">
      <c r="A94" s="128" t="s">
        <v>489</v>
      </c>
      <c r="B94" s="128" t="s">
        <v>1208</v>
      </c>
      <c r="C94" s="128">
        <v>0</v>
      </c>
      <c r="D94" s="128" t="s">
        <v>738</v>
      </c>
      <c r="E94" s="128">
        <f>IF(C94&lt;=10,1,IF(C94&lt;=20,2,IF(C94&lt;=30,3,IF(C94&lt;=40,4,IF(C94&lt;=50,5,IF(C94&lt;=60,6,IF(C94&lt;=70,7,IF(C94&lt;=80,8,IF(C94&lt;=90,9,IF(C94&gt;90,10))))))))))</f>
        <v>1</v>
      </c>
      <c r="F94" s="128">
        <v>1</v>
      </c>
    </row>
    <row r="95" spans="1:6" x14ac:dyDescent="0.25">
      <c r="A95" s="128" t="s">
        <v>489</v>
      </c>
      <c r="B95" s="128" t="s">
        <v>1209</v>
      </c>
      <c r="C95" s="128"/>
      <c r="D95" s="128" t="s">
        <v>737</v>
      </c>
      <c r="E95" s="128"/>
      <c r="F95" s="128">
        <v>0</v>
      </c>
    </row>
    <row r="96" spans="1:6" x14ac:dyDescent="0.25">
      <c r="A96" s="128" t="s">
        <v>489</v>
      </c>
      <c r="B96" s="128" t="s">
        <v>1210</v>
      </c>
      <c r="C96" s="128">
        <v>10</v>
      </c>
      <c r="D96" s="128" t="s">
        <v>738</v>
      </c>
      <c r="E96" s="128">
        <f t="shared" ref="E96:E104" si="3">IF(C96&lt;=10,1,IF(C96&lt;=20,2,IF(C96&lt;=30,3,IF(C96&lt;=40,4,IF(C96&lt;=50,5,IF(C96&lt;=60,6,IF(C96&lt;=70,7,IF(C96&lt;=80,8,IF(C96&lt;=90,9,IF(C96&gt;90,10))))))))))</f>
        <v>1</v>
      </c>
      <c r="F96" s="128">
        <v>1</v>
      </c>
    </row>
    <row r="97" spans="1:6" x14ac:dyDescent="0.25">
      <c r="A97" s="128" t="s">
        <v>489</v>
      </c>
      <c r="B97" s="128" t="s">
        <v>1211</v>
      </c>
      <c r="C97" s="128">
        <v>100</v>
      </c>
      <c r="D97" s="128" t="s">
        <v>738</v>
      </c>
      <c r="E97" s="128">
        <f t="shared" si="3"/>
        <v>10</v>
      </c>
      <c r="F97" s="128">
        <v>10</v>
      </c>
    </row>
    <row r="98" spans="1:6" x14ac:dyDescent="0.25">
      <c r="A98" s="128" t="s">
        <v>489</v>
      </c>
      <c r="B98" s="128" t="s">
        <v>1212</v>
      </c>
      <c r="C98" s="128">
        <v>0</v>
      </c>
      <c r="D98" s="128" t="s">
        <v>738</v>
      </c>
      <c r="E98" s="128">
        <f t="shared" si="3"/>
        <v>1</v>
      </c>
      <c r="F98" s="128">
        <v>1</v>
      </c>
    </row>
    <row r="99" spans="1:6" x14ac:dyDescent="0.25">
      <c r="A99" s="128" t="s">
        <v>489</v>
      </c>
      <c r="B99" s="128" t="s">
        <v>1213</v>
      </c>
      <c r="C99" s="128">
        <v>0</v>
      </c>
      <c r="D99" s="128" t="s">
        <v>738</v>
      </c>
      <c r="E99" s="128">
        <f t="shared" si="3"/>
        <v>1</v>
      </c>
      <c r="F99" s="128">
        <v>1</v>
      </c>
    </row>
    <row r="100" spans="1:6" x14ac:dyDescent="0.25">
      <c r="A100" s="128" t="s">
        <v>489</v>
      </c>
      <c r="B100" s="128" t="s">
        <v>1214</v>
      </c>
      <c r="C100" s="128">
        <v>100</v>
      </c>
      <c r="D100" s="128" t="s">
        <v>738</v>
      </c>
      <c r="E100" s="128">
        <f t="shared" si="3"/>
        <v>10</v>
      </c>
      <c r="F100" s="128">
        <v>10</v>
      </c>
    </row>
    <row r="101" spans="1:6" x14ac:dyDescent="0.25">
      <c r="A101" s="128" t="s">
        <v>489</v>
      </c>
      <c r="B101" s="128" t="s">
        <v>1215</v>
      </c>
      <c r="C101" s="128">
        <v>0</v>
      </c>
      <c r="D101" s="128" t="s">
        <v>738</v>
      </c>
      <c r="E101" s="128">
        <f t="shared" si="3"/>
        <v>1</v>
      </c>
      <c r="F101" s="128">
        <v>1</v>
      </c>
    </row>
    <row r="102" spans="1:6" x14ac:dyDescent="0.25">
      <c r="A102" s="128" t="s">
        <v>489</v>
      </c>
      <c r="B102" s="128" t="s">
        <v>1216</v>
      </c>
      <c r="C102" s="128">
        <v>0</v>
      </c>
      <c r="D102" s="128" t="s">
        <v>738</v>
      </c>
      <c r="E102" s="128">
        <f t="shared" si="3"/>
        <v>1</v>
      </c>
      <c r="F102" s="128">
        <v>1</v>
      </c>
    </row>
    <row r="103" spans="1:6" x14ac:dyDescent="0.25">
      <c r="A103" s="128" t="s">
        <v>502</v>
      </c>
      <c r="B103" s="128" t="s">
        <v>1218</v>
      </c>
      <c r="C103" s="128">
        <v>61</v>
      </c>
      <c r="D103" s="128" t="s">
        <v>738</v>
      </c>
      <c r="E103" s="128">
        <f t="shared" si="3"/>
        <v>7</v>
      </c>
      <c r="F103" s="128">
        <v>7</v>
      </c>
    </row>
    <row r="104" spans="1:6" x14ac:dyDescent="0.25">
      <c r="A104" s="128" t="s">
        <v>502</v>
      </c>
      <c r="B104" s="128" t="s">
        <v>1219</v>
      </c>
      <c r="C104" s="128">
        <v>10</v>
      </c>
      <c r="D104" s="128" t="s">
        <v>738</v>
      </c>
      <c r="E104" s="128">
        <f t="shared" si="3"/>
        <v>1</v>
      </c>
      <c r="F104" s="128">
        <v>1</v>
      </c>
    </row>
    <row r="105" spans="1:6" x14ac:dyDescent="0.25">
      <c r="A105" s="128" t="s">
        <v>502</v>
      </c>
      <c r="B105" s="128" t="s">
        <v>1220</v>
      </c>
      <c r="C105" s="128" t="s">
        <v>521</v>
      </c>
      <c r="D105" s="128" t="s">
        <v>737</v>
      </c>
      <c r="E105" s="128">
        <v>0</v>
      </c>
      <c r="F105" s="128">
        <v>0</v>
      </c>
    </row>
    <row r="106" spans="1:6" x14ac:dyDescent="0.25">
      <c r="A106" s="128" t="s">
        <v>502</v>
      </c>
      <c r="B106" s="128" t="s">
        <v>1221</v>
      </c>
      <c r="C106" s="128">
        <v>0</v>
      </c>
      <c r="D106" s="128" t="s">
        <v>738</v>
      </c>
      <c r="E106" s="128">
        <f>IF(C106&lt;=10,1,IF(C106&lt;=20,2,IF(C106&lt;=30,3,IF(C106&lt;=40,4,IF(C106&lt;=50,5,IF(C106&lt;=60,6,IF(C106&lt;=70,7,IF(C106&lt;=80,8,IF(C106&lt;=90,9,IF(C106&gt;90,10))))))))))</f>
        <v>1</v>
      </c>
      <c r="F106" s="128">
        <v>1</v>
      </c>
    </row>
    <row r="107" spans="1:6" x14ac:dyDescent="0.25">
      <c r="A107" s="128" t="s">
        <v>502</v>
      </c>
      <c r="B107" s="128" t="s">
        <v>1222</v>
      </c>
      <c r="C107" s="128">
        <v>0</v>
      </c>
      <c r="D107" s="128" t="s">
        <v>738</v>
      </c>
      <c r="E107" s="128">
        <f>IF(C107&lt;=10,1,IF(C107&lt;=20,2,IF(C107&lt;=30,3,IF(C107&lt;=40,4,IF(C107&lt;=50,5,IF(C107&lt;=60,6,IF(C107&lt;=70,7,IF(C107&lt;=80,8,IF(C107&lt;=90,9,IF(C107&gt;90,10))))))))))</f>
        <v>1</v>
      </c>
      <c r="F107" s="128">
        <v>1</v>
      </c>
    </row>
    <row r="108" spans="1:6" x14ac:dyDescent="0.25">
      <c r="A108" s="128" t="s">
        <v>502</v>
      </c>
      <c r="B108" s="128" t="s">
        <v>1223</v>
      </c>
      <c r="C108" s="128"/>
      <c r="D108" s="128" t="s">
        <v>737</v>
      </c>
      <c r="E108" s="128">
        <v>0</v>
      </c>
      <c r="F108" s="128">
        <v>0</v>
      </c>
    </row>
    <row r="109" spans="1:6" x14ac:dyDescent="0.25">
      <c r="A109" s="128" t="s">
        <v>502</v>
      </c>
      <c r="B109" s="128" t="s">
        <v>1224</v>
      </c>
      <c r="C109" s="128">
        <v>100</v>
      </c>
      <c r="D109" s="128" t="s">
        <v>738</v>
      </c>
      <c r="E109" s="128">
        <f>IF(C109&lt;=10,1,IF(C109&lt;=20,2,IF(C109&lt;=30,3,IF(C109&lt;=40,4,IF(C109&lt;=50,5,IF(C109&lt;=60,6,IF(C109&lt;=70,7,IF(C109&lt;=80,8,IF(C109&lt;=90,9,IF(C109&gt;90,10))))))))))</f>
        <v>10</v>
      </c>
      <c r="F109" s="128">
        <v>10</v>
      </c>
    </row>
    <row r="110" spans="1:6" x14ac:dyDescent="0.25">
      <c r="A110" s="128" t="s">
        <v>502</v>
      </c>
      <c r="B110" s="128" t="s">
        <v>1225</v>
      </c>
      <c r="C110" s="128">
        <v>0</v>
      </c>
      <c r="D110" s="128" t="s">
        <v>738</v>
      </c>
      <c r="E110" s="128">
        <f>IF(C110&lt;=10,1,IF(C110&lt;=20,2,IF(C110&lt;=30,3,IF(C110&lt;=40,4,IF(C110&lt;=50,5,IF(C110&lt;=60,6,IF(C110&lt;=70,7,IF(C110&lt;=80,8,IF(C110&lt;=90,9,IF(C110&gt;90,10))))))))))</f>
        <v>1</v>
      </c>
      <c r="F110" s="128">
        <v>1</v>
      </c>
    </row>
    <row r="111" spans="1:6" x14ac:dyDescent="0.25">
      <c r="A111" s="128" t="s">
        <v>502</v>
      </c>
      <c r="B111" s="128" t="s">
        <v>1226</v>
      </c>
      <c r="C111" s="128">
        <v>0</v>
      </c>
      <c r="D111" s="128" t="s">
        <v>738</v>
      </c>
      <c r="E111" s="128">
        <f>IF(C111&lt;=10,1,IF(C111&lt;=20,2,IF(C111&lt;=30,3,IF(C111&lt;=40,4,IF(C111&lt;=50,5,IF(C111&lt;=60,6,IF(C111&lt;=70,7,IF(C111&lt;=80,8,IF(C111&lt;=90,9,IF(C111&gt;90,10))))))))))</f>
        <v>1</v>
      </c>
      <c r="F111" s="128">
        <v>1</v>
      </c>
    </row>
    <row r="112" spans="1:6" x14ac:dyDescent="0.25">
      <c r="A112" s="128" t="s">
        <v>502</v>
      </c>
      <c r="B112" s="128" t="s">
        <v>1227</v>
      </c>
      <c r="C112" s="128">
        <v>5</v>
      </c>
      <c r="D112" s="128" t="s">
        <v>738</v>
      </c>
      <c r="E112" s="128">
        <f>IF(C112&lt;=10,1,IF(C112&lt;=20,2,IF(C112&lt;=30,3,IF(C112&lt;=40,4,IF(C112&lt;=50,5,IF(C112&lt;=60,6,IF(C112&lt;=70,7,IF(C112&lt;=80,8,IF(C112&lt;=90,9,IF(C112&gt;90,10))))))))))</f>
        <v>1</v>
      </c>
      <c r="F112" s="128">
        <v>1</v>
      </c>
    </row>
    <row r="113" spans="1:6" x14ac:dyDescent="0.25">
      <c r="A113" s="128" t="s">
        <v>502</v>
      </c>
      <c r="B113" s="128" t="s">
        <v>1228</v>
      </c>
      <c r="C113" s="128">
        <v>0</v>
      </c>
      <c r="D113" s="128" t="s">
        <v>738</v>
      </c>
      <c r="E113" s="128">
        <f>IF(C113&lt;=10,1,IF(C113&lt;=20,2,IF(C113&lt;=30,3,IF(C113&lt;=40,4,IF(C113&lt;=50,5,IF(C113&lt;=60,6,IF(C113&lt;=70,7,IF(C113&lt;=80,8,IF(C113&lt;=90,9,IF(C113&gt;90,10))))))))))</f>
        <v>1</v>
      </c>
      <c r="F113" s="128">
        <v>1</v>
      </c>
    </row>
    <row r="114" spans="1:6" x14ac:dyDescent="0.25">
      <c r="A114" s="128" t="s">
        <v>502</v>
      </c>
      <c r="B114" s="128" t="s">
        <v>1229</v>
      </c>
      <c r="C114" s="128"/>
      <c r="D114" s="128" t="s">
        <v>737</v>
      </c>
      <c r="E114" s="128">
        <v>0</v>
      </c>
      <c r="F114" s="128">
        <v>0</v>
      </c>
    </row>
    <row r="115" spans="1:6" x14ac:dyDescent="0.25">
      <c r="A115" s="128" t="s">
        <v>502</v>
      </c>
      <c r="B115" s="128" t="s">
        <v>1230</v>
      </c>
      <c r="C115" s="128"/>
      <c r="D115" s="128" t="s">
        <v>737</v>
      </c>
      <c r="E115" s="128">
        <v>0</v>
      </c>
      <c r="F115" s="128">
        <v>0</v>
      </c>
    </row>
    <row r="116" spans="1:6" x14ac:dyDescent="0.25">
      <c r="A116" s="128" t="s">
        <v>502</v>
      </c>
      <c r="B116" s="128" t="s">
        <v>1231</v>
      </c>
      <c r="C116" s="128">
        <v>0</v>
      </c>
      <c r="D116" s="128" t="s">
        <v>738</v>
      </c>
      <c r="E116" s="128">
        <f>IF(C116&lt;=10,1,IF(C116&lt;=20,2,IF(C116&lt;=30,3,IF(C116&lt;=40,4,IF(C116&lt;=50,5,IF(C116&lt;=60,6,IF(C116&lt;=70,7,IF(C116&lt;=80,8,IF(C116&lt;=90,9,IF(C116&gt;90,10))))))))))</f>
        <v>1</v>
      </c>
      <c r="F116" s="128">
        <v>1</v>
      </c>
    </row>
    <row r="117" spans="1:6" x14ac:dyDescent="0.25">
      <c r="A117" s="128" t="s">
        <v>502</v>
      </c>
      <c r="B117" s="128" t="s">
        <v>1232</v>
      </c>
      <c r="C117" s="128">
        <v>0</v>
      </c>
      <c r="D117" s="128" t="s">
        <v>738</v>
      </c>
      <c r="E117" s="128">
        <f>IF(C117&lt;=10,1,IF(C117&lt;=20,2,IF(C117&lt;=30,3,IF(C117&lt;=40,4,IF(C117&lt;=50,5,IF(C117&lt;=60,6,IF(C117&lt;=70,7,IF(C117&lt;=80,8,IF(C117&lt;=90,9,IF(C117&gt;90,10))))))))))</f>
        <v>1</v>
      </c>
      <c r="F117" s="128">
        <v>1</v>
      </c>
    </row>
    <row r="118" spans="1:6" x14ac:dyDescent="0.25">
      <c r="A118" s="128" t="s">
        <v>502</v>
      </c>
      <c r="B118" s="128" t="s">
        <v>1233</v>
      </c>
      <c r="C118" s="128">
        <v>0</v>
      </c>
      <c r="D118" s="128" t="s">
        <v>738</v>
      </c>
      <c r="E118" s="128">
        <f>IF(C118&lt;=10,1,IF(C118&lt;=20,2,IF(C118&lt;=30,3,IF(C118&lt;=40,4,IF(C118&lt;=50,5,IF(C118&lt;=60,6,IF(C118&lt;=70,7,IF(C118&lt;=80,8,IF(C118&lt;=90,9,IF(C118&gt;90,10))))))))))</f>
        <v>1</v>
      </c>
      <c r="F118" s="128">
        <v>1</v>
      </c>
    </row>
    <row r="119" spans="1:6" x14ac:dyDescent="0.25">
      <c r="A119" s="128" t="s">
        <v>502</v>
      </c>
      <c r="B119" s="128" t="s">
        <v>1234</v>
      </c>
      <c r="C119" s="128">
        <v>26</v>
      </c>
      <c r="D119" s="128" t="s">
        <v>738</v>
      </c>
      <c r="E119" s="128">
        <f>IF(C119&lt;=10,1,IF(C119&lt;=20,2,IF(C119&lt;=30,3,IF(C119&lt;=40,4,IF(C119&lt;=50,5,IF(C119&lt;=60,6,IF(C119&lt;=70,7,IF(C119&lt;=80,8,IF(C119&lt;=90,9,IF(C119&gt;90,10))))))))))</f>
        <v>3</v>
      </c>
      <c r="F119" s="128">
        <v>3</v>
      </c>
    </row>
    <row r="120" spans="1:6" x14ac:dyDescent="0.25">
      <c r="A120" s="128" t="s">
        <v>502</v>
      </c>
      <c r="B120" s="128" t="s">
        <v>1235</v>
      </c>
      <c r="C120" s="128"/>
      <c r="D120" s="128" t="s">
        <v>737</v>
      </c>
      <c r="E120" s="128">
        <v>0</v>
      </c>
      <c r="F120" s="128">
        <v>0</v>
      </c>
    </row>
    <row r="121" spans="1:6" x14ac:dyDescent="0.25">
      <c r="A121" s="128" t="s">
        <v>502</v>
      </c>
      <c r="B121" s="128" t="s">
        <v>1236</v>
      </c>
      <c r="C121" s="128"/>
      <c r="D121" s="128" t="s">
        <v>737</v>
      </c>
      <c r="E121" s="128">
        <v>0</v>
      </c>
      <c r="F121" s="128">
        <v>0</v>
      </c>
    </row>
    <row r="122" spans="1:6" x14ac:dyDescent="0.25">
      <c r="A122" s="128" t="s">
        <v>502</v>
      </c>
      <c r="B122" s="128" t="s">
        <v>1237</v>
      </c>
      <c r="C122" s="128">
        <v>0</v>
      </c>
      <c r="D122" s="128" t="s">
        <v>738</v>
      </c>
      <c r="E122" s="128">
        <f>IF(C122&lt;=10,1,IF(C122&lt;=20,2,IF(C122&lt;=30,3,IF(C122&lt;=40,4,IF(C122&lt;=50,5,IF(C122&lt;=60,6,IF(C122&lt;=70,7,IF(C122&lt;=80,8,IF(C122&lt;=90,9,IF(C122&gt;90,10))))))))))</f>
        <v>1</v>
      </c>
      <c r="F122" s="128">
        <v>1</v>
      </c>
    </row>
    <row r="123" spans="1:6" x14ac:dyDescent="0.25">
      <c r="A123" s="128" t="s">
        <v>502</v>
      </c>
      <c r="B123" s="128" t="s">
        <v>1238</v>
      </c>
      <c r="C123" s="128"/>
      <c r="D123" s="128" t="s">
        <v>737</v>
      </c>
      <c r="E123" s="128">
        <v>0</v>
      </c>
      <c r="F123" s="128">
        <v>0</v>
      </c>
    </row>
    <row r="124" spans="1:6" x14ac:dyDescent="0.25">
      <c r="A124" s="128" t="s">
        <v>502</v>
      </c>
      <c r="B124" s="128" t="s">
        <v>1239</v>
      </c>
      <c r="C124" s="128">
        <v>0</v>
      </c>
      <c r="D124" s="128" t="s">
        <v>738</v>
      </c>
      <c r="E124" s="128">
        <f>IF(C124&lt;=10,1,IF(C124&lt;=20,2,IF(C124&lt;=30,3,IF(C124&lt;=40,4,IF(C124&lt;=50,5,IF(C124&lt;=60,6,IF(C124&lt;=70,7,IF(C124&lt;=80,8,IF(C124&lt;=90,9,IF(C124&gt;90,10))))))))))</f>
        <v>1</v>
      </c>
      <c r="F124" s="128">
        <v>1</v>
      </c>
    </row>
    <row r="125" spans="1:6" x14ac:dyDescent="0.25">
      <c r="A125" s="128" t="s">
        <v>502</v>
      </c>
      <c r="B125" s="128" t="s">
        <v>1240</v>
      </c>
      <c r="C125" s="128"/>
      <c r="D125" s="128" t="s">
        <v>737</v>
      </c>
      <c r="E125" s="128">
        <v>0</v>
      </c>
      <c r="F125" s="128">
        <v>0</v>
      </c>
    </row>
    <row r="126" spans="1:6" x14ac:dyDescent="0.25">
      <c r="A126" s="128" t="s">
        <v>502</v>
      </c>
      <c r="B126" s="128" t="s">
        <v>1241</v>
      </c>
      <c r="C126" s="128">
        <v>0</v>
      </c>
      <c r="D126" s="128" t="s">
        <v>738</v>
      </c>
      <c r="E126" s="128">
        <f>IF(C126&lt;=10,1,IF(C126&lt;=20,2,IF(C126&lt;=30,3,IF(C126&lt;=40,4,IF(C126&lt;=50,5,IF(C126&lt;=60,6,IF(C126&lt;=70,7,IF(C126&lt;=80,8,IF(C126&lt;=90,9,IF(C126&gt;90,10))))))))))</f>
        <v>1</v>
      </c>
      <c r="F126" s="128">
        <v>1</v>
      </c>
    </row>
    <row r="127" spans="1:6" x14ac:dyDescent="0.25">
      <c r="A127" s="128" t="s">
        <v>502</v>
      </c>
      <c r="B127" s="128" t="s">
        <v>1242</v>
      </c>
      <c r="C127" s="128">
        <v>2</v>
      </c>
      <c r="D127" s="128" t="s">
        <v>738</v>
      </c>
      <c r="E127" s="128">
        <f>IF(C127&lt;=10,1,IF(C127&lt;=20,2,IF(C127&lt;=30,3,IF(C127&lt;=40,4,IF(C127&lt;=50,5,IF(C127&lt;=60,6,IF(C127&lt;=70,7,IF(C127&lt;=80,8,IF(C127&lt;=90,9,IF(C127&gt;90,10))))))))))</f>
        <v>1</v>
      </c>
      <c r="F127" s="128">
        <v>1</v>
      </c>
    </row>
    <row r="128" spans="1:6" x14ac:dyDescent="0.25">
      <c r="A128" s="128" t="s">
        <v>502</v>
      </c>
      <c r="B128" s="128" t="s">
        <v>1243</v>
      </c>
      <c r="C128" s="128">
        <v>100</v>
      </c>
      <c r="D128" s="128" t="s">
        <v>738</v>
      </c>
      <c r="E128" s="128">
        <f>IF(C128&lt;=10,1,IF(C128&lt;=20,2,IF(C128&lt;=30,3,IF(C128&lt;=40,4,IF(C128&lt;=50,5,IF(C128&lt;=60,6,IF(C128&lt;=70,7,IF(C128&lt;=80,8,IF(C128&lt;=90,9,IF(C128&gt;90,10))))))))))</f>
        <v>10</v>
      </c>
      <c r="F128" s="128">
        <v>10</v>
      </c>
    </row>
    <row r="129" spans="1:6" x14ac:dyDescent="0.25">
      <c r="A129" s="128" t="s">
        <v>502</v>
      </c>
      <c r="B129" s="128" t="s">
        <v>1244</v>
      </c>
      <c r="C129" s="128">
        <v>0</v>
      </c>
      <c r="D129" s="128" t="s">
        <v>738</v>
      </c>
      <c r="E129" s="128">
        <f>IF(C129&lt;=10,1,IF(C129&lt;=20,2,IF(C129&lt;=30,3,IF(C129&lt;=40,4,IF(C129&lt;=50,5,IF(C129&lt;=60,6,IF(C129&lt;=70,7,IF(C129&lt;=80,8,IF(C129&lt;=90,9,IF(C129&gt;90,10))))))))))</f>
        <v>1</v>
      </c>
      <c r="F129" s="128">
        <v>1</v>
      </c>
    </row>
    <row r="130" spans="1:6" x14ac:dyDescent="0.25">
      <c r="A130" s="128" t="s">
        <v>502</v>
      </c>
      <c r="B130" s="128" t="s">
        <v>1245</v>
      </c>
      <c r="C130" s="128"/>
      <c r="D130" s="128" t="s">
        <v>737</v>
      </c>
      <c r="E130" s="128">
        <v>0</v>
      </c>
      <c r="F130" s="128">
        <v>0</v>
      </c>
    </row>
    <row r="131" spans="1:6" x14ac:dyDescent="0.25">
      <c r="A131" s="128" t="s">
        <v>502</v>
      </c>
      <c r="B131" s="128" t="s">
        <v>1246</v>
      </c>
      <c r="C131" s="128">
        <v>0</v>
      </c>
      <c r="D131" s="128" t="s">
        <v>738</v>
      </c>
      <c r="E131" s="128">
        <f t="shared" ref="E131:E138" si="4">IF(C131&lt;=10,1,IF(C131&lt;=20,2,IF(C131&lt;=30,3,IF(C131&lt;=40,4,IF(C131&lt;=50,5,IF(C131&lt;=60,6,IF(C131&lt;=70,7,IF(C131&lt;=80,8,IF(C131&lt;=90,9,IF(C131&gt;90,10))))))))))</f>
        <v>1</v>
      </c>
      <c r="F131" s="128">
        <v>1</v>
      </c>
    </row>
    <row r="132" spans="1:6" x14ac:dyDescent="0.25">
      <c r="A132" s="128" t="s">
        <v>502</v>
      </c>
      <c r="B132" s="128" t="s">
        <v>1247</v>
      </c>
      <c r="C132" s="128">
        <v>0</v>
      </c>
      <c r="D132" s="128" t="s">
        <v>738</v>
      </c>
      <c r="E132" s="128">
        <f t="shared" si="4"/>
        <v>1</v>
      </c>
      <c r="F132" s="128">
        <v>1</v>
      </c>
    </row>
    <row r="133" spans="1:6" x14ac:dyDescent="0.25">
      <c r="A133" s="128" t="s">
        <v>502</v>
      </c>
      <c r="B133" s="128" t="s">
        <v>1248</v>
      </c>
      <c r="C133" s="128">
        <v>0</v>
      </c>
      <c r="D133" s="128" t="s">
        <v>738</v>
      </c>
      <c r="E133" s="128">
        <f t="shared" si="4"/>
        <v>1</v>
      </c>
      <c r="F133" s="128">
        <v>1</v>
      </c>
    </row>
    <row r="134" spans="1:6" x14ac:dyDescent="0.25">
      <c r="A134" s="128" t="s">
        <v>502</v>
      </c>
      <c r="B134" s="128" t="s">
        <v>1249</v>
      </c>
      <c r="C134" s="128">
        <v>0</v>
      </c>
      <c r="D134" s="128" t="s">
        <v>738</v>
      </c>
      <c r="E134" s="128">
        <f t="shared" si="4"/>
        <v>1</v>
      </c>
      <c r="F134" s="128">
        <v>1</v>
      </c>
    </row>
    <row r="135" spans="1:6" x14ac:dyDescent="0.25">
      <c r="A135" s="128" t="s">
        <v>502</v>
      </c>
      <c r="B135" s="128" t="s">
        <v>1250</v>
      </c>
      <c r="C135" s="128">
        <v>0</v>
      </c>
      <c r="D135" s="128" t="s">
        <v>738</v>
      </c>
      <c r="E135" s="128">
        <f t="shared" si="4"/>
        <v>1</v>
      </c>
      <c r="F135" s="128">
        <v>1</v>
      </c>
    </row>
    <row r="136" spans="1:6" x14ac:dyDescent="0.25">
      <c r="A136" s="128" t="s">
        <v>502</v>
      </c>
      <c r="B136" s="128" t="s">
        <v>1252</v>
      </c>
      <c r="C136" s="128">
        <v>0</v>
      </c>
      <c r="D136" s="128" t="s">
        <v>738</v>
      </c>
      <c r="E136" s="128">
        <f t="shared" si="4"/>
        <v>1</v>
      </c>
      <c r="F136" s="128">
        <v>1</v>
      </c>
    </row>
    <row r="137" spans="1:6" x14ac:dyDescent="0.25">
      <c r="A137" s="128" t="s">
        <v>502</v>
      </c>
      <c r="B137" s="128" t="s">
        <v>1253</v>
      </c>
      <c r="C137" s="128">
        <v>0</v>
      </c>
      <c r="D137" s="128" t="s">
        <v>738</v>
      </c>
      <c r="E137" s="128">
        <f t="shared" si="4"/>
        <v>1</v>
      </c>
      <c r="F137" s="128">
        <v>1</v>
      </c>
    </row>
    <row r="138" spans="1:6" x14ac:dyDescent="0.25">
      <c r="A138" s="128" t="s">
        <v>502</v>
      </c>
      <c r="B138" s="128" t="s">
        <v>1254</v>
      </c>
      <c r="C138" s="128">
        <v>0</v>
      </c>
      <c r="D138" s="128" t="s">
        <v>738</v>
      </c>
      <c r="E138" s="128">
        <f t="shared" si="4"/>
        <v>1</v>
      </c>
      <c r="F138" s="128">
        <v>1</v>
      </c>
    </row>
    <row r="139" spans="1:6" x14ac:dyDescent="0.25">
      <c r="A139" s="128" t="s">
        <v>502</v>
      </c>
      <c r="B139" s="128" t="s">
        <v>1255</v>
      </c>
      <c r="C139" s="128"/>
      <c r="D139" s="128" t="s">
        <v>737</v>
      </c>
      <c r="E139" s="128">
        <v>0</v>
      </c>
      <c r="F139" s="128">
        <v>0</v>
      </c>
    </row>
    <row r="140" spans="1:6" x14ac:dyDescent="0.25">
      <c r="A140" s="128" t="s">
        <v>502</v>
      </c>
      <c r="B140" s="128" t="s">
        <v>1256</v>
      </c>
      <c r="C140" s="128"/>
      <c r="D140" s="128" t="s">
        <v>737</v>
      </c>
      <c r="E140" s="128">
        <v>0</v>
      </c>
      <c r="F140" s="128">
        <v>0</v>
      </c>
    </row>
    <row r="141" spans="1:6" x14ac:dyDescent="0.25">
      <c r="A141" s="128" t="s">
        <v>502</v>
      </c>
      <c r="B141" s="128" t="s">
        <v>1257</v>
      </c>
      <c r="C141" s="128">
        <v>5</v>
      </c>
      <c r="D141" s="128" t="s">
        <v>738</v>
      </c>
      <c r="E141" s="128">
        <f>IF(C141&lt;=10,1,IF(C141&lt;=20,2,IF(C141&lt;=30,3,IF(C141&lt;=40,4,IF(C141&lt;=50,5,IF(C141&lt;=60,6,IF(C141&lt;=70,7,IF(C141&lt;=80,8,IF(C141&lt;=90,9,IF(C141&gt;90,10))))))))))</f>
        <v>1</v>
      </c>
      <c r="F141" s="128">
        <v>1</v>
      </c>
    </row>
    <row r="142" spans="1:6" x14ac:dyDescent="0.25">
      <c r="A142" s="128" t="s">
        <v>502</v>
      </c>
      <c r="B142" s="128" t="s">
        <v>1258</v>
      </c>
      <c r="C142" s="128">
        <v>0</v>
      </c>
      <c r="D142" s="128" t="s">
        <v>738</v>
      </c>
      <c r="E142" s="128">
        <f>IF(C142&lt;=10,1,IF(C142&lt;=20,2,IF(C142&lt;=30,3,IF(C142&lt;=40,4,IF(C142&lt;=50,5,IF(C142&lt;=60,6,IF(C142&lt;=70,7,IF(C142&lt;=80,8,IF(C142&lt;=90,9,IF(C142&gt;90,10))))))))))</f>
        <v>1</v>
      </c>
      <c r="F142" s="128">
        <v>1</v>
      </c>
    </row>
    <row r="143" spans="1:6" x14ac:dyDescent="0.25">
      <c r="A143" s="128" t="s">
        <v>502</v>
      </c>
      <c r="B143" s="128" t="s">
        <v>1259</v>
      </c>
      <c r="C143" s="128">
        <v>0</v>
      </c>
      <c r="D143" s="128" t="s">
        <v>738</v>
      </c>
      <c r="E143" s="128">
        <f>IF(C143&lt;=10,1,IF(C143&lt;=20,2,IF(C143&lt;=30,3,IF(C143&lt;=40,4,IF(C143&lt;=50,5,IF(C143&lt;=60,6,IF(C143&lt;=70,7,IF(C143&lt;=80,8,IF(C143&lt;=90,9,IF(C143&gt;90,10))))))))))</f>
        <v>1</v>
      </c>
      <c r="F143" s="128">
        <v>1</v>
      </c>
    </row>
    <row r="144" spans="1:6" x14ac:dyDescent="0.25">
      <c r="A144" s="128" t="s">
        <v>502</v>
      </c>
      <c r="B144" s="128" t="s">
        <v>1260</v>
      </c>
      <c r="C144" s="128"/>
      <c r="D144" s="128" t="s">
        <v>737</v>
      </c>
      <c r="E144" s="128">
        <v>0</v>
      </c>
      <c r="F144" s="128">
        <v>0</v>
      </c>
    </row>
    <row r="145" spans="1:6" x14ac:dyDescent="0.25">
      <c r="A145" s="128" t="s">
        <v>502</v>
      </c>
      <c r="B145" s="128" t="s">
        <v>1261</v>
      </c>
      <c r="C145" s="128"/>
      <c r="D145" s="128" t="s">
        <v>737</v>
      </c>
      <c r="E145" s="128">
        <v>0</v>
      </c>
      <c r="F145" s="128">
        <v>0</v>
      </c>
    </row>
    <row r="146" spans="1:6" x14ac:dyDescent="0.25">
      <c r="A146" s="128" t="s">
        <v>502</v>
      </c>
      <c r="B146" s="128" t="s">
        <v>1262</v>
      </c>
      <c r="C146" s="128">
        <v>0</v>
      </c>
      <c r="D146" s="128" t="s">
        <v>738</v>
      </c>
      <c r="E146" s="128">
        <f>IF(C146&lt;=10,1,IF(C146&lt;=20,2,IF(C146&lt;=30,3,IF(C146&lt;=40,4,IF(C146&lt;=50,5,IF(C146&lt;=60,6,IF(C146&lt;=70,7,IF(C146&lt;=80,8,IF(C146&lt;=90,9,IF(C146&gt;90,10))))))))))</f>
        <v>1</v>
      </c>
      <c r="F146" s="128">
        <v>1</v>
      </c>
    </row>
    <row r="147" spans="1:6" x14ac:dyDescent="0.25">
      <c r="A147" s="128" t="s">
        <v>502</v>
      </c>
      <c r="B147" s="128" t="s">
        <v>1263</v>
      </c>
      <c r="C147" s="128"/>
      <c r="D147" s="128" t="s">
        <v>737</v>
      </c>
      <c r="E147" s="128">
        <v>0</v>
      </c>
      <c r="F147" s="128">
        <v>0</v>
      </c>
    </row>
    <row r="148" spans="1:6" x14ac:dyDescent="0.25">
      <c r="A148" s="128" t="s">
        <v>502</v>
      </c>
      <c r="B148" s="128" t="s">
        <v>1264</v>
      </c>
      <c r="C148" s="128">
        <v>0</v>
      </c>
      <c r="D148" s="128" t="s">
        <v>738</v>
      </c>
      <c r="E148" s="128">
        <f>IF(C148&lt;=10,1,IF(C148&lt;=20,2,IF(C148&lt;=30,3,IF(C148&lt;=40,4,IF(C148&lt;=50,5,IF(C148&lt;=60,6,IF(C148&lt;=70,7,IF(C148&lt;=80,8,IF(C148&lt;=90,9,IF(C148&gt;90,10))))))))))</f>
        <v>1</v>
      </c>
      <c r="F148" s="128">
        <v>1</v>
      </c>
    </row>
    <row r="149" spans="1:6" x14ac:dyDescent="0.25">
      <c r="A149" s="128" t="s">
        <v>502</v>
      </c>
      <c r="B149" s="128" t="s">
        <v>1265</v>
      </c>
      <c r="C149" s="128">
        <v>0</v>
      </c>
      <c r="D149" s="128" t="s">
        <v>738</v>
      </c>
      <c r="E149" s="128">
        <f>IF(C149&lt;=10,1,IF(C149&lt;=20,2,IF(C149&lt;=30,3,IF(C149&lt;=40,4,IF(C149&lt;=50,5,IF(C149&lt;=60,6,IF(C149&lt;=70,7,IF(C149&lt;=80,8,IF(C149&lt;=90,9,IF(C149&gt;90,10))))))))))</f>
        <v>1</v>
      </c>
      <c r="F149" s="128">
        <v>1</v>
      </c>
    </row>
    <row r="150" spans="1:6" x14ac:dyDescent="0.25">
      <c r="A150" s="128" t="s">
        <v>502</v>
      </c>
      <c r="B150" s="128" t="s">
        <v>1266</v>
      </c>
      <c r="C150" s="128">
        <v>5</v>
      </c>
      <c r="D150" s="128" t="s">
        <v>738</v>
      </c>
      <c r="E150" s="128">
        <f>IF(C150&lt;=10,1,IF(C150&lt;=20,2,IF(C150&lt;=30,3,IF(C150&lt;=40,4,IF(C150&lt;=50,5,IF(C150&lt;=60,6,IF(C150&lt;=70,7,IF(C150&lt;=80,8,IF(C150&lt;=90,9,IF(C150&gt;90,10))))))))))</f>
        <v>1</v>
      </c>
      <c r="F150" s="128">
        <v>1</v>
      </c>
    </row>
    <row r="151" spans="1:6" x14ac:dyDescent="0.25">
      <c r="A151" s="128" t="s">
        <v>502</v>
      </c>
      <c r="B151" s="128" t="s">
        <v>1267</v>
      </c>
      <c r="C151" s="128">
        <v>78</v>
      </c>
      <c r="D151" s="128" t="s">
        <v>738</v>
      </c>
      <c r="E151" s="128">
        <f>IF(C151&lt;=10,1,IF(C151&lt;=20,2,IF(C151&lt;=30,3,IF(C151&lt;=40,4,IF(C151&lt;=50,5,IF(C151&lt;=60,6,IF(C151&lt;=70,7,IF(C151&lt;=80,8,IF(C151&lt;=90,9,IF(C151&gt;90,10))))))))))</f>
        <v>8</v>
      </c>
      <c r="F151" s="128">
        <v>8</v>
      </c>
    </row>
    <row r="152" spans="1:6" x14ac:dyDescent="0.25">
      <c r="A152" s="128" t="s">
        <v>502</v>
      </c>
      <c r="B152" s="128" t="s">
        <v>1268</v>
      </c>
      <c r="C152" s="128"/>
      <c r="D152" s="128" t="s">
        <v>737</v>
      </c>
      <c r="E152" s="128">
        <v>0</v>
      </c>
      <c r="F152" s="128">
        <v>0</v>
      </c>
    </row>
    <row r="153" spans="1:6" x14ac:dyDescent="0.25">
      <c r="A153" s="128" t="s">
        <v>502</v>
      </c>
      <c r="B153" s="128" t="s">
        <v>1269</v>
      </c>
      <c r="C153" s="128"/>
      <c r="D153" s="128" t="s">
        <v>737</v>
      </c>
      <c r="E153" s="128">
        <v>0</v>
      </c>
      <c r="F153" s="128">
        <v>0</v>
      </c>
    </row>
    <row r="154" spans="1:6" x14ac:dyDescent="0.25">
      <c r="A154" s="128" t="s">
        <v>502</v>
      </c>
      <c r="B154" s="128" t="s">
        <v>1270</v>
      </c>
      <c r="C154" s="128">
        <v>0</v>
      </c>
      <c r="D154" s="128" t="s">
        <v>738</v>
      </c>
      <c r="E154" s="128">
        <f>IF(C154&lt;=10,1,IF(C154&lt;=20,2,IF(C154&lt;=30,3,IF(C154&lt;=40,4,IF(C154&lt;=50,5,IF(C154&lt;=60,6,IF(C154&lt;=70,7,IF(C154&lt;=80,8,IF(C154&lt;=90,9,IF(C154&gt;90,10))))))))))</f>
        <v>1</v>
      </c>
      <c r="F154" s="128">
        <v>1</v>
      </c>
    </row>
    <row r="155" spans="1:6" x14ac:dyDescent="0.25">
      <c r="A155" s="128" t="s">
        <v>502</v>
      </c>
      <c r="B155" s="128" t="s">
        <v>1271</v>
      </c>
      <c r="C155" s="128">
        <v>8.75</v>
      </c>
      <c r="D155" s="128" t="s">
        <v>738</v>
      </c>
      <c r="E155" s="128">
        <f>IF(C155&lt;=10,1,IF(C155&lt;=20,2,IF(C155&lt;=30,3,IF(C155&lt;=40,4,IF(C155&lt;=50,5,IF(C155&lt;=60,6,IF(C155&lt;=70,7,IF(C155&lt;=80,8,IF(C155&lt;=90,9,IF(C155&gt;90,10))))))))))</f>
        <v>1</v>
      </c>
      <c r="F155" s="128">
        <v>1</v>
      </c>
    </row>
    <row r="156" spans="1:6" x14ac:dyDescent="0.25">
      <c r="A156" s="128" t="s">
        <v>502</v>
      </c>
      <c r="B156" s="128" t="s">
        <v>1272</v>
      </c>
      <c r="C156" s="128"/>
      <c r="D156" s="128" t="s">
        <v>737</v>
      </c>
      <c r="E156" s="128">
        <v>0</v>
      </c>
      <c r="F156" s="128">
        <v>0</v>
      </c>
    </row>
    <row r="157" spans="1:6" x14ac:dyDescent="0.25">
      <c r="A157" s="128" t="s">
        <v>502</v>
      </c>
      <c r="B157" s="128" t="s">
        <v>1273</v>
      </c>
      <c r="C157" s="128">
        <v>0</v>
      </c>
      <c r="D157" s="128" t="s">
        <v>738</v>
      </c>
      <c r="E157" s="128">
        <f>IF(C157&lt;=10,1,IF(C157&lt;=20,2,IF(C157&lt;=30,3,IF(C157&lt;=40,4,IF(C157&lt;=50,5,IF(C157&lt;=60,6,IF(C157&lt;=70,7,IF(C157&lt;=80,8,IF(C157&lt;=90,9,IF(C157&gt;90,10))))))))))</f>
        <v>1</v>
      </c>
      <c r="F157" s="128">
        <v>1</v>
      </c>
    </row>
    <row r="158" spans="1:6" x14ac:dyDescent="0.25">
      <c r="A158" s="128" t="s">
        <v>502</v>
      </c>
      <c r="B158" s="128" t="s">
        <v>1274</v>
      </c>
      <c r="C158" s="128">
        <v>0</v>
      </c>
      <c r="D158" s="128" t="s">
        <v>738</v>
      </c>
      <c r="E158" s="128">
        <f>IF(C158&lt;=10,1,IF(C158&lt;=20,2,IF(C158&lt;=30,3,IF(C158&lt;=40,4,IF(C158&lt;=50,5,IF(C158&lt;=60,6,IF(C158&lt;=70,7,IF(C158&lt;=80,8,IF(C158&lt;=90,9,IF(C158&gt;90,10))))))))))</f>
        <v>1</v>
      </c>
      <c r="F158" s="128">
        <v>1</v>
      </c>
    </row>
    <row r="159" spans="1:6" x14ac:dyDescent="0.25">
      <c r="A159" s="128" t="s">
        <v>502</v>
      </c>
      <c r="B159" s="128" t="s">
        <v>1275</v>
      </c>
      <c r="C159" s="128">
        <v>0</v>
      </c>
      <c r="D159" s="128" t="s">
        <v>738</v>
      </c>
      <c r="E159" s="128">
        <f>IF(C159&lt;=10,1,IF(C159&lt;=20,2,IF(C159&lt;=30,3,IF(C159&lt;=40,4,IF(C159&lt;=50,5,IF(C159&lt;=60,6,IF(C159&lt;=70,7,IF(C159&lt;=80,8,IF(C159&lt;=90,9,IF(C159&gt;90,10))))))))))</f>
        <v>1</v>
      </c>
      <c r="F159" s="128">
        <v>1</v>
      </c>
    </row>
    <row r="160" spans="1:6" x14ac:dyDescent="0.25">
      <c r="A160" s="128" t="s">
        <v>502</v>
      </c>
      <c r="B160" s="128" t="s">
        <v>1276</v>
      </c>
      <c r="C160" s="128"/>
      <c r="D160" s="128" t="s">
        <v>737</v>
      </c>
      <c r="E160" s="128">
        <v>0</v>
      </c>
      <c r="F160" s="128">
        <v>0</v>
      </c>
    </row>
    <row r="161" spans="1:6" x14ac:dyDescent="0.25">
      <c r="A161" s="128" t="s">
        <v>502</v>
      </c>
      <c r="B161" s="128" t="s">
        <v>1277</v>
      </c>
      <c r="C161" s="128">
        <v>10</v>
      </c>
      <c r="D161" s="128" t="s">
        <v>738</v>
      </c>
      <c r="E161" s="128">
        <f>IF(C161&lt;=10,1,IF(C161&lt;=20,2,IF(C161&lt;=30,3,IF(C161&lt;=40,4,IF(C161&lt;=50,5,IF(C161&lt;=60,6,IF(C161&lt;=70,7,IF(C161&lt;=80,8,IF(C161&lt;=90,9,IF(C161&gt;90,10))))))))))</f>
        <v>1</v>
      </c>
      <c r="F161" s="128">
        <v>1</v>
      </c>
    </row>
    <row r="162" spans="1:6" x14ac:dyDescent="0.25">
      <c r="A162" s="128" t="s">
        <v>502</v>
      </c>
      <c r="B162" s="128" t="s">
        <v>1278</v>
      </c>
      <c r="C162" s="128"/>
      <c r="D162" s="128" t="s">
        <v>737</v>
      </c>
      <c r="E162" s="128">
        <v>0</v>
      </c>
      <c r="F162" s="128">
        <v>0</v>
      </c>
    </row>
    <row r="163" spans="1:6" x14ac:dyDescent="0.25">
      <c r="A163" s="128" t="s">
        <v>502</v>
      </c>
      <c r="B163" s="128" t="s">
        <v>1279</v>
      </c>
      <c r="C163" s="128">
        <v>0</v>
      </c>
      <c r="D163" s="128" t="s">
        <v>738</v>
      </c>
      <c r="E163" s="128">
        <f>IF(C163&lt;=10,1,IF(C163&lt;=20,2,IF(C163&lt;=30,3,IF(C163&lt;=40,4,IF(C163&lt;=50,5,IF(C163&lt;=60,6,IF(C163&lt;=70,7,IF(C163&lt;=80,8,IF(C163&lt;=90,9,IF(C163&gt;90,10))))))))))</f>
        <v>1</v>
      </c>
      <c r="F163" s="128">
        <v>1</v>
      </c>
    </row>
    <row r="164" spans="1:6" x14ac:dyDescent="0.25">
      <c r="A164" s="128" t="s">
        <v>502</v>
      </c>
      <c r="B164" s="128" t="s">
        <v>1280</v>
      </c>
      <c r="C164" s="128"/>
      <c r="D164" s="128" t="s">
        <v>737</v>
      </c>
      <c r="E164" s="128">
        <v>0</v>
      </c>
      <c r="F164" s="128">
        <v>0</v>
      </c>
    </row>
    <row r="165" spans="1:6" x14ac:dyDescent="0.25">
      <c r="A165" s="128" t="s">
        <v>502</v>
      </c>
      <c r="B165" s="128" t="s">
        <v>1281</v>
      </c>
      <c r="C165" s="128">
        <v>0</v>
      </c>
      <c r="D165" s="128" t="s">
        <v>738</v>
      </c>
      <c r="E165" s="128">
        <f>IF(C165&lt;=10,1,IF(C165&lt;=20,2,IF(C165&lt;=30,3,IF(C165&lt;=40,4,IF(C165&lt;=50,5,IF(C165&lt;=60,6,IF(C165&lt;=70,7,IF(C165&lt;=80,8,IF(C165&lt;=90,9,IF(C165&gt;90,10))))))))))</f>
        <v>1</v>
      </c>
      <c r="F165" s="128">
        <v>1</v>
      </c>
    </row>
    <row r="166" spans="1:6" x14ac:dyDescent="0.25">
      <c r="A166" s="128" t="s">
        <v>502</v>
      </c>
      <c r="B166" s="128" t="s">
        <v>1282</v>
      </c>
      <c r="C166" s="128"/>
      <c r="D166" s="128" t="s">
        <v>737</v>
      </c>
      <c r="E166" s="128">
        <v>0</v>
      </c>
      <c r="F166" s="128">
        <v>0</v>
      </c>
    </row>
    <row r="167" spans="1:6" x14ac:dyDescent="0.25">
      <c r="A167" s="128" t="s">
        <v>502</v>
      </c>
      <c r="B167" s="128" t="s">
        <v>1283</v>
      </c>
      <c r="C167" s="128" t="s">
        <v>474</v>
      </c>
      <c r="D167" s="128" t="s">
        <v>737</v>
      </c>
      <c r="E167" s="128">
        <v>0</v>
      </c>
      <c r="F167" s="128">
        <v>0</v>
      </c>
    </row>
    <row r="168" spans="1:6" x14ac:dyDescent="0.25">
      <c r="A168" s="128" t="s">
        <v>502</v>
      </c>
      <c r="B168" s="128" t="s">
        <v>1284</v>
      </c>
      <c r="C168" s="128"/>
      <c r="D168" s="128" t="s">
        <v>737</v>
      </c>
      <c r="E168" s="128">
        <v>0</v>
      </c>
      <c r="F168" s="128">
        <v>0</v>
      </c>
    </row>
    <row r="169" spans="1:6" x14ac:dyDescent="0.25">
      <c r="A169" s="128" t="s">
        <v>502</v>
      </c>
      <c r="B169" s="128" t="s">
        <v>1285</v>
      </c>
      <c r="C169" s="128"/>
      <c r="D169" s="128" t="s">
        <v>737</v>
      </c>
      <c r="E169" s="128">
        <v>0</v>
      </c>
      <c r="F169" s="128">
        <v>0</v>
      </c>
    </row>
    <row r="170" spans="1:6" x14ac:dyDescent="0.25">
      <c r="A170" s="128" t="s">
        <v>502</v>
      </c>
      <c r="B170" s="128" t="s">
        <v>1286</v>
      </c>
      <c r="C170" s="128" t="s">
        <v>521</v>
      </c>
      <c r="D170" s="128" t="s">
        <v>737</v>
      </c>
      <c r="E170" s="128">
        <v>0</v>
      </c>
      <c r="F170" s="128">
        <v>0</v>
      </c>
    </row>
    <row r="171" spans="1:6" x14ac:dyDescent="0.25">
      <c r="A171" s="128" t="s">
        <v>502</v>
      </c>
      <c r="B171" s="128" t="s">
        <v>1287</v>
      </c>
      <c r="C171" s="128"/>
      <c r="D171" s="128" t="s">
        <v>737</v>
      </c>
      <c r="E171" s="128">
        <v>0</v>
      </c>
      <c r="F171" s="128">
        <v>0</v>
      </c>
    </row>
    <row r="172" spans="1:6" x14ac:dyDescent="0.25">
      <c r="A172" s="128" t="s">
        <v>502</v>
      </c>
      <c r="B172" s="128" t="s">
        <v>1288</v>
      </c>
      <c r="C172" s="128"/>
      <c r="D172" s="128" t="s">
        <v>737</v>
      </c>
      <c r="E172" s="128">
        <v>0</v>
      </c>
      <c r="F172" s="128">
        <v>0</v>
      </c>
    </row>
    <row r="173" spans="1:6" x14ac:dyDescent="0.25">
      <c r="A173" s="128" t="s">
        <v>502</v>
      </c>
      <c r="B173" s="128" t="s">
        <v>1289</v>
      </c>
      <c r="C173" s="128"/>
      <c r="D173" s="128" t="s">
        <v>737</v>
      </c>
      <c r="E173" s="128">
        <v>0</v>
      </c>
      <c r="F173" s="128">
        <v>0</v>
      </c>
    </row>
    <row r="174" spans="1:6" x14ac:dyDescent="0.25">
      <c r="A174" s="128" t="s">
        <v>502</v>
      </c>
      <c r="B174" s="128" t="s">
        <v>1290</v>
      </c>
      <c r="C174" s="128"/>
      <c r="D174" s="128" t="s">
        <v>737</v>
      </c>
      <c r="E174" s="128">
        <v>0</v>
      </c>
      <c r="F174" s="128">
        <v>0</v>
      </c>
    </row>
    <row r="175" spans="1:6" x14ac:dyDescent="0.25">
      <c r="A175" s="128" t="s">
        <v>502</v>
      </c>
      <c r="B175" s="128" t="s">
        <v>1291</v>
      </c>
      <c r="C175" s="128"/>
      <c r="D175" s="128" t="s">
        <v>737</v>
      </c>
      <c r="E175" s="128">
        <v>0</v>
      </c>
      <c r="F175" s="128">
        <v>0</v>
      </c>
    </row>
    <row r="176" spans="1:6" x14ac:dyDescent="0.25">
      <c r="A176" s="128" t="s">
        <v>502</v>
      </c>
      <c r="B176" s="128" t="s">
        <v>1292</v>
      </c>
      <c r="C176" s="128"/>
      <c r="D176" s="128" t="s">
        <v>737</v>
      </c>
      <c r="E176" s="128">
        <v>0</v>
      </c>
      <c r="F176" s="128">
        <v>0</v>
      </c>
    </row>
    <row r="177" spans="1:5" x14ac:dyDescent="0.25">
      <c r="A177" s="128"/>
      <c r="B177" s="128"/>
      <c r="C177" s="128"/>
      <c r="D177" s="128"/>
      <c r="E177" s="128"/>
    </row>
    <row r="178" spans="1:5" x14ac:dyDescent="0.25">
      <c r="A178" s="128"/>
      <c r="B178" s="128"/>
      <c r="C178" s="128"/>
      <c r="D178" s="128"/>
      <c r="E178" s="128"/>
    </row>
    <row r="179" spans="1:5" x14ac:dyDescent="0.25">
      <c r="A179" s="128"/>
      <c r="B179" s="128"/>
      <c r="C179" s="128"/>
      <c r="D179" s="128"/>
      <c r="E179" s="128"/>
    </row>
    <row r="180" spans="1:5" x14ac:dyDescent="0.25">
      <c r="A180" s="128"/>
      <c r="B180" s="128"/>
      <c r="C180" s="128"/>
      <c r="D180" s="128"/>
      <c r="E180" s="128"/>
    </row>
    <row r="181" spans="1:5" x14ac:dyDescent="0.25">
      <c r="A181" s="128"/>
      <c r="B181" s="128"/>
      <c r="C181" s="128"/>
      <c r="D181" s="128"/>
      <c r="E181" s="128"/>
    </row>
    <row r="182" spans="1:5" x14ac:dyDescent="0.25">
      <c r="A182" s="128"/>
      <c r="B182" s="128"/>
      <c r="C182" s="128"/>
      <c r="D182" s="128"/>
      <c r="E182" s="128"/>
    </row>
    <row r="183" spans="1:5" x14ac:dyDescent="0.25">
      <c r="A183" s="128"/>
      <c r="B183" s="128"/>
      <c r="C183" s="128"/>
      <c r="D183" s="128"/>
      <c r="E183" s="128"/>
    </row>
    <row r="184" spans="1:5" x14ac:dyDescent="0.25">
      <c r="A184" s="128"/>
      <c r="B184" s="128"/>
      <c r="C184" s="128"/>
      <c r="D184" s="128"/>
      <c r="E184" s="128"/>
    </row>
    <row r="185" spans="1:5" x14ac:dyDescent="0.25">
      <c r="A185" s="128"/>
      <c r="B185" s="128"/>
      <c r="C185" s="128"/>
      <c r="D185" s="128"/>
      <c r="E185" s="128"/>
    </row>
    <row r="186" spans="1:5" x14ac:dyDescent="0.25">
      <c r="A186" s="128"/>
      <c r="B186" s="128"/>
      <c r="C186" s="128"/>
      <c r="D186" s="128"/>
      <c r="E186" s="128"/>
    </row>
    <row r="187" spans="1:5" x14ac:dyDescent="0.25">
      <c r="A187" s="128"/>
      <c r="B187" s="128"/>
      <c r="C187" s="128"/>
      <c r="D187" s="128"/>
      <c r="E187" s="128"/>
    </row>
    <row r="188" spans="1:5" x14ac:dyDescent="0.25">
      <c r="A188" s="128"/>
      <c r="B188" s="128"/>
      <c r="C188" s="128"/>
      <c r="D188" s="128"/>
      <c r="E188" s="128"/>
    </row>
    <row r="189" spans="1:5" x14ac:dyDescent="0.25">
      <c r="A189" s="128"/>
      <c r="B189" s="128"/>
      <c r="C189" s="128"/>
      <c r="D189" s="128"/>
      <c r="E189" s="128"/>
    </row>
    <row r="190" spans="1:5" x14ac:dyDescent="0.25">
      <c r="A190" s="128"/>
      <c r="B190" s="128"/>
      <c r="C190" s="128"/>
      <c r="D190" s="128"/>
      <c r="E190" s="128"/>
    </row>
    <row r="191" spans="1:5" x14ac:dyDescent="0.25">
      <c r="A191" s="128"/>
      <c r="B191" s="128"/>
      <c r="C191" s="128"/>
      <c r="D191" s="128"/>
      <c r="E191" s="128"/>
    </row>
    <row r="192" spans="1:5" x14ac:dyDescent="0.25">
      <c r="A192" s="128"/>
      <c r="B192" s="128"/>
      <c r="C192" s="128"/>
      <c r="D192" s="128"/>
      <c r="E192" s="128"/>
    </row>
    <row r="193" spans="1:5" x14ac:dyDescent="0.25">
      <c r="A193" s="128"/>
      <c r="B193" s="128"/>
      <c r="C193" s="128"/>
      <c r="D193" s="128"/>
      <c r="E193" s="128"/>
    </row>
    <row r="194" spans="1:5" x14ac:dyDescent="0.25">
      <c r="A194" s="128"/>
      <c r="B194" s="128"/>
      <c r="C194" s="128"/>
      <c r="D194" s="128"/>
      <c r="E194" s="128"/>
    </row>
    <row r="195" spans="1:5" x14ac:dyDescent="0.25">
      <c r="A195" s="128"/>
      <c r="B195" s="128"/>
      <c r="C195" s="128"/>
      <c r="D195" s="128"/>
      <c r="E195" s="128"/>
    </row>
    <row r="196" spans="1:5" x14ac:dyDescent="0.25">
      <c r="A196" s="128"/>
      <c r="B196" s="128"/>
      <c r="C196" s="128"/>
      <c r="D196" s="128"/>
      <c r="E196" s="128"/>
    </row>
    <row r="197" spans="1:5" x14ac:dyDescent="0.25">
      <c r="A197" s="128"/>
      <c r="B197" s="128"/>
      <c r="C197" s="128"/>
      <c r="D197" s="128"/>
      <c r="E197" s="128"/>
    </row>
    <row r="198" spans="1:5" x14ac:dyDescent="0.25">
      <c r="A198" s="128"/>
      <c r="B198" s="128"/>
      <c r="C198" s="128"/>
      <c r="D198" s="128"/>
      <c r="E198" s="128"/>
    </row>
    <row r="199" spans="1:5" x14ac:dyDescent="0.25">
      <c r="A199" s="128"/>
      <c r="B199" s="128"/>
      <c r="C199" s="128"/>
      <c r="D199" s="128"/>
      <c r="E199" s="128"/>
    </row>
    <row r="200" spans="1:5" x14ac:dyDescent="0.25">
      <c r="A200" s="128"/>
      <c r="B200" s="128"/>
      <c r="C200" s="128"/>
      <c r="D200" s="128"/>
      <c r="E200" s="128"/>
    </row>
    <row r="201" spans="1:5" x14ac:dyDescent="0.25">
      <c r="A201" s="128"/>
      <c r="B201" s="128"/>
      <c r="C201" s="128"/>
      <c r="D201" s="128"/>
      <c r="E201" s="128"/>
    </row>
    <row r="202" spans="1:5" x14ac:dyDescent="0.25">
      <c r="A202" s="128"/>
      <c r="B202" s="128"/>
      <c r="C202" s="128"/>
      <c r="D202" s="128"/>
      <c r="E202" s="128"/>
    </row>
    <row r="203" spans="1:5" x14ac:dyDescent="0.25">
      <c r="A203" s="128"/>
      <c r="B203" s="128"/>
      <c r="C203" s="128"/>
      <c r="D203" s="128"/>
      <c r="E203" s="128"/>
    </row>
    <row r="204" spans="1:5" x14ac:dyDescent="0.25">
      <c r="A204" s="128"/>
      <c r="B204" s="128"/>
      <c r="C204" s="128"/>
      <c r="D204" s="128"/>
      <c r="E204" s="128"/>
    </row>
    <row r="205" spans="1:5" x14ac:dyDescent="0.25">
      <c r="A205" s="128"/>
      <c r="B205" s="128"/>
      <c r="C205" s="128"/>
      <c r="D205" s="128"/>
      <c r="E205" s="128"/>
    </row>
    <row r="206" spans="1:5" x14ac:dyDescent="0.25">
      <c r="A206" s="128"/>
      <c r="B206" s="128"/>
      <c r="C206" s="128"/>
      <c r="D206" s="128"/>
      <c r="E206" s="128"/>
    </row>
    <row r="207" spans="1:5" x14ac:dyDescent="0.25">
      <c r="A207" s="128"/>
      <c r="B207" s="128"/>
      <c r="C207" s="128"/>
      <c r="D207" s="128"/>
      <c r="E207" s="128"/>
    </row>
    <row r="208" spans="1:5" x14ac:dyDescent="0.25">
      <c r="A208" s="128"/>
      <c r="B208" s="128"/>
      <c r="C208" s="128"/>
      <c r="D208" s="128"/>
      <c r="E208" s="128"/>
    </row>
    <row r="209" spans="1:5" x14ac:dyDescent="0.25">
      <c r="A209" s="128"/>
      <c r="B209" s="128"/>
      <c r="C209" s="128"/>
      <c r="D209" s="128"/>
      <c r="E209" s="128"/>
    </row>
    <row r="210" spans="1:5" x14ac:dyDescent="0.25">
      <c r="A210" s="128"/>
      <c r="B210" s="128"/>
      <c r="C210" s="128"/>
      <c r="D210" s="128"/>
      <c r="E210" s="128"/>
    </row>
    <row r="211" spans="1:5" x14ac:dyDescent="0.25">
      <c r="A211" s="128"/>
      <c r="B211" s="128"/>
      <c r="C211" s="128"/>
      <c r="D211" s="128"/>
      <c r="E211" s="128"/>
    </row>
    <row r="212" spans="1:5" x14ac:dyDescent="0.25">
      <c r="A212" s="128"/>
      <c r="B212" s="128"/>
      <c r="C212" s="128"/>
      <c r="D212" s="128"/>
      <c r="E212" s="128"/>
    </row>
    <row r="213" spans="1:5" x14ac:dyDescent="0.25">
      <c r="A213" s="128"/>
      <c r="B213" s="128"/>
      <c r="C213" s="128"/>
      <c r="D213" s="128"/>
      <c r="E213" s="128"/>
    </row>
    <row r="214" spans="1:5" x14ac:dyDescent="0.25">
      <c r="A214" s="128"/>
      <c r="B214" s="128"/>
      <c r="C214" s="128"/>
      <c r="D214" s="128"/>
      <c r="E214" s="128"/>
    </row>
    <row r="215" spans="1:5" x14ac:dyDescent="0.25">
      <c r="A215" s="128"/>
      <c r="B215" s="128"/>
      <c r="C215" s="128"/>
      <c r="D215" s="128"/>
      <c r="E215" s="128"/>
    </row>
    <row r="216" spans="1:5" x14ac:dyDescent="0.25">
      <c r="A216" s="128"/>
      <c r="B216" s="128"/>
      <c r="C216" s="128"/>
      <c r="D216" s="128"/>
      <c r="E216" s="128"/>
    </row>
    <row r="217" spans="1:5" x14ac:dyDescent="0.25">
      <c r="A217" s="128"/>
      <c r="B217" s="128"/>
      <c r="C217" s="128"/>
      <c r="D217" s="128"/>
      <c r="E217" s="128"/>
    </row>
    <row r="218" spans="1:5" x14ac:dyDescent="0.25">
      <c r="A218" s="128"/>
      <c r="B218" s="128"/>
      <c r="C218" s="128"/>
      <c r="D218" s="128"/>
      <c r="E218" s="128"/>
    </row>
    <row r="219" spans="1:5" x14ac:dyDescent="0.25">
      <c r="A219" s="128"/>
      <c r="B219" s="128"/>
      <c r="C219" s="128"/>
      <c r="D219" s="128"/>
      <c r="E219" s="128"/>
    </row>
    <row r="220" spans="1:5" x14ac:dyDescent="0.25">
      <c r="A220" s="128"/>
      <c r="B220" s="128"/>
      <c r="C220" s="128"/>
      <c r="D220" s="128"/>
      <c r="E220" s="128"/>
    </row>
    <row r="221" spans="1:5" x14ac:dyDescent="0.25">
      <c r="A221" s="128"/>
      <c r="B221" s="128"/>
      <c r="C221" s="128"/>
      <c r="D221" s="128"/>
      <c r="E221" s="128"/>
    </row>
    <row r="222" spans="1:5" x14ac:dyDescent="0.25">
      <c r="A222" s="128"/>
      <c r="B222" s="128"/>
      <c r="C222" s="128"/>
      <c r="D222" s="128"/>
      <c r="E222" s="128"/>
    </row>
    <row r="223" spans="1:5" x14ac:dyDescent="0.25">
      <c r="A223" s="128"/>
      <c r="B223" s="128"/>
      <c r="C223" s="128"/>
      <c r="D223" s="128"/>
      <c r="E223" s="128"/>
    </row>
    <row r="224" spans="1:5" x14ac:dyDescent="0.25">
      <c r="A224" s="128"/>
      <c r="B224" s="128"/>
      <c r="C224" s="128"/>
      <c r="D224" s="128"/>
      <c r="E224" s="128"/>
    </row>
    <row r="225" spans="1:5" x14ac:dyDescent="0.25">
      <c r="A225" s="128"/>
      <c r="B225" s="128"/>
      <c r="C225" s="128"/>
      <c r="D225" s="128"/>
      <c r="E225" s="128"/>
    </row>
    <row r="226" spans="1:5" x14ac:dyDescent="0.25">
      <c r="A226" s="128"/>
      <c r="B226" s="128"/>
      <c r="C226" s="128"/>
      <c r="D226" s="128"/>
      <c r="E226" s="128"/>
    </row>
    <row r="227" spans="1:5" x14ac:dyDescent="0.25">
      <c r="A227" s="128"/>
      <c r="B227" s="128"/>
      <c r="C227" s="128"/>
      <c r="D227" s="128"/>
      <c r="E227" s="128"/>
    </row>
    <row r="228" spans="1:5" x14ac:dyDescent="0.25">
      <c r="A228" s="128"/>
      <c r="B228" s="128"/>
      <c r="C228" s="128"/>
      <c r="D228" s="128"/>
      <c r="E228" s="128"/>
    </row>
    <row r="229" spans="1:5" x14ac:dyDescent="0.25">
      <c r="A229" s="128"/>
      <c r="B229" s="128"/>
      <c r="C229" s="128"/>
      <c r="D229" s="128"/>
      <c r="E229" s="128"/>
    </row>
    <row r="230" spans="1:5" x14ac:dyDescent="0.25">
      <c r="A230" s="128"/>
      <c r="B230" s="128"/>
      <c r="C230" s="128"/>
      <c r="D230" s="128"/>
      <c r="E230" s="128"/>
    </row>
    <row r="231" spans="1:5" x14ac:dyDescent="0.25">
      <c r="A231" s="128"/>
      <c r="B231" s="128"/>
      <c r="C231" s="128"/>
      <c r="D231" s="128"/>
      <c r="E231" s="128"/>
    </row>
    <row r="232" spans="1:5" x14ac:dyDescent="0.25">
      <c r="A232" s="128"/>
      <c r="B232" s="128"/>
      <c r="C232" s="128"/>
      <c r="D232" s="128"/>
      <c r="E232" s="128"/>
    </row>
    <row r="233" spans="1:5" x14ac:dyDescent="0.25">
      <c r="A233" s="128"/>
      <c r="B233" s="128"/>
      <c r="C233" s="128"/>
      <c r="D233" s="128"/>
      <c r="E233" s="128"/>
    </row>
    <row r="234" spans="1:5" x14ac:dyDescent="0.25">
      <c r="A234" s="128"/>
      <c r="B234" s="128"/>
      <c r="C234" s="128"/>
      <c r="D234" s="128"/>
      <c r="E234" s="128"/>
    </row>
    <row r="235" spans="1:5" x14ac:dyDescent="0.25">
      <c r="A235" s="128"/>
      <c r="B235" s="128"/>
      <c r="C235" s="128"/>
      <c r="D235" s="128"/>
      <c r="E235" s="128"/>
    </row>
    <row r="236" spans="1:5" x14ac:dyDescent="0.25">
      <c r="A236" s="128"/>
      <c r="B236" s="128"/>
      <c r="C236" s="128"/>
      <c r="D236" s="128"/>
      <c r="E236" s="128"/>
    </row>
    <row r="237" spans="1:5" x14ac:dyDescent="0.25">
      <c r="A237" s="128"/>
      <c r="B237" s="128"/>
      <c r="C237" s="128"/>
      <c r="D237" s="128"/>
      <c r="E237" s="128"/>
    </row>
    <row r="238" spans="1:5" x14ac:dyDescent="0.25">
      <c r="A238" s="128"/>
      <c r="B238" s="128"/>
      <c r="C238" s="128"/>
      <c r="D238" s="128"/>
      <c r="E238" s="128"/>
    </row>
    <row r="239" spans="1:5" x14ac:dyDescent="0.25">
      <c r="A239" s="128"/>
      <c r="B239" s="128"/>
      <c r="C239" s="128"/>
      <c r="D239" s="128"/>
      <c r="E239" s="128"/>
    </row>
    <row r="240" spans="1:5" x14ac:dyDescent="0.25">
      <c r="A240" s="128"/>
      <c r="B240" s="128"/>
      <c r="C240" s="128"/>
      <c r="D240" s="128"/>
      <c r="E240" s="128"/>
    </row>
    <row r="241" spans="1:5" x14ac:dyDescent="0.25">
      <c r="A241" s="128"/>
      <c r="B241" s="128"/>
      <c r="C241" s="128"/>
      <c r="D241" s="128"/>
      <c r="E241" s="128"/>
    </row>
    <row r="242" spans="1:5" x14ac:dyDescent="0.25">
      <c r="A242" s="128"/>
      <c r="B242" s="128"/>
      <c r="C242" s="128"/>
      <c r="D242" s="128"/>
      <c r="E242" s="128"/>
    </row>
    <row r="243" spans="1:5" x14ac:dyDescent="0.25">
      <c r="A243" s="128"/>
      <c r="B243" s="128"/>
      <c r="C243" s="128"/>
      <c r="D243" s="128"/>
      <c r="E243" s="128"/>
    </row>
    <row r="244" spans="1:5" x14ac:dyDescent="0.25">
      <c r="A244" s="128"/>
      <c r="B244" s="128"/>
      <c r="C244" s="128"/>
      <c r="D244" s="128"/>
      <c r="E244" s="128"/>
    </row>
    <row r="245" spans="1:5" x14ac:dyDescent="0.25">
      <c r="A245" s="128"/>
      <c r="B245" s="128"/>
      <c r="C245" s="128"/>
      <c r="D245" s="128"/>
      <c r="E245" s="128"/>
    </row>
    <row r="246" spans="1:5" x14ac:dyDescent="0.25">
      <c r="A246" s="128"/>
      <c r="B246" s="128"/>
      <c r="C246" s="128"/>
      <c r="D246" s="128"/>
      <c r="E246" s="128"/>
    </row>
    <row r="247" spans="1:5" x14ac:dyDescent="0.25">
      <c r="A247" s="128"/>
      <c r="B247" s="128"/>
      <c r="C247" s="128"/>
      <c r="D247" s="128"/>
      <c r="E247" s="128"/>
    </row>
    <row r="248" spans="1:5" x14ac:dyDescent="0.25">
      <c r="A248" s="128"/>
      <c r="B248" s="128"/>
      <c r="C248" s="128"/>
      <c r="D248" s="128"/>
      <c r="E248" s="128"/>
    </row>
    <row r="249" spans="1:5" x14ac:dyDescent="0.25">
      <c r="A249" s="128"/>
      <c r="B249" s="128"/>
      <c r="C249" s="128"/>
      <c r="D249" s="128"/>
      <c r="E249" s="128"/>
    </row>
    <row r="250" spans="1:5" x14ac:dyDescent="0.25">
      <c r="A250" s="128"/>
      <c r="B250" s="128"/>
      <c r="C250" s="128"/>
      <c r="D250" s="128"/>
      <c r="E250" s="128"/>
    </row>
    <row r="251" spans="1:5" x14ac:dyDescent="0.25">
      <c r="A251" s="128"/>
      <c r="B251" s="128"/>
      <c r="C251" s="128"/>
      <c r="D251" s="128"/>
      <c r="E251" s="128"/>
    </row>
    <row r="252" spans="1:5" x14ac:dyDescent="0.25">
      <c r="A252" s="128"/>
      <c r="B252" s="128"/>
      <c r="C252" s="128"/>
      <c r="D252" s="128"/>
      <c r="E252" s="128"/>
    </row>
    <row r="253" spans="1:5" x14ac:dyDescent="0.25">
      <c r="A253" s="128"/>
      <c r="B253" s="128"/>
      <c r="C253" s="128"/>
      <c r="D253" s="128"/>
      <c r="E253" s="128"/>
    </row>
    <row r="254" spans="1:5" x14ac:dyDescent="0.25">
      <c r="A254" s="128"/>
      <c r="B254" s="128"/>
      <c r="C254" s="128"/>
      <c r="D254" s="128"/>
      <c r="E254" s="128"/>
    </row>
    <row r="255" spans="1:5" x14ac:dyDescent="0.25">
      <c r="A255" s="128"/>
      <c r="B255" s="128"/>
      <c r="C255" s="128"/>
      <c r="D255" s="128"/>
      <c r="E255" s="128"/>
    </row>
    <row r="256" spans="1:5" x14ac:dyDescent="0.25">
      <c r="A256" s="128"/>
      <c r="B256" s="128"/>
      <c r="C256" s="128"/>
      <c r="D256" s="128"/>
      <c r="E256" s="128"/>
    </row>
    <row r="257" spans="1:5" x14ac:dyDescent="0.25">
      <c r="A257" s="128"/>
      <c r="B257" s="128"/>
      <c r="C257" s="128"/>
      <c r="D257" s="128"/>
      <c r="E257" s="128"/>
    </row>
    <row r="258" spans="1:5" x14ac:dyDescent="0.25">
      <c r="A258" s="128"/>
      <c r="B258" s="128"/>
      <c r="C258" s="128"/>
      <c r="D258" s="128"/>
      <c r="E258" s="128"/>
    </row>
    <row r="259" spans="1:5" x14ac:dyDescent="0.25">
      <c r="A259" s="128"/>
      <c r="B259" s="128"/>
      <c r="C259" s="128"/>
      <c r="D259" s="128"/>
      <c r="E259" s="128"/>
    </row>
    <row r="260" spans="1:5" x14ac:dyDescent="0.25">
      <c r="A260" s="128"/>
      <c r="B260" s="128"/>
      <c r="C260" s="128"/>
      <c r="D260" s="128"/>
      <c r="E260" s="128"/>
    </row>
    <row r="261" spans="1:5" x14ac:dyDescent="0.25">
      <c r="A261" s="128"/>
      <c r="B261" s="128"/>
      <c r="C261" s="128"/>
      <c r="D261" s="128"/>
      <c r="E261" s="128"/>
    </row>
    <row r="262" spans="1:5" x14ac:dyDescent="0.25">
      <c r="A262" s="128"/>
      <c r="B262" s="128"/>
      <c r="C262" s="128"/>
      <c r="D262" s="128"/>
      <c r="E262" s="128"/>
    </row>
    <row r="263" spans="1:5" x14ac:dyDescent="0.25">
      <c r="A263" s="128"/>
      <c r="B263" s="128"/>
      <c r="C263" s="128"/>
      <c r="D263" s="128"/>
      <c r="E263" s="128"/>
    </row>
    <row r="264" spans="1:5" x14ac:dyDescent="0.25">
      <c r="A264" s="128"/>
      <c r="B264" s="128"/>
      <c r="C264" s="128"/>
      <c r="D264" s="128"/>
      <c r="E264" s="128"/>
    </row>
    <row r="265" spans="1:5" x14ac:dyDescent="0.25">
      <c r="A265" s="128"/>
      <c r="B265" s="128"/>
      <c r="C265" s="128"/>
      <c r="D265" s="128"/>
      <c r="E265" s="128"/>
    </row>
    <row r="266" spans="1:5" x14ac:dyDescent="0.25">
      <c r="A266" s="128"/>
      <c r="B266" s="128"/>
      <c r="C266" s="128"/>
      <c r="D266" s="128"/>
      <c r="E266" s="128"/>
    </row>
    <row r="267" spans="1:5" x14ac:dyDescent="0.25">
      <c r="A267" s="128"/>
      <c r="B267" s="128"/>
      <c r="C267" s="128"/>
      <c r="D267" s="128"/>
      <c r="E267" s="128"/>
    </row>
    <row r="268" spans="1:5" x14ac:dyDescent="0.25">
      <c r="A268" s="128"/>
      <c r="B268" s="128"/>
      <c r="C268" s="128"/>
      <c r="D268" s="128"/>
      <c r="E268" s="128"/>
    </row>
    <row r="269" spans="1:5" x14ac:dyDescent="0.25">
      <c r="A269" s="128"/>
      <c r="B269" s="128"/>
      <c r="C269" s="128"/>
      <c r="D269" s="128"/>
      <c r="E269" s="128"/>
    </row>
    <row r="270" spans="1:5" x14ac:dyDescent="0.25">
      <c r="A270" s="128"/>
      <c r="B270" s="128"/>
      <c r="C270" s="128"/>
      <c r="D270" s="128"/>
      <c r="E270" s="128"/>
    </row>
    <row r="271" spans="1:5" x14ac:dyDescent="0.25">
      <c r="A271" s="128"/>
      <c r="B271" s="128"/>
      <c r="C271" s="128"/>
      <c r="D271" s="128"/>
      <c r="E271" s="128"/>
    </row>
    <row r="272" spans="1:5" x14ac:dyDescent="0.25">
      <c r="A272" s="128"/>
      <c r="B272" s="128"/>
      <c r="C272" s="128"/>
      <c r="D272" s="128"/>
      <c r="E272" s="128"/>
    </row>
    <row r="273" spans="1:5" x14ac:dyDescent="0.25">
      <c r="A273" s="128"/>
      <c r="B273" s="128"/>
      <c r="C273" s="128"/>
      <c r="D273" s="128"/>
      <c r="E273" s="128"/>
    </row>
    <row r="274" spans="1:5" x14ac:dyDescent="0.25">
      <c r="A274" s="128"/>
      <c r="B274" s="128"/>
      <c r="C274" s="128"/>
      <c r="D274" s="128"/>
      <c r="E274" s="128"/>
    </row>
    <row r="275" spans="1:5" x14ac:dyDescent="0.25">
      <c r="A275" s="128"/>
      <c r="B275" s="128"/>
      <c r="C275" s="128"/>
      <c r="D275" s="128"/>
      <c r="E275" s="128"/>
    </row>
    <row r="276" spans="1:5" x14ac:dyDescent="0.25">
      <c r="A276" s="128"/>
      <c r="B276" s="128"/>
      <c r="C276" s="128"/>
      <c r="D276" s="128"/>
      <c r="E276" s="128"/>
    </row>
    <row r="277" spans="1:5" x14ac:dyDescent="0.25">
      <c r="A277" s="128"/>
      <c r="B277" s="128"/>
      <c r="C277" s="128"/>
      <c r="D277" s="128"/>
      <c r="E277" s="128"/>
    </row>
    <row r="278" spans="1:5" x14ac:dyDescent="0.25">
      <c r="A278" s="128"/>
      <c r="B278" s="128"/>
      <c r="C278" s="128"/>
      <c r="D278" s="128"/>
      <c r="E278" s="128"/>
    </row>
    <row r="279" spans="1:5" x14ac:dyDescent="0.25">
      <c r="A279" s="128"/>
      <c r="B279" s="128"/>
      <c r="C279" s="128"/>
      <c r="D279" s="128"/>
      <c r="E279" s="128"/>
    </row>
    <row r="280" spans="1:5" x14ac:dyDescent="0.25">
      <c r="A280" s="128"/>
      <c r="B280" s="128"/>
      <c r="C280" s="128"/>
      <c r="D280" s="128"/>
      <c r="E280" s="128"/>
    </row>
    <row r="281" spans="1:5" x14ac:dyDescent="0.25">
      <c r="A281" s="128"/>
      <c r="B281" s="128"/>
      <c r="C281" s="128"/>
      <c r="D281" s="128"/>
      <c r="E281" s="128"/>
    </row>
    <row r="282" spans="1:5" x14ac:dyDescent="0.25">
      <c r="A282" s="128"/>
      <c r="B282" s="128"/>
      <c r="C282" s="128"/>
      <c r="D282" s="128"/>
      <c r="E282" s="128"/>
    </row>
    <row r="283" spans="1:5" x14ac:dyDescent="0.25">
      <c r="A283" s="128"/>
      <c r="B283" s="128"/>
      <c r="C283" s="128"/>
      <c r="D283" s="128"/>
      <c r="E283" s="128"/>
    </row>
    <row r="284" spans="1:5" x14ac:dyDescent="0.25">
      <c r="A284" s="128"/>
      <c r="B284" s="128"/>
      <c r="C284" s="128"/>
      <c r="D284" s="128"/>
      <c r="E284" s="128"/>
    </row>
    <row r="285" spans="1:5" x14ac:dyDescent="0.25">
      <c r="A285" s="128"/>
      <c r="B285" s="128"/>
      <c r="C285" s="128"/>
      <c r="D285" s="128"/>
      <c r="E285" s="128"/>
    </row>
    <row r="286" spans="1:5" x14ac:dyDescent="0.25">
      <c r="A286" s="128"/>
      <c r="B286" s="128"/>
      <c r="C286" s="128"/>
      <c r="D286" s="128"/>
      <c r="E286" s="128"/>
    </row>
    <row r="287" spans="1:5" x14ac:dyDescent="0.25">
      <c r="A287" s="128"/>
      <c r="B287" s="128"/>
      <c r="C287" s="128"/>
      <c r="D287" s="128"/>
      <c r="E287" s="128"/>
    </row>
    <row r="288" spans="1:5" x14ac:dyDescent="0.25">
      <c r="A288" s="128"/>
      <c r="B288" s="128"/>
      <c r="C288" s="128"/>
      <c r="D288" s="128"/>
      <c r="E288" s="128"/>
    </row>
    <row r="289" spans="1:5" x14ac:dyDescent="0.25">
      <c r="A289" s="128"/>
      <c r="B289" s="128"/>
      <c r="C289" s="128"/>
      <c r="D289" s="128"/>
      <c r="E289" s="128"/>
    </row>
    <row r="290" spans="1:5" x14ac:dyDescent="0.25">
      <c r="A290" s="128"/>
      <c r="B290" s="128"/>
      <c r="C290" s="128"/>
      <c r="D290" s="128"/>
      <c r="E290" s="128"/>
    </row>
    <row r="291" spans="1:5" x14ac:dyDescent="0.25">
      <c r="A291" s="128"/>
      <c r="B291" s="128"/>
      <c r="C291" s="128"/>
      <c r="D291" s="128"/>
      <c r="E291" s="128"/>
    </row>
    <row r="292" spans="1:5" x14ac:dyDescent="0.25">
      <c r="A292" s="128"/>
      <c r="B292" s="128"/>
      <c r="C292" s="128"/>
      <c r="D292" s="128"/>
      <c r="E292" s="128"/>
    </row>
    <row r="293" spans="1:5" x14ac:dyDescent="0.25">
      <c r="A293" s="128"/>
      <c r="B293" s="128"/>
      <c r="C293" s="128"/>
      <c r="D293" s="128"/>
      <c r="E293" s="128"/>
    </row>
    <row r="294" spans="1:5" x14ac:dyDescent="0.25">
      <c r="A294" s="128"/>
      <c r="B294" s="128"/>
      <c r="C294" s="128"/>
      <c r="D294" s="128"/>
      <c r="E294" s="128"/>
    </row>
    <row r="295" spans="1:5" x14ac:dyDescent="0.25">
      <c r="A295" s="128"/>
      <c r="B295" s="128"/>
      <c r="C295" s="128"/>
      <c r="D295" s="128"/>
      <c r="E295" s="128"/>
    </row>
    <row r="296" spans="1:5" x14ac:dyDescent="0.25">
      <c r="A296" s="128"/>
      <c r="B296" s="128"/>
      <c r="C296" s="128"/>
      <c r="D296" s="128"/>
      <c r="E296" s="128"/>
    </row>
    <row r="297" spans="1:5" x14ac:dyDescent="0.25">
      <c r="A297" s="128"/>
      <c r="B297" s="128"/>
      <c r="C297" s="128"/>
      <c r="D297" s="128"/>
      <c r="E297" s="128"/>
    </row>
    <row r="298" spans="1:5" x14ac:dyDescent="0.25">
      <c r="A298" s="128"/>
      <c r="B298" s="128"/>
      <c r="C298" s="128"/>
      <c r="D298" s="128"/>
      <c r="E298" s="128"/>
    </row>
    <row r="299" spans="1:5" x14ac:dyDescent="0.25">
      <c r="A299" s="128"/>
      <c r="B299" s="128"/>
      <c r="C299" s="128"/>
      <c r="D299" s="128"/>
      <c r="E299" s="128"/>
    </row>
    <row r="300" spans="1:5" x14ac:dyDescent="0.25">
      <c r="A300" s="128"/>
      <c r="B300" s="128"/>
      <c r="C300" s="128"/>
      <c r="D300" s="128"/>
      <c r="E300" s="128"/>
    </row>
    <row r="301" spans="1:5" x14ac:dyDescent="0.25">
      <c r="A301" s="128"/>
      <c r="B301" s="128"/>
      <c r="C301" s="128"/>
      <c r="D301" s="128"/>
      <c r="E301" s="128"/>
    </row>
    <row r="302" spans="1:5" x14ac:dyDescent="0.25">
      <c r="A302" s="128"/>
      <c r="B302" s="128"/>
      <c r="C302" s="128"/>
      <c r="D302" s="128"/>
      <c r="E302" s="128"/>
    </row>
    <row r="303" spans="1:5" x14ac:dyDescent="0.25">
      <c r="A303" s="128"/>
      <c r="B303" s="128"/>
      <c r="C303" s="128"/>
      <c r="D303" s="128"/>
      <c r="E303" s="128"/>
    </row>
    <row r="304" spans="1:5" x14ac:dyDescent="0.25">
      <c r="A304" s="128"/>
      <c r="B304" s="128"/>
      <c r="C304" s="128"/>
      <c r="D304" s="128"/>
      <c r="E304" s="128"/>
    </row>
    <row r="305" spans="1:5" x14ac:dyDescent="0.25">
      <c r="A305" s="128"/>
      <c r="B305" s="128"/>
      <c r="C305" s="128"/>
      <c r="D305" s="128"/>
      <c r="E305" s="128"/>
    </row>
    <row r="306" spans="1:5" x14ac:dyDescent="0.25">
      <c r="A306" s="128"/>
      <c r="B306" s="128"/>
      <c r="C306" s="128"/>
      <c r="D306" s="128"/>
      <c r="E306" s="128"/>
    </row>
    <row r="307" spans="1:5" x14ac:dyDescent="0.25">
      <c r="A307" s="128"/>
      <c r="B307" s="128"/>
      <c r="C307" s="128"/>
      <c r="D307" s="128"/>
      <c r="E307" s="128"/>
    </row>
    <row r="308" spans="1:5" x14ac:dyDescent="0.25">
      <c r="A308" s="128"/>
      <c r="B308" s="128"/>
      <c r="C308" s="128"/>
      <c r="D308" s="128"/>
      <c r="E308" s="128"/>
    </row>
    <row r="309" spans="1:5" x14ac:dyDescent="0.25">
      <c r="A309" s="128"/>
      <c r="B309" s="128"/>
      <c r="C309" s="128"/>
      <c r="D309" s="128"/>
      <c r="E309" s="128"/>
    </row>
    <row r="310" spans="1:5" x14ac:dyDescent="0.25">
      <c r="A310" s="128"/>
      <c r="B310" s="128"/>
      <c r="C310" s="128"/>
      <c r="D310" s="128"/>
      <c r="E310" s="128"/>
    </row>
    <row r="311" spans="1:5" x14ac:dyDescent="0.25">
      <c r="A311" s="128"/>
      <c r="B311" s="128"/>
      <c r="C311" s="128"/>
      <c r="D311" s="128"/>
      <c r="E311" s="128"/>
    </row>
    <row r="312" spans="1:5" x14ac:dyDescent="0.25">
      <c r="A312" s="128"/>
      <c r="B312" s="128"/>
      <c r="C312" s="128"/>
      <c r="D312" s="128"/>
      <c r="E312" s="128"/>
    </row>
    <row r="313" spans="1:5" x14ac:dyDescent="0.25">
      <c r="A313" s="128"/>
      <c r="B313" s="128"/>
      <c r="C313" s="128"/>
      <c r="D313" s="128"/>
      <c r="E313" s="128"/>
    </row>
    <row r="314" spans="1:5" x14ac:dyDescent="0.25">
      <c r="A314" s="128"/>
      <c r="B314" s="128"/>
      <c r="C314" s="128"/>
      <c r="D314" s="128"/>
      <c r="E314" s="128"/>
    </row>
    <row r="315" spans="1:5" x14ac:dyDescent="0.25">
      <c r="A315" s="128"/>
      <c r="B315" s="128"/>
      <c r="C315" s="128"/>
      <c r="D315" s="128"/>
      <c r="E315" s="128"/>
    </row>
    <row r="316" spans="1:5" x14ac:dyDescent="0.25">
      <c r="A316" s="128"/>
      <c r="B316" s="128"/>
      <c r="C316" s="128"/>
      <c r="D316" s="128"/>
      <c r="E316" s="128"/>
    </row>
  </sheetData>
  <autoFilter ref="B1:E316" xr:uid="{7BDA47A3-7AAE-42A6-85BD-A85D14E8C54D}"/>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97CB-3746-42AC-9C79-2F9826F669E6}">
  <dimension ref="A1:O347"/>
  <sheetViews>
    <sheetView zoomScaleNormal="100" workbookViewId="0">
      <selection activeCell="D12" sqref="D12"/>
    </sheetView>
  </sheetViews>
  <sheetFormatPr defaultRowHeight="15" x14ac:dyDescent="0.25"/>
  <cols>
    <col min="10" max="10" width="9.85546875" bestFit="1" customWidth="1"/>
    <col min="11" max="11" width="49.140625" bestFit="1" customWidth="1"/>
    <col min="12" max="12" width="8.28515625" style="25" bestFit="1" customWidth="1"/>
    <col min="13" max="13" width="13.28515625" style="25" bestFit="1" customWidth="1"/>
    <col min="15" max="15" width="12.42578125" bestFit="1" customWidth="1"/>
  </cols>
  <sheetData>
    <row r="1" spans="1:15" x14ac:dyDescent="0.25">
      <c r="A1" t="s">
        <v>746</v>
      </c>
      <c r="B1" t="s">
        <v>745</v>
      </c>
      <c r="D1" t="s">
        <v>744</v>
      </c>
      <c r="J1" s="165"/>
      <c r="K1" s="165"/>
      <c r="L1" s="166"/>
      <c r="M1" s="166"/>
      <c r="O1" s="167"/>
    </row>
    <row r="2" spans="1:15" x14ac:dyDescent="0.25">
      <c r="A2" t="s">
        <v>743</v>
      </c>
      <c r="J2" s="168"/>
      <c r="K2" s="168"/>
    </row>
    <row r="3" spans="1:15" x14ac:dyDescent="0.25">
      <c r="A3" t="s">
        <v>515</v>
      </c>
      <c r="B3" t="s">
        <v>742</v>
      </c>
      <c r="D3" t="s">
        <v>515</v>
      </c>
      <c r="E3" t="s">
        <v>742</v>
      </c>
      <c r="H3" t="s">
        <v>741</v>
      </c>
      <c r="J3" s="168"/>
      <c r="K3" s="168"/>
    </row>
    <row r="4" spans="1:15" x14ac:dyDescent="0.25">
      <c r="A4" t="s">
        <v>1118</v>
      </c>
      <c r="D4" t="s">
        <v>1118</v>
      </c>
      <c r="F4">
        <f t="shared" ref="F4:F36" si="0">VLOOKUP(D4,A:B,2,FALSE)</f>
        <v>0</v>
      </c>
      <c r="G4">
        <f t="shared" ref="G4:G36" si="1">IFERROR(VLOOKUP(D4,A:B,2,FALSE),0)</f>
        <v>0</v>
      </c>
      <c r="H4">
        <f t="shared" ref="H4:H36" si="2">IF(G4=0,0,2*G4)</f>
        <v>0</v>
      </c>
      <c r="J4" s="168"/>
      <c r="K4" s="168"/>
    </row>
    <row r="5" spans="1:15" x14ac:dyDescent="0.25">
      <c r="A5" t="s">
        <v>1119</v>
      </c>
      <c r="B5">
        <v>5</v>
      </c>
      <c r="D5" t="s">
        <v>1119</v>
      </c>
      <c r="E5">
        <v>5</v>
      </c>
      <c r="F5">
        <f t="shared" si="0"/>
        <v>5</v>
      </c>
      <c r="G5">
        <f t="shared" si="1"/>
        <v>5</v>
      </c>
      <c r="H5">
        <f t="shared" si="2"/>
        <v>10</v>
      </c>
      <c r="J5" s="168"/>
      <c r="K5" s="168"/>
    </row>
    <row r="6" spans="1:15" x14ac:dyDescent="0.25">
      <c r="A6" t="s">
        <v>1120</v>
      </c>
      <c r="B6">
        <v>3</v>
      </c>
      <c r="D6" t="s">
        <v>1120</v>
      </c>
      <c r="E6">
        <v>3</v>
      </c>
      <c r="F6">
        <f t="shared" si="0"/>
        <v>3</v>
      </c>
      <c r="G6">
        <f t="shared" si="1"/>
        <v>3</v>
      </c>
      <c r="H6">
        <f t="shared" si="2"/>
        <v>6</v>
      </c>
      <c r="J6" s="168"/>
      <c r="K6" s="168"/>
    </row>
    <row r="7" spans="1:15" x14ac:dyDescent="0.25">
      <c r="A7" t="s">
        <v>1121</v>
      </c>
      <c r="B7">
        <v>3</v>
      </c>
      <c r="D7" t="s">
        <v>1121</v>
      </c>
      <c r="E7">
        <v>5</v>
      </c>
      <c r="F7">
        <f t="shared" si="0"/>
        <v>3</v>
      </c>
      <c r="G7">
        <f t="shared" si="1"/>
        <v>3</v>
      </c>
      <c r="H7">
        <f t="shared" si="2"/>
        <v>6</v>
      </c>
      <c r="J7" s="168"/>
      <c r="K7" s="168"/>
    </row>
    <row r="8" spans="1:15" x14ac:dyDescent="0.25">
      <c r="A8" t="s">
        <v>1122</v>
      </c>
      <c r="D8" t="s">
        <v>1122</v>
      </c>
      <c r="F8">
        <f t="shared" si="0"/>
        <v>0</v>
      </c>
      <c r="G8">
        <f t="shared" si="1"/>
        <v>0</v>
      </c>
      <c r="H8">
        <f t="shared" si="2"/>
        <v>0</v>
      </c>
      <c r="J8" s="168"/>
      <c r="K8" s="168"/>
    </row>
    <row r="9" spans="1:15" x14ac:dyDescent="0.25">
      <c r="A9" t="s">
        <v>1123</v>
      </c>
      <c r="B9">
        <v>5</v>
      </c>
      <c r="D9" t="s">
        <v>1123</v>
      </c>
      <c r="E9">
        <v>5</v>
      </c>
      <c r="F9">
        <f t="shared" si="0"/>
        <v>5</v>
      </c>
      <c r="G9">
        <f t="shared" si="1"/>
        <v>5</v>
      </c>
      <c r="H9">
        <f t="shared" si="2"/>
        <v>10</v>
      </c>
      <c r="J9" s="168"/>
      <c r="K9" s="168"/>
    </row>
    <row r="10" spans="1:15" x14ac:dyDescent="0.25">
      <c r="A10" t="s">
        <v>1124</v>
      </c>
      <c r="B10">
        <v>5</v>
      </c>
      <c r="D10" t="s">
        <v>1124</v>
      </c>
      <c r="E10">
        <v>5</v>
      </c>
      <c r="F10">
        <f t="shared" si="0"/>
        <v>5</v>
      </c>
      <c r="G10">
        <f t="shared" si="1"/>
        <v>5</v>
      </c>
      <c r="H10">
        <f t="shared" si="2"/>
        <v>10</v>
      </c>
      <c r="J10" s="168"/>
      <c r="K10" s="168"/>
    </row>
    <row r="11" spans="1:15" x14ac:dyDescent="0.25">
      <c r="A11" t="s">
        <v>1125</v>
      </c>
      <c r="B11">
        <v>5</v>
      </c>
      <c r="D11" t="s">
        <v>1125</v>
      </c>
      <c r="E11">
        <v>5</v>
      </c>
      <c r="F11">
        <f t="shared" si="0"/>
        <v>5</v>
      </c>
      <c r="G11">
        <f t="shared" si="1"/>
        <v>5</v>
      </c>
      <c r="H11">
        <f t="shared" si="2"/>
        <v>10</v>
      </c>
      <c r="J11" s="168"/>
      <c r="K11" s="168"/>
    </row>
    <row r="12" spans="1:15" x14ac:dyDescent="0.25">
      <c r="A12" t="s">
        <v>1126</v>
      </c>
      <c r="B12">
        <v>5</v>
      </c>
      <c r="D12" t="s">
        <v>1126</v>
      </c>
      <c r="E12">
        <v>5</v>
      </c>
      <c r="F12">
        <f t="shared" si="0"/>
        <v>5</v>
      </c>
      <c r="G12">
        <f t="shared" si="1"/>
        <v>5</v>
      </c>
      <c r="H12">
        <f t="shared" si="2"/>
        <v>10</v>
      </c>
      <c r="J12" s="168"/>
      <c r="K12" s="168"/>
    </row>
    <row r="13" spans="1:15" x14ac:dyDescent="0.25">
      <c r="A13" t="s">
        <v>1127</v>
      </c>
      <c r="B13">
        <v>5</v>
      </c>
      <c r="D13" t="s">
        <v>1127</v>
      </c>
      <c r="E13">
        <v>5</v>
      </c>
      <c r="F13">
        <f t="shared" si="0"/>
        <v>5</v>
      </c>
      <c r="G13">
        <f t="shared" si="1"/>
        <v>5</v>
      </c>
      <c r="H13">
        <f t="shared" si="2"/>
        <v>10</v>
      </c>
      <c r="J13" s="168"/>
      <c r="K13" s="168"/>
    </row>
    <row r="14" spans="1:15" x14ac:dyDescent="0.25">
      <c r="A14" t="s">
        <v>1128</v>
      </c>
      <c r="B14">
        <v>5</v>
      </c>
      <c r="D14" t="s">
        <v>1128</v>
      </c>
      <c r="E14">
        <v>5</v>
      </c>
      <c r="F14">
        <f t="shared" si="0"/>
        <v>5</v>
      </c>
      <c r="G14">
        <f t="shared" si="1"/>
        <v>5</v>
      </c>
      <c r="H14">
        <f t="shared" si="2"/>
        <v>10</v>
      </c>
      <c r="J14" s="168"/>
      <c r="K14" s="168"/>
    </row>
    <row r="15" spans="1:15" x14ac:dyDescent="0.25">
      <c r="A15" t="s">
        <v>1130</v>
      </c>
      <c r="B15">
        <v>5</v>
      </c>
      <c r="D15" t="s">
        <v>1129</v>
      </c>
      <c r="E15">
        <v>5</v>
      </c>
      <c r="F15" t="e">
        <f t="shared" si="0"/>
        <v>#N/A</v>
      </c>
      <c r="G15">
        <f t="shared" si="1"/>
        <v>0</v>
      </c>
      <c r="H15">
        <f t="shared" si="2"/>
        <v>0</v>
      </c>
      <c r="J15" s="168"/>
      <c r="K15" s="168"/>
    </row>
    <row r="16" spans="1:15" x14ac:dyDescent="0.25">
      <c r="A16" t="s">
        <v>1132</v>
      </c>
      <c r="D16" t="s">
        <v>1130</v>
      </c>
      <c r="E16">
        <v>5</v>
      </c>
      <c r="F16">
        <f t="shared" si="0"/>
        <v>5</v>
      </c>
      <c r="G16">
        <f t="shared" si="1"/>
        <v>5</v>
      </c>
      <c r="H16">
        <f t="shared" si="2"/>
        <v>10</v>
      </c>
      <c r="J16" s="168"/>
      <c r="K16" s="168"/>
    </row>
    <row r="17" spans="1:11" x14ac:dyDescent="0.25">
      <c r="A17" t="s">
        <v>1133</v>
      </c>
      <c r="B17">
        <v>5</v>
      </c>
      <c r="D17" t="s">
        <v>1131</v>
      </c>
      <c r="E17">
        <v>5</v>
      </c>
      <c r="F17" t="e">
        <f t="shared" si="0"/>
        <v>#N/A</v>
      </c>
      <c r="G17">
        <f t="shared" si="1"/>
        <v>0</v>
      </c>
      <c r="H17">
        <f t="shared" si="2"/>
        <v>0</v>
      </c>
      <c r="J17" s="168"/>
      <c r="K17" s="168"/>
    </row>
    <row r="18" spans="1:11" x14ac:dyDescent="0.25">
      <c r="A18" t="s">
        <v>1134</v>
      </c>
      <c r="B18">
        <v>2</v>
      </c>
      <c r="D18" t="s">
        <v>1132</v>
      </c>
      <c r="F18">
        <f t="shared" si="0"/>
        <v>0</v>
      </c>
      <c r="G18">
        <f t="shared" si="1"/>
        <v>0</v>
      </c>
      <c r="H18">
        <f t="shared" si="2"/>
        <v>0</v>
      </c>
      <c r="J18" s="168"/>
      <c r="K18" s="168"/>
    </row>
    <row r="19" spans="1:11" x14ac:dyDescent="0.25">
      <c r="A19" t="s">
        <v>1135</v>
      </c>
      <c r="D19" t="s">
        <v>1133</v>
      </c>
      <c r="E19">
        <v>5</v>
      </c>
      <c r="F19">
        <f t="shared" si="0"/>
        <v>5</v>
      </c>
      <c r="G19">
        <f t="shared" si="1"/>
        <v>5</v>
      </c>
      <c r="H19">
        <f t="shared" si="2"/>
        <v>10</v>
      </c>
      <c r="J19" s="168"/>
      <c r="K19" s="168"/>
    </row>
    <row r="20" spans="1:11" x14ac:dyDescent="0.25">
      <c r="A20" t="s">
        <v>1136</v>
      </c>
      <c r="B20">
        <v>5</v>
      </c>
      <c r="D20" t="s">
        <v>1134</v>
      </c>
      <c r="E20">
        <v>5</v>
      </c>
      <c r="F20">
        <f t="shared" si="0"/>
        <v>2</v>
      </c>
      <c r="G20">
        <f t="shared" si="1"/>
        <v>2</v>
      </c>
      <c r="H20">
        <f t="shared" si="2"/>
        <v>4</v>
      </c>
      <c r="J20" s="168"/>
      <c r="K20" s="168"/>
    </row>
    <row r="21" spans="1:11" x14ac:dyDescent="0.25">
      <c r="A21" t="s">
        <v>1139</v>
      </c>
      <c r="B21">
        <v>3</v>
      </c>
      <c r="D21" t="s">
        <v>1135</v>
      </c>
      <c r="F21">
        <f t="shared" si="0"/>
        <v>0</v>
      </c>
      <c r="G21">
        <f t="shared" si="1"/>
        <v>0</v>
      </c>
      <c r="H21">
        <f t="shared" si="2"/>
        <v>0</v>
      </c>
      <c r="J21" s="168"/>
      <c r="K21" s="168"/>
    </row>
    <row r="22" spans="1:11" x14ac:dyDescent="0.25">
      <c r="A22" t="s">
        <v>1140</v>
      </c>
      <c r="B22">
        <v>1</v>
      </c>
      <c r="D22" t="s">
        <v>1136</v>
      </c>
      <c r="E22">
        <v>5</v>
      </c>
      <c r="F22">
        <f t="shared" si="0"/>
        <v>5</v>
      </c>
      <c r="G22">
        <f t="shared" si="1"/>
        <v>5</v>
      </c>
      <c r="H22">
        <f t="shared" si="2"/>
        <v>10</v>
      </c>
      <c r="J22" s="168"/>
      <c r="K22" s="168"/>
    </row>
    <row r="23" spans="1:11" x14ac:dyDescent="0.25">
      <c r="A23" t="s">
        <v>1142</v>
      </c>
      <c r="B23">
        <v>5</v>
      </c>
      <c r="D23" t="s">
        <v>1137</v>
      </c>
      <c r="E23">
        <v>5</v>
      </c>
      <c r="F23" t="e">
        <f t="shared" si="0"/>
        <v>#N/A</v>
      </c>
      <c r="G23">
        <f t="shared" si="1"/>
        <v>0</v>
      </c>
      <c r="H23">
        <f t="shared" si="2"/>
        <v>0</v>
      </c>
      <c r="J23" s="168"/>
      <c r="K23" s="168"/>
    </row>
    <row r="24" spans="1:11" x14ac:dyDescent="0.25">
      <c r="A24" t="s">
        <v>1145</v>
      </c>
      <c r="D24" t="s">
        <v>1138</v>
      </c>
      <c r="E24">
        <v>5</v>
      </c>
      <c r="F24" t="e">
        <f t="shared" si="0"/>
        <v>#N/A</v>
      </c>
      <c r="G24">
        <f t="shared" si="1"/>
        <v>0</v>
      </c>
      <c r="H24">
        <f t="shared" si="2"/>
        <v>0</v>
      </c>
      <c r="J24" s="168"/>
      <c r="K24" s="168"/>
    </row>
    <row r="25" spans="1:11" x14ac:dyDescent="0.25">
      <c r="A25" t="s">
        <v>1147</v>
      </c>
      <c r="D25" t="s">
        <v>1139</v>
      </c>
      <c r="E25">
        <v>3</v>
      </c>
      <c r="F25">
        <f t="shared" si="0"/>
        <v>3</v>
      </c>
      <c r="G25">
        <f t="shared" si="1"/>
        <v>3</v>
      </c>
      <c r="H25">
        <f t="shared" si="2"/>
        <v>6</v>
      </c>
      <c r="J25" s="168"/>
      <c r="K25" s="168"/>
    </row>
    <row r="26" spans="1:11" x14ac:dyDescent="0.25">
      <c r="A26" t="s">
        <v>1148</v>
      </c>
      <c r="D26" t="s">
        <v>1140</v>
      </c>
      <c r="E26">
        <v>5</v>
      </c>
      <c r="F26">
        <f t="shared" si="0"/>
        <v>1</v>
      </c>
      <c r="G26">
        <f t="shared" si="1"/>
        <v>1</v>
      </c>
      <c r="H26">
        <f t="shared" si="2"/>
        <v>2</v>
      </c>
      <c r="J26" s="168"/>
      <c r="K26" s="168"/>
    </row>
    <row r="27" spans="1:11" x14ac:dyDescent="0.25">
      <c r="A27" t="s">
        <v>647</v>
      </c>
      <c r="B27">
        <v>67</v>
      </c>
      <c r="D27" t="s">
        <v>1141</v>
      </c>
      <c r="E27">
        <v>5</v>
      </c>
      <c r="F27" t="e">
        <f t="shared" si="0"/>
        <v>#N/A</v>
      </c>
      <c r="G27">
        <f t="shared" si="1"/>
        <v>0</v>
      </c>
      <c r="H27">
        <f t="shared" si="2"/>
        <v>0</v>
      </c>
      <c r="J27" s="168"/>
      <c r="K27" s="168"/>
    </row>
    <row r="28" spans="1:11" x14ac:dyDescent="0.25">
      <c r="D28" t="s">
        <v>1142</v>
      </c>
      <c r="E28">
        <v>5</v>
      </c>
      <c r="F28">
        <f t="shared" si="0"/>
        <v>5</v>
      </c>
      <c r="G28">
        <f t="shared" si="1"/>
        <v>5</v>
      </c>
      <c r="H28">
        <f t="shared" si="2"/>
        <v>10</v>
      </c>
      <c r="J28" s="168"/>
      <c r="K28" s="168"/>
    </row>
    <row r="29" spans="1:11" x14ac:dyDescent="0.25">
      <c r="D29" t="s">
        <v>1143</v>
      </c>
      <c r="E29">
        <v>5</v>
      </c>
      <c r="F29" t="e">
        <f t="shared" si="0"/>
        <v>#N/A</v>
      </c>
      <c r="G29">
        <f t="shared" si="1"/>
        <v>0</v>
      </c>
      <c r="H29">
        <f t="shared" si="2"/>
        <v>0</v>
      </c>
      <c r="J29" s="168"/>
      <c r="K29" s="168"/>
    </row>
    <row r="30" spans="1:11" x14ac:dyDescent="0.25">
      <c r="D30" t="s">
        <v>1144</v>
      </c>
      <c r="E30">
        <v>5</v>
      </c>
      <c r="F30" t="e">
        <f t="shared" si="0"/>
        <v>#N/A</v>
      </c>
      <c r="G30">
        <f t="shared" si="1"/>
        <v>0</v>
      </c>
      <c r="H30">
        <f t="shared" si="2"/>
        <v>0</v>
      </c>
      <c r="J30" s="168"/>
      <c r="K30" s="168"/>
    </row>
    <row r="31" spans="1:11" x14ac:dyDescent="0.25">
      <c r="D31" t="s">
        <v>1145</v>
      </c>
      <c r="F31">
        <f t="shared" si="0"/>
        <v>0</v>
      </c>
      <c r="G31">
        <f t="shared" si="1"/>
        <v>0</v>
      </c>
      <c r="H31">
        <f t="shared" si="2"/>
        <v>0</v>
      </c>
      <c r="J31" s="168"/>
      <c r="K31" s="168"/>
    </row>
    <row r="32" spans="1:11" x14ac:dyDescent="0.25">
      <c r="D32" t="s">
        <v>1146</v>
      </c>
      <c r="E32">
        <v>5</v>
      </c>
      <c r="F32" t="e">
        <f t="shared" si="0"/>
        <v>#N/A</v>
      </c>
      <c r="G32">
        <f t="shared" si="1"/>
        <v>0</v>
      </c>
      <c r="H32">
        <f t="shared" si="2"/>
        <v>0</v>
      </c>
      <c r="J32" s="168"/>
      <c r="K32" s="168"/>
    </row>
    <row r="33" spans="4:11" x14ac:dyDescent="0.25">
      <c r="D33" t="s">
        <v>1147</v>
      </c>
      <c r="F33">
        <f t="shared" si="0"/>
        <v>0</v>
      </c>
      <c r="G33">
        <f t="shared" si="1"/>
        <v>0</v>
      </c>
      <c r="H33">
        <f t="shared" si="2"/>
        <v>0</v>
      </c>
      <c r="J33" s="168"/>
      <c r="K33" s="168"/>
    </row>
    <row r="34" spans="4:11" x14ac:dyDescent="0.25">
      <c r="D34" t="s">
        <v>1148</v>
      </c>
      <c r="F34">
        <f t="shared" si="0"/>
        <v>0</v>
      </c>
      <c r="G34">
        <f t="shared" si="1"/>
        <v>0</v>
      </c>
      <c r="H34">
        <f t="shared" si="2"/>
        <v>0</v>
      </c>
      <c r="J34" s="168"/>
      <c r="K34" s="168"/>
    </row>
    <row r="35" spans="4:11" x14ac:dyDescent="0.25">
      <c r="D35" t="s">
        <v>646</v>
      </c>
      <c r="F35" t="e">
        <f t="shared" si="0"/>
        <v>#N/A</v>
      </c>
      <c r="G35">
        <f t="shared" si="1"/>
        <v>0</v>
      </c>
      <c r="H35">
        <f t="shared" si="2"/>
        <v>0</v>
      </c>
      <c r="J35" s="168"/>
      <c r="K35" s="168"/>
    </row>
    <row r="36" spans="4:11" x14ac:dyDescent="0.25">
      <c r="D36" t="s">
        <v>647</v>
      </c>
      <c r="E36">
        <v>116</v>
      </c>
      <c r="F36">
        <f t="shared" si="0"/>
        <v>67</v>
      </c>
      <c r="G36">
        <f t="shared" si="1"/>
        <v>67</v>
      </c>
      <c r="H36">
        <f t="shared" si="2"/>
        <v>134</v>
      </c>
      <c r="J36" s="168"/>
      <c r="K36" s="168"/>
    </row>
    <row r="37" spans="4:11" x14ac:dyDescent="0.25">
      <c r="J37" s="168"/>
      <c r="K37" s="168"/>
    </row>
    <row r="38" spans="4:11" x14ac:dyDescent="0.25">
      <c r="J38" s="168"/>
      <c r="K38" s="168"/>
    </row>
    <row r="39" spans="4:11" x14ac:dyDescent="0.25">
      <c r="J39" s="168"/>
      <c r="K39" s="168"/>
    </row>
    <row r="40" spans="4:11" x14ac:dyDescent="0.25">
      <c r="J40" s="168"/>
      <c r="K40" s="168"/>
    </row>
    <row r="41" spans="4:11" x14ac:dyDescent="0.25">
      <c r="J41" s="168"/>
      <c r="K41" s="168"/>
    </row>
    <row r="42" spans="4:11" x14ac:dyDescent="0.25">
      <c r="J42" s="168"/>
      <c r="K42" s="168"/>
    </row>
    <row r="43" spans="4:11" x14ac:dyDescent="0.25">
      <c r="J43" s="168"/>
      <c r="K43" s="168"/>
    </row>
    <row r="44" spans="4:11" x14ac:dyDescent="0.25">
      <c r="J44" s="168"/>
      <c r="K44" s="168"/>
    </row>
    <row r="45" spans="4:11" x14ac:dyDescent="0.25">
      <c r="J45" s="168"/>
      <c r="K45" s="168"/>
    </row>
    <row r="46" spans="4:11" x14ac:dyDescent="0.25">
      <c r="J46" s="168"/>
      <c r="K46" s="168"/>
    </row>
    <row r="47" spans="4:11" x14ac:dyDescent="0.25">
      <c r="J47" s="168"/>
      <c r="K47" s="168"/>
    </row>
    <row r="48" spans="4:11" x14ac:dyDescent="0.25">
      <c r="J48" s="168"/>
      <c r="K48" s="168"/>
    </row>
    <row r="49" spans="10:11" x14ac:dyDescent="0.25">
      <c r="J49" s="168"/>
      <c r="K49" s="168"/>
    </row>
    <row r="50" spans="10:11" x14ac:dyDescent="0.25">
      <c r="J50" s="168"/>
      <c r="K50" s="168"/>
    </row>
    <row r="51" spans="10:11" x14ac:dyDescent="0.25">
      <c r="J51" s="168"/>
      <c r="K51" s="168"/>
    </row>
    <row r="52" spans="10:11" x14ac:dyDescent="0.25">
      <c r="J52" s="168"/>
      <c r="K52" s="168"/>
    </row>
    <row r="53" spans="10:11" x14ac:dyDescent="0.25">
      <c r="J53" s="168"/>
      <c r="K53" s="168"/>
    </row>
    <row r="54" spans="10:11" x14ac:dyDescent="0.25">
      <c r="J54" s="168"/>
      <c r="K54" s="168"/>
    </row>
    <row r="55" spans="10:11" x14ac:dyDescent="0.25">
      <c r="J55" s="168"/>
      <c r="K55" s="168"/>
    </row>
    <row r="56" spans="10:11" x14ac:dyDescent="0.25">
      <c r="J56" s="168"/>
      <c r="K56" s="168"/>
    </row>
    <row r="57" spans="10:11" x14ac:dyDescent="0.25">
      <c r="J57" s="168"/>
      <c r="K57" s="168"/>
    </row>
    <row r="58" spans="10:11" x14ac:dyDescent="0.25">
      <c r="J58" s="168"/>
      <c r="K58" s="168"/>
    </row>
    <row r="59" spans="10:11" x14ac:dyDescent="0.25">
      <c r="J59" s="168"/>
      <c r="K59" s="168"/>
    </row>
    <row r="60" spans="10:11" x14ac:dyDescent="0.25">
      <c r="J60" s="168"/>
      <c r="K60" s="168"/>
    </row>
    <row r="61" spans="10:11" x14ac:dyDescent="0.25">
      <c r="J61" s="168"/>
      <c r="K61" s="168"/>
    </row>
    <row r="62" spans="10:11" x14ac:dyDescent="0.25">
      <c r="J62" s="168"/>
      <c r="K62" s="168"/>
    </row>
    <row r="63" spans="10:11" x14ac:dyDescent="0.25">
      <c r="J63" s="168"/>
      <c r="K63" s="168"/>
    </row>
    <row r="64" spans="10:11" x14ac:dyDescent="0.25">
      <c r="J64" s="168"/>
      <c r="K64" s="168"/>
    </row>
    <row r="65" spans="10:12" x14ac:dyDescent="0.25">
      <c r="J65" s="168"/>
      <c r="K65" s="168"/>
    </row>
    <row r="66" spans="10:12" x14ac:dyDescent="0.25">
      <c r="J66" s="168"/>
      <c r="K66" s="168"/>
    </row>
    <row r="67" spans="10:12" x14ac:dyDescent="0.25">
      <c r="J67" s="168"/>
      <c r="K67" s="168"/>
    </row>
    <row r="68" spans="10:12" x14ac:dyDescent="0.25">
      <c r="J68" s="168"/>
      <c r="K68" s="168"/>
    </row>
    <row r="69" spans="10:12" x14ac:dyDescent="0.25">
      <c r="J69" s="168"/>
      <c r="K69" s="168"/>
    </row>
    <row r="70" spans="10:12" x14ac:dyDescent="0.25">
      <c r="J70" s="168"/>
      <c r="K70" s="168"/>
    </row>
    <row r="71" spans="10:12" x14ac:dyDescent="0.25">
      <c r="J71" s="168"/>
      <c r="K71" s="168"/>
    </row>
    <row r="72" spans="10:12" x14ac:dyDescent="0.25">
      <c r="J72" s="168"/>
      <c r="K72" s="168"/>
    </row>
    <row r="73" spans="10:12" x14ac:dyDescent="0.25">
      <c r="J73" s="168"/>
      <c r="K73" s="168"/>
    </row>
    <row r="74" spans="10:12" x14ac:dyDescent="0.25">
      <c r="J74" s="168"/>
      <c r="K74" s="168"/>
    </row>
    <row r="75" spans="10:12" x14ac:dyDescent="0.25">
      <c r="J75" s="168"/>
      <c r="K75" s="168"/>
    </row>
    <row r="76" spans="10:12" x14ac:dyDescent="0.25">
      <c r="J76" s="168"/>
      <c r="K76" s="168"/>
    </row>
    <row r="77" spans="10:12" x14ac:dyDescent="0.25">
      <c r="J77" s="168"/>
      <c r="K77" s="168"/>
    </row>
    <row r="78" spans="10:12" x14ac:dyDescent="0.25">
      <c r="J78" s="168"/>
      <c r="K78" s="168"/>
    </row>
    <row r="79" spans="10:12" x14ac:dyDescent="0.25">
      <c r="J79" s="168"/>
      <c r="K79" s="168"/>
    </row>
    <row r="80" spans="10:12" x14ac:dyDescent="0.25">
      <c r="L80"/>
    </row>
    <row r="81" spans="12:12" x14ac:dyDescent="0.25">
      <c r="L81"/>
    </row>
    <row r="82" spans="12:12" x14ac:dyDescent="0.25">
      <c r="L82"/>
    </row>
    <row r="83" spans="12:12" x14ac:dyDescent="0.25">
      <c r="L83"/>
    </row>
    <row r="84" spans="12:12" x14ac:dyDescent="0.25">
      <c r="L84"/>
    </row>
    <row r="85" spans="12:12" x14ac:dyDescent="0.25">
      <c r="L85"/>
    </row>
    <row r="86" spans="12:12" x14ac:dyDescent="0.25">
      <c r="L86"/>
    </row>
    <row r="87" spans="12:12" x14ac:dyDescent="0.25">
      <c r="L87"/>
    </row>
    <row r="88" spans="12:12" x14ac:dyDescent="0.25">
      <c r="L88"/>
    </row>
    <row r="89" spans="12:12" x14ac:dyDescent="0.25">
      <c r="L89"/>
    </row>
    <row r="90" spans="12:12" x14ac:dyDescent="0.25">
      <c r="L90"/>
    </row>
    <row r="91" spans="12:12" x14ac:dyDescent="0.25">
      <c r="L91"/>
    </row>
    <row r="92" spans="12:12" x14ac:dyDescent="0.25">
      <c r="L92"/>
    </row>
    <row r="93" spans="12:12" x14ac:dyDescent="0.25">
      <c r="L93"/>
    </row>
    <row r="94" spans="12:12" x14ac:dyDescent="0.25">
      <c r="L94"/>
    </row>
    <row r="95" spans="12:12" x14ac:dyDescent="0.25">
      <c r="L95"/>
    </row>
    <row r="96" spans="12:12" x14ac:dyDescent="0.25">
      <c r="L96"/>
    </row>
    <row r="97" spans="12:12" x14ac:dyDescent="0.25">
      <c r="L97"/>
    </row>
    <row r="98" spans="12:12" x14ac:dyDescent="0.25">
      <c r="L98"/>
    </row>
    <row r="99" spans="12:12" x14ac:dyDescent="0.25">
      <c r="L99"/>
    </row>
    <row r="100" spans="12:12" x14ac:dyDescent="0.25">
      <c r="L100"/>
    </row>
    <row r="101" spans="12:12" x14ac:dyDescent="0.25">
      <c r="L101"/>
    </row>
    <row r="102" spans="12:12" x14ac:dyDescent="0.25">
      <c r="L102"/>
    </row>
    <row r="103" spans="12:12" x14ac:dyDescent="0.25">
      <c r="L103"/>
    </row>
    <row r="104" spans="12:12" x14ac:dyDescent="0.25">
      <c r="L104"/>
    </row>
    <row r="105" spans="12:12" x14ac:dyDescent="0.25">
      <c r="L105"/>
    </row>
    <row r="106" spans="12:12" x14ac:dyDescent="0.25">
      <c r="L106"/>
    </row>
    <row r="107" spans="12:12" x14ac:dyDescent="0.25">
      <c r="L107"/>
    </row>
    <row r="108" spans="12:12" x14ac:dyDescent="0.25">
      <c r="L108"/>
    </row>
    <row r="109" spans="12:12" x14ac:dyDescent="0.25">
      <c r="L109"/>
    </row>
    <row r="110" spans="12:12" x14ac:dyDescent="0.25">
      <c r="L110"/>
    </row>
    <row r="111" spans="12:12" x14ac:dyDescent="0.25">
      <c r="L111"/>
    </row>
    <row r="112" spans="12:12" x14ac:dyDescent="0.25">
      <c r="L112"/>
    </row>
    <row r="113" spans="12:12" x14ac:dyDescent="0.25">
      <c r="L113"/>
    </row>
    <row r="114" spans="12:12" x14ac:dyDescent="0.25">
      <c r="L114"/>
    </row>
    <row r="115" spans="12:12" x14ac:dyDescent="0.25">
      <c r="L115"/>
    </row>
    <row r="116" spans="12:12" x14ac:dyDescent="0.25">
      <c r="L116"/>
    </row>
    <row r="117" spans="12:12" x14ac:dyDescent="0.25">
      <c r="L117"/>
    </row>
    <row r="118" spans="12:12" x14ac:dyDescent="0.25">
      <c r="L118"/>
    </row>
    <row r="119" spans="12:12" x14ac:dyDescent="0.25">
      <c r="L119"/>
    </row>
    <row r="120" spans="12:12" x14ac:dyDescent="0.25">
      <c r="L120"/>
    </row>
    <row r="121" spans="12:12" x14ac:dyDescent="0.25">
      <c r="L121"/>
    </row>
    <row r="122" spans="12:12" x14ac:dyDescent="0.25">
      <c r="L122"/>
    </row>
    <row r="123" spans="12:12" x14ac:dyDescent="0.25">
      <c r="L123"/>
    </row>
    <row r="124" spans="12:12" x14ac:dyDescent="0.25">
      <c r="L124"/>
    </row>
    <row r="125" spans="12:12" x14ac:dyDescent="0.25">
      <c r="L125"/>
    </row>
    <row r="126" spans="12:12" x14ac:dyDescent="0.25">
      <c r="L126"/>
    </row>
    <row r="127" spans="12:12" x14ac:dyDescent="0.25">
      <c r="L127"/>
    </row>
    <row r="128" spans="12:12" x14ac:dyDescent="0.25">
      <c r="L128"/>
    </row>
    <row r="129" spans="12:12" x14ac:dyDescent="0.25">
      <c r="L129"/>
    </row>
    <row r="130" spans="12:12" x14ac:dyDescent="0.25">
      <c r="L130"/>
    </row>
    <row r="131" spans="12:12" x14ac:dyDescent="0.25">
      <c r="L131"/>
    </row>
    <row r="132" spans="12:12" x14ac:dyDescent="0.25">
      <c r="L132"/>
    </row>
    <row r="133" spans="12:12" x14ac:dyDescent="0.25">
      <c r="L133"/>
    </row>
    <row r="134" spans="12:12" x14ac:dyDescent="0.25">
      <c r="L134"/>
    </row>
    <row r="135" spans="12:12" x14ac:dyDescent="0.25">
      <c r="L135"/>
    </row>
    <row r="136" spans="12:12" x14ac:dyDescent="0.25">
      <c r="L136"/>
    </row>
    <row r="137" spans="12:12" x14ac:dyDescent="0.25">
      <c r="L137"/>
    </row>
    <row r="138" spans="12:12" x14ac:dyDescent="0.25">
      <c r="L138"/>
    </row>
    <row r="139" spans="12:12" x14ac:dyDescent="0.25">
      <c r="L139"/>
    </row>
    <row r="140" spans="12:12" x14ac:dyDescent="0.25">
      <c r="L140"/>
    </row>
    <row r="141" spans="12:12" x14ac:dyDescent="0.25">
      <c r="L141"/>
    </row>
    <row r="142" spans="12:12" x14ac:dyDescent="0.25">
      <c r="L142"/>
    </row>
    <row r="143" spans="12:12" x14ac:dyDescent="0.25">
      <c r="L143"/>
    </row>
    <row r="144" spans="12:12" x14ac:dyDescent="0.25">
      <c r="L144"/>
    </row>
    <row r="145" spans="12:12" x14ac:dyDescent="0.25">
      <c r="L145"/>
    </row>
    <row r="146" spans="12:12" x14ac:dyDescent="0.25">
      <c r="L146"/>
    </row>
    <row r="147" spans="12:12" x14ac:dyDescent="0.25">
      <c r="L147"/>
    </row>
    <row r="148" spans="12:12" x14ac:dyDescent="0.25">
      <c r="L148"/>
    </row>
    <row r="149" spans="12:12" x14ac:dyDescent="0.25">
      <c r="L149"/>
    </row>
    <row r="150" spans="12:12" x14ac:dyDescent="0.25">
      <c r="L150"/>
    </row>
    <row r="151" spans="12:12" x14ac:dyDescent="0.25">
      <c r="L151"/>
    </row>
    <row r="152" spans="12:12" x14ac:dyDescent="0.25">
      <c r="L152"/>
    </row>
    <row r="153" spans="12:12" x14ac:dyDescent="0.25">
      <c r="L153"/>
    </row>
    <row r="154" spans="12:12" x14ac:dyDescent="0.25">
      <c r="L154"/>
    </row>
    <row r="155" spans="12:12" x14ac:dyDescent="0.25">
      <c r="L155"/>
    </row>
    <row r="156" spans="12:12" x14ac:dyDescent="0.25">
      <c r="L156"/>
    </row>
    <row r="157" spans="12:12" x14ac:dyDescent="0.25">
      <c r="L157"/>
    </row>
    <row r="158" spans="12:12" x14ac:dyDescent="0.25">
      <c r="L158"/>
    </row>
    <row r="159" spans="12:12" x14ac:dyDescent="0.25">
      <c r="L159"/>
    </row>
    <row r="160" spans="12:12" x14ac:dyDescent="0.25">
      <c r="L160"/>
    </row>
    <row r="161" spans="12:12" x14ac:dyDescent="0.25">
      <c r="L161"/>
    </row>
    <row r="162" spans="12:12" x14ac:dyDescent="0.25">
      <c r="L162"/>
    </row>
    <row r="163" spans="12:12" x14ac:dyDescent="0.25">
      <c r="L163"/>
    </row>
    <row r="164" spans="12:12" x14ac:dyDescent="0.25">
      <c r="L164"/>
    </row>
    <row r="165" spans="12:12" x14ac:dyDescent="0.25">
      <c r="L165"/>
    </row>
    <row r="166" spans="12:12" x14ac:dyDescent="0.25">
      <c r="L166"/>
    </row>
    <row r="167" spans="12:12" x14ac:dyDescent="0.25">
      <c r="L167"/>
    </row>
    <row r="168" spans="12:12" x14ac:dyDescent="0.25">
      <c r="L168"/>
    </row>
    <row r="169" spans="12:12" x14ac:dyDescent="0.25">
      <c r="L169"/>
    </row>
    <row r="170" spans="12:12" x14ac:dyDescent="0.25">
      <c r="L170"/>
    </row>
    <row r="171" spans="12:12" x14ac:dyDescent="0.25">
      <c r="L171"/>
    </row>
    <row r="172" spans="12:12" x14ac:dyDescent="0.25">
      <c r="L172"/>
    </row>
    <row r="173" spans="12:12" x14ac:dyDescent="0.25">
      <c r="L173"/>
    </row>
    <row r="174" spans="12:12" x14ac:dyDescent="0.25">
      <c r="L174"/>
    </row>
    <row r="175" spans="12:12" x14ac:dyDescent="0.25">
      <c r="L175"/>
    </row>
    <row r="176" spans="12:12" x14ac:dyDescent="0.25">
      <c r="L176"/>
    </row>
    <row r="177" spans="12:12" x14ac:dyDescent="0.25">
      <c r="L177"/>
    </row>
    <row r="178" spans="12:12" x14ac:dyDescent="0.25">
      <c r="L178"/>
    </row>
    <row r="179" spans="12:12" x14ac:dyDescent="0.25">
      <c r="L179"/>
    </row>
    <row r="180" spans="12:12" x14ac:dyDescent="0.25">
      <c r="L180"/>
    </row>
    <row r="181" spans="12:12" x14ac:dyDescent="0.25">
      <c r="L181"/>
    </row>
    <row r="182" spans="12:12" x14ac:dyDescent="0.25">
      <c r="L182"/>
    </row>
    <row r="183" spans="12:12" x14ac:dyDescent="0.25">
      <c r="L183"/>
    </row>
    <row r="184" spans="12:12" x14ac:dyDescent="0.25">
      <c r="L184"/>
    </row>
    <row r="185" spans="12:12" x14ac:dyDescent="0.25">
      <c r="L185"/>
    </row>
    <row r="186" spans="12:12" x14ac:dyDescent="0.25">
      <c r="L186"/>
    </row>
    <row r="187" spans="12:12" x14ac:dyDescent="0.25">
      <c r="L187"/>
    </row>
    <row r="188" spans="12:12" x14ac:dyDescent="0.25">
      <c r="L188"/>
    </row>
    <row r="189" spans="12:12" x14ac:dyDescent="0.25">
      <c r="L189"/>
    </row>
    <row r="190" spans="12:12" x14ac:dyDescent="0.25">
      <c r="L190"/>
    </row>
    <row r="191" spans="12:12" x14ac:dyDescent="0.25">
      <c r="L191"/>
    </row>
    <row r="192" spans="12:12" x14ac:dyDescent="0.25">
      <c r="L192"/>
    </row>
    <row r="193" spans="12:12" x14ac:dyDescent="0.25">
      <c r="L193"/>
    </row>
    <row r="194" spans="12:12" x14ac:dyDescent="0.25">
      <c r="L194"/>
    </row>
    <row r="195" spans="12:12" x14ac:dyDescent="0.25">
      <c r="L195"/>
    </row>
    <row r="196" spans="12:12" x14ac:dyDescent="0.25">
      <c r="L196"/>
    </row>
    <row r="197" spans="12:12" x14ac:dyDescent="0.25">
      <c r="L197"/>
    </row>
    <row r="198" spans="12:12" x14ac:dyDescent="0.25">
      <c r="L198"/>
    </row>
    <row r="199" spans="12:12" x14ac:dyDescent="0.25">
      <c r="L199"/>
    </row>
    <row r="200" spans="12:12" x14ac:dyDescent="0.25">
      <c r="L200"/>
    </row>
    <row r="201" spans="12:12" x14ac:dyDescent="0.25">
      <c r="L201"/>
    </row>
    <row r="202" spans="12:12" x14ac:dyDescent="0.25">
      <c r="L202"/>
    </row>
    <row r="203" spans="12:12" x14ac:dyDescent="0.25">
      <c r="L203"/>
    </row>
    <row r="204" spans="12:12" x14ac:dyDescent="0.25">
      <c r="L204"/>
    </row>
    <row r="205" spans="12:12" x14ac:dyDescent="0.25">
      <c r="L205"/>
    </row>
    <row r="206" spans="12:12" x14ac:dyDescent="0.25">
      <c r="L206"/>
    </row>
    <row r="207" spans="12:12" x14ac:dyDescent="0.25">
      <c r="L207"/>
    </row>
    <row r="208" spans="12:12" x14ac:dyDescent="0.25">
      <c r="L208"/>
    </row>
    <row r="209" spans="12:12" x14ac:dyDescent="0.25">
      <c r="L209"/>
    </row>
    <row r="210" spans="12:12" x14ac:dyDescent="0.25">
      <c r="L210"/>
    </row>
    <row r="211" spans="12:12" x14ac:dyDescent="0.25">
      <c r="L211"/>
    </row>
    <row r="212" spans="12:12" x14ac:dyDescent="0.25">
      <c r="L212"/>
    </row>
    <row r="213" spans="12:12" x14ac:dyDescent="0.25">
      <c r="L213"/>
    </row>
    <row r="214" spans="12:12" x14ac:dyDescent="0.25">
      <c r="L214"/>
    </row>
    <row r="215" spans="12:12" x14ac:dyDescent="0.25">
      <c r="L215"/>
    </row>
    <row r="216" spans="12:12" x14ac:dyDescent="0.25">
      <c r="L216"/>
    </row>
    <row r="217" spans="12:12" x14ac:dyDescent="0.25">
      <c r="L217"/>
    </row>
    <row r="218" spans="12:12" x14ac:dyDescent="0.25">
      <c r="L218"/>
    </row>
    <row r="219" spans="12:12" x14ac:dyDescent="0.25">
      <c r="L219"/>
    </row>
    <row r="220" spans="12:12" x14ac:dyDescent="0.25">
      <c r="L220"/>
    </row>
    <row r="221" spans="12:12" x14ac:dyDescent="0.25">
      <c r="L221"/>
    </row>
    <row r="222" spans="12:12" x14ac:dyDescent="0.25">
      <c r="L222"/>
    </row>
    <row r="223" spans="12:12" x14ac:dyDescent="0.25">
      <c r="L223"/>
    </row>
    <row r="224" spans="12:12" x14ac:dyDescent="0.25">
      <c r="L224"/>
    </row>
    <row r="225" spans="12:12" x14ac:dyDescent="0.25">
      <c r="L225"/>
    </row>
    <row r="226" spans="12:12" x14ac:dyDescent="0.25">
      <c r="L226"/>
    </row>
    <row r="227" spans="12:12" x14ac:dyDescent="0.25">
      <c r="L227"/>
    </row>
    <row r="228" spans="12:12" x14ac:dyDescent="0.25">
      <c r="L228"/>
    </row>
    <row r="229" spans="12:12" x14ac:dyDescent="0.25">
      <c r="L229"/>
    </row>
    <row r="230" spans="12:12" x14ac:dyDescent="0.25">
      <c r="L230"/>
    </row>
    <row r="231" spans="12:12" x14ac:dyDescent="0.25">
      <c r="L231"/>
    </row>
    <row r="232" spans="12:12" x14ac:dyDescent="0.25">
      <c r="L232"/>
    </row>
    <row r="233" spans="12:12" x14ac:dyDescent="0.25">
      <c r="L233"/>
    </row>
    <row r="234" spans="12:12" x14ac:dyDescent="0.25">
      <c r="L234"/>
    </row>
    <row r="235" spans="12:12" x14ac:dyDescent="0.25">
      <c r="L235"/>
    </row>
    <row r="236" spans="12:12" x14ac:dyDescent="0.25">
      <c r="L236"/>
    </row>
    <row r="237" spans="12:12" x14ac:dyDescent="0.25">
      <c r="L237"/>
    </row>
    <row r="238" spans="12:12" x14ac:dyDescent="0.25">
      <c r="L238"/>
    </row>
    <row r="239" spans="12:12" x14ac:dyDescent="0.25">
      <c r="L239"/>
    </row>
    <row r="240" spans="12:12" x14ac:dyDescent="0.25">
      <c r="L240"/>
    </row>
    <row r="241" spans="12:12" x14ac:dyDescent="0.25">
      <c r="L241"/>
    </row>
    <row r="242" spans="12:12" x14ac:dyDescent="0.25">
      <c r="L242"/>
    </row>
    <row r="243" spans="12:12" x14ac:dyDescent="0.25">
      <c r="L243"/>
    </row>
    <row r="244" spans="12:12" x14ac:dyDescent="0.25">
      <c r="L244"/>
    </row>
    <row r="245" spans="12:12" x14ac:dyDescent="0.25">
      <c r="L245"/>
    </row>
    <row r="246" spans="12:12" x14ac:dyDescent="0.25">
      <c r="L246"/>
    </row>
    <row r="247" spans="12:12" x14ac:dyDescent="0.25">
      <c r="L247"/>
    </row>
    <row r="248" spans="12:12" x14ac:dyDescent="0.25">
      <c r="L248"/>
    </row>
    <row r="249" spans="12:12" x14ac:dyDescent="0.25">
      <c r="L249"/>
    </row>
    <row r="250" spans="12:12" x14ac:dyDescent="0.25">
      <c r="L250"/>
    </row>
    <row r="251" spans="12:12" x14ac:dyDescent="0.25">
      <c r="L251"/>
    </row>
    <row r="252" spans="12:12" x14ac:dyDescent="0.25">
      <c r="L252"/>
    </row>
    <row r="253" spans="12:12" x14ac:dyDescent="0.25">
      <c r="L253"/>
    </row>
    <row r="254" spans="12:12" x14ac:dyDescent="0.25">
      <c r="L254"/>
    </row>
    <row r="255" spans="12:12" x14ac:dyDescent="0.25">
      <c r="L255"/>
    </row>
    <row r="256" spans="12:12" x14ac:dyDescent="0.25">
      <c r="L256"/>
    </row>
    <row r="257" spans="12:12" x14ac:dyDescent="0.25">
      <c r="L257"/>
    </row>
    <row r="258" spans="12:12" x14ac:dyDescent="0.25">
      <c r="L258"/>
    </row>
    <row r="259" spans="12:12" x14ac:dyDescent="0.25">
      <c r="L259"/>
    </row>
    <row r="260" spans="12:12" x14ac:dyDescent="0.25">
      <c r="L260"/>
    </row>
    <row r="261" spans="12:12" x14ac:dyDescent="0.25">
      <c r="L261"/>
    </row>
    <row r="262" spans="12:12" x14ac:dyDescent="0.25">
      <c r="L262"/>
    </row>
    <row r="263" spans="12:12" x14ac:dyDescent="0.25">
      <c r="L263"/>
    </row>
    <row r="264" spans="12:12" x14ac:dyDescent="0.25">
      <c r="L264"/>
    </row>
    <row r="265" spans="12:12" x14ac:dyDescent="0.25">
      <c r="L265"/>
    </row>
    <row r="266" spans="12:12" x14ac:dyDescent="0.25">
      <c r="L266"/>
    </row>
    <row r="267" spans="12:12" x14ac:dyDescent="0.25">
      <c r="L267"/>
    </row>
    <row r="268" spans="12:12" x14ac:dyDescent="0.25">
      <c r="L268"/>
    </row>
    <row r="269" spans="12:12" x14ac:dyDescent="0.25">
      <c r="L269"/>
    </row>
    <row r="270" spans="12:12" x14ac:dyDescent="0.25">
      <c r="L270"/>
    </row>
    <row r="271" spans="12:12" x14ac:dyDescent="0.25">
      <c r="L271"/>
    </row>
    <row r="272" spans="12:12" x14ac:dyDescent="0.25">
      <c r="L272"/>
    </row>
    <row r="273" spans="12:12" x14ac:dyDescent="0.25">
      <c r="L273"/>
    </row>
    <row r="274" spans="12:12" x14ac:dyDescent="0.25">
      <c r="L274"/>
    </row>
    <row r="275" spans="12:12" x14ac:dyDescent="0.25">
      <c r="L275"/>
    </row>
    <row r="276" spans="12:12" x14ac:dyDescent="0.25">
      <c r="L276"/>
    </row>
    <row r="277" spans="12:12" x14ac:dyDescent="0.25">
      <c r="L277"/>
    </row>
    <row r="278" spans="12:12" x14ac:dyDescent="0.25">
      <c r="L278"/>
    </row>
    <row r="279" spans="12:12" x14ac:dyDescent="0.25">
      <c r="L279"/>
    </row>
    <row r="280" spans="12:12" x14ac:dyDescent="0.25">
      <c r="L280"/>
    </row>
    <row r="281" spans="12:12" x14ac:dyDescent="0.25">
      <c r="L281"/>
    </row>
    <row r="282" spans="12:12" x14ac:dyDescent="0.25">
      <c r="L282"/>
    </row>
    <row r="283" spans="12:12" x14ac:dyDescent="0.25">
      <c r="L283"/>
    </row>
    <row r="284" spans="12:12" x14ac:dyDescent="0.25">
      <c r="L284"/>
    </row>
    <row r="285" spans="12:12" x14ac:dyDescent="0.25">
      <c r="L285"/>
    </row>
    <row r="286" spans="12:12" x14ac:dyDescent="0.25">
      <c r="L286"/>
    </row>
    <row r="287" spans="12:12" x14ac:dyDescent="0.25">
      <c r="L287"/>
    </row>
    <row r="288" spans="12:12" x14ac:dyDescent="0.25">
      <c r="L288"/>
    </row>
    <row r="289" spans="12:12" x14ac:dyDescent="0.25">
      <c r="L289"/>
    </row>
    <row r="290" spans="12:12" x14ac:dyDescent="0.25">
      <c r="L290"/>
    </row>
    <row r="291" spans="12:12" x14ac:dyDescent="0.25">
      <c r="L291"/>
    </row>
    <row r="292" spans="12:12" x14ac:dyDescent="0.25">
      <c r="L292"/>
    </row>
    <row r="293" spans="12:12" x14ac:dyDescent="0.25">
      <c r="L293"/>
    </row>
    <row r="294" spans="12:12" x14ac:dyDescent="0.25">
      <c r="L294"/>
    </row>
    <row r="295" spans="12:12" x14ac:dyDescent="0.25">
      <c r="L295"/>
    </row>
    <row r="296" spans="12:12" x14ac:dyDescent="0.25">
      <c r="L296"/>
    </row>
    <row r="297" spans="12:12" x14ac:dyDescent="0.25">
      <c r="L297"/>
    </row>
    <row r="298" spans="12:12" x14ac:dyDescent="0.25">
      <c r="L298"/>
    </row>
    <row r="299" spans="12:12" x14ac:dyDescent="0.25">
      <c r="L299"/>
    </row>
    <row r="300" spans="12:12" x14ac:dyDescent="0.25">
      <c r="L300"/>
    </row>
    <row r="301" spans="12:12" x14ac:dyDescent="0.25">
      <c r="L301"/>
    </row>
    <row r="302" spans="12:12" x14ac:dyDescent="0.25">
      <c r="L302"/>
    </row>
    <row r="303" spans="12:12" x14ac:dyDescent="0.25">
      <c r="L303"/>
    </row>
    <row r="304" spans="12:12" x14ac:dyDescent="0.25">
      <c r="L304"/>
    </row>
    <row r="305" spans="12:13" x14ac:dyDescent="0.25">
      <c r="L305"/>
    </row>
    <row r="306" spans="12:13" x14ac:dyDescent="0.25">
      <c r="L306"/>
    </row>
    <row r="307" spans="12:13" x14ac:dyDescent="0.25">
      <c r="L307"/>
    </row>
    <row r="308" spans="12:13" x14ac:dyDescent="0.25">
      <c r="L308"/>
      <c r="M308"/>
    </row>
    <row r="309" spans="12:13" x14ac:dyDescent="0.25">
      <c r="L309"/>
    </row>
    <row r="310" spans="12:13" x14ac:dyDescent="0.25">
      <c r="L310"/>
    </row>
    <row r="311" spans="12:13" x14ac:dyDescent="0.25">
      <c r="L311"/>
    </row>
    <row r="312" spans="12:13" x14ac:dyDescent="0.25">
      <c r="L312"/>
    </row>
    <row r="313" spans="12:13" x14ac:dyDescent="0.25">
      <c r="L313"/>
    </row>
    <row r="314" spans="12:13" x14ac:dyDescent="0.25">
      <c r="L314"/>
    </row>
    <row r="315" spans="12:13" x14ac:dyDescent="0.25">
      <c r="L315"/>
    </row>
    <row r="316" spans="12:13" x14ac:dyDescent="0.25">
      <c r="L316"/>
    </row>
    <row r="317" spans="12:13" x14ac:dyDescent="0.25">
      <c r="L317"/>
    </row>
    <row r="318" spans="12:13" x14ac:dyDescent="0.25">
      <c r="L318"/>
    </row>
    <row r="319" spans="12:13" x14ac:dyDescent="0.25">
      <c r="L319"/>
    </row>
    <row r="320" spans="12:13" x14ac:dyDescent="0.25">
      <c r="L320"/>
    </row>
    <row r="321" spans="12:12" x14ac:dyDescent="0.25">
      <c r="L321"/>
    </row>
    <row r="322" spans="12:12" x14ac:dyDescent="0.25">
      <c r="L322"/>
    </row>
    <row r="323" spans="12:12" x14ac:dyDescent="0.25">
      <c r="L323"/>
    </row>
    <row r="324" spans="12:12" x14ac:dyDescent="0.25">
      <c r="L324"/>
    </row>
    <row r="325" spans="12:12" x14ac:dyDescent="0.25">
      <c r="L325"/>
    </row>
    <row r="326" spans="12:12" x14ac:dyDescent="0.25">
      <c r="L326"/>
    </row>
    <row r="327" spans="12:12" x14ac:dyDescent="0.25">
      <c r="L327"/>
    </row>
    <row r="328" spans="12:12" x14ac:dyDescent="0.25">
      <c r="L328"/>
    </row>
    <row r="329" spans="12:12" x14ac:dyDescent="0.25">
      <c r="L329"/>
    </row>
    <row r="330" spans="12:12" x14ac:dyDescent="0.25">
      <c r="L330"/>
    </row>
    <row r="331" spans="12:12" x14ac:dyDescent="0.25">
      <c r="L331"/>
    </row>
    <row r="332" spans="12:12" x14ac:dyDescent="0.25">
      <c r="L332"/>
    </row>
    <row r="333" spans="12:12" x14ac:dyDescent="0.25">
      <c r="L333"/>
    </row>
    <row r="334" spans="12:12" x14ac:dyDescent="0.25">
      <c r="L334"/>
    </row>
    <row r="335" spans="12:12" x14ac:dyDescent="0.25">
      <c r="L335"/>
    </row>
    <row r="336" spans="12:12" x14ac:dyDescent="0.25">
      <c r="L336"/>
    </row>
    <row r="337" spans="12:12" x14ac:dyDescent="0.25">
      <c r="L337"/>
    </row>
    <row r="338" spans="12:12" x14ac:dyDescent="0.25">
      <c r="L338"/>
    </row>
    <row r="339" spans="12:12" x14ac:dyDescent="0.25">
      <c r="L339"/>
    </row>
    <row r="340" spans="12:12" x14ac:dyDescent="0.25">
      <c r="L340"/>
    </row>
    <row r="341" spans="12:12" x14ac:dyDescent="0.25">
      <c r="L341"/>
    </row>
    <row r="342" spans="12:12" x14ac:dyDescent="0.25">
      <c r="L342"/>
    </row>
    <row r="343" spans="12:12" x14ac:dyDescent="0.25">
      <c r="L343"/>
    </row>
    <row r="344" spans="12:12" x14ac:dyDescent="0.25">
      <c r="L344"/>
    </row>
    <row r="345" spans="12:12" x14ac:dyDescent="0.25">
      <c r="L345"/>
    </row>
    <row r="346" spans="12:12" x14ac:dyDescent="0.25">
      <c r="L346"/>
    </row>
    <row r="347" spans="12:12" x14ac:dyDescent="0.25">
      <c r="L347"/>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119B-5C69-4917-B69E-F402806A857A}">
  <dimension ref="A1:H74"/>
  <sheetViews>
    <sheetView zoomScaleNormal="100" workbookViewId="0">
      <selection activeCell="I14" sqref="I14"/>
    </sheetView>
  </sheetViews>
  <sheetFormatPr defaultRowHeight="15" x14ac:dyDescent="0.25"/>
  <cols>
    <col min="1" max="1" width="11.140625" customWidth="1"/>
    <col min="4" max="4" width="12.7109375" customWidth="1"/>
    <col min="5" max="7" width="8.85546875" customWidth="1"/>
  </cols>
  <sheetData>
    <row r="1" spans="1:8" x14ac:dyDescent="0.25">
      <c r="A1" t="s">
        <v>746</v>
      </c>
      <c r="B1" t="s">
        <v>745</v>
      </c>
      <c r="D1" t="s">
        <v>744</v>
      </c>
    </row>
    <row r="2" spans="1:8" x14ac:dyDescent="0.25">
      <c r="A2" t="s">
        <v>743</v>
      </c>
    </row>
    <row r="3" spans="1:8" x14ac:dyDescent="0.25">
      <c r="A3" t="s">
        <v>515</v>
      </c>
      <c r="B3" t="s">
        <v>742</v>
      </c>
      <c r="D3" t="s">
        <v>515</v>
      </c>
      <c r="E3" t="s">
        <v>742</v>
      </c>
      <c r="H3" t="s">
        <v>741</v>
      </c>
    </row>
    <row r="4" spans="1:8" x14ac:dyDescent="0.25">
      <c r="A4" t="s">
        <v>1149</v>
      </c>
      <c r="B4">
        <v>5</v>
      </c>
      <c r="D4" t="s">
        <v>1149</v>
      </c>
      <c r="E4">
        <v>5</v>
      </c>
      <c r="F4">
        <f t="shared" ref="F4:F35" si="0">VLOOKUP(D4,A:B,2,FALSE)</f>
        <v>5</v>
      </c>
      <c r="G4">
        <f t="shared" ref="G4:G35" si="1">IFERROR(VLOOKUP(D4,A:B,2,FALSE),0)</f>
        <v>5</v>
      </c>
      <c r="H4">
        <f t="shared" ref="H4:H35" si="2">IF(G4=0,0,2*G4)</f>
        <v>10</v>
      </c>
    </row>
    <row r="5" spans="1:8" x14ac:dyDescent="0.25">
      <c r="A5" t="s">
        <v>1150</v>
      </c>
      <c r="B5">
        <v>4</v>
      </c>
      <c r="D5" t="s">
        <v>1150</v>
      </c>
      <c r="E5">
        <v>5</v>
      </c>
      <c r="F5">
        <f t="shared" si="0"/>
        <v>4</v>
      </c>
      <c r="G5">
        <f t="shared" si="1"/>
        <v>4</v>
      </c>
      <c r="H5">
        <f t="shared" si="2"/>
        <v>8</v>
      </c>
    </row>
    <row r="6" spans="1:8" x14ac:dyDescent="0.25">
      <c r="A6" t="s">
        <v>1151</v>
      </c>
      <c r="B6">
        <v>4</v>
      </c>
      <c r="D6" t="s">
        <v>1151</v>
      </c>
      <c r="E6">
        <v>5</v>
      </c>
      <c r="F6">
        <f t="shared" si="0"/>
        <v>4</v>
      </c>
      <c r="G6">
        <f t="shared" si="1"/>
        <v>4</v>
      </c>
      <c r="H6">
        <f t="shared" si="2"/>
        <v>8</v>
      </c>
    </row>
    <row r="7" spans="1:8" x14ac:dyDescent="0.25">
      <c r="A7" t="s">
        <v>1152</v>
      </c>
      <c r="D7" t="s">
        <v>1152</v>
      </c>
      <c r="F7">
        <f t="shared" si="0"/>
        <v>0</v>
      </c>
      <c r="G7">
        <f t="shared" si="1"/>
        <v>0</v>
      </c>
      <c r="H7">
        <f t="shared" si="2"/>
        <v>0</v>
      </c>
    </row>
    <row r="8" spans="1:8" x14ac:dyDescent="0.25">
      <c r="A8" t="s">
        <v>1153</v>
      </c>
      <c r="B8">
        <v>1</v>
      </c>
      <c r="D8" t="s">
        <v>1153</v>
      </c>
      <c r="E8">
        <v>5</v>
      </c>
      <c r="F8">
        <f t="shared" si="0"/>
        <v>1</v>
      </c>
      <c r="G8">
        <f t="shared" si="1"/>
        <v>1</v>
      </c>
      <c r="H8">
        <f t="shared" si="2"/>
        <v>2</v>
      </c>
    </row>
    <row r="9" spans="1:8" x14ac:dyDescent="0.25">
      <c r="A9" t="s">
        <v>1155</v>
      </c>
      <c r="B9">
        <v>4</v>
      </c>
      <c r="D9" t="s">
        <v>1217</v>
      </c>
      <c r="E9">
        <v>5</v>
      </c>
      <c r="F9" t="e">
        <f t="shared" si="0"/>
        <v>#N/A</v>
      </c>
      <c r="G9">
        <f t="shared" si="1"/>
        <v>0</v>
      </c>
      <c r="H9">
        <f t="shared" si="2"/>
        <v>0</v>
      </c>
    </row>
    <row r="10" spans="1:8" x14ac:dyDescent="0.25">
      <c r="A10" t="s">
        <v>1157</v>
      </c>
      <c r="B10">
        <v>5</v>
      </c>
      <c r="D10" t="s">
        <v>1154</v>
      </c>
      <c r="E10">
        <v>5</v>
      </c>
      <c r="F10" t="e">
        <f t="shared" si="0"/>
        <v>#N/A</v>
      </c>
      <c r="G10">
        <f t="shared" si="1"/>
        <v>0</v>
      </c>
      <c r="H10">
        <f t="shared" si="2"/>
        <v>0</v>
      </c>
    </row>
    <row r="11" spans="1:8" x14ac:dyDescent="0.25">
      <c r="A11" t="s">
        <v>1158</v>
      </c>
      <c r="D11" t="s">
        <v>1155</v>
      </c>
      <c r="E11">
        <v>5</v>
      </c>
      <c r="F11">
        <f t="shared" si="0"/>
        <v>4</v>
      </c>
      <c r="G11">
        <f t="shared" si="1"/>
        <v>4</v>
      </c>
      <c r="H11">
        <f t="shared" si="2"/>
        <v>8</v>
      </c>
    </row>
    <row r="12" spans="1:8" x14ac:dyDescent="0.25">
      <c r="A12" t="s">
        <v>1159</v>
      </c>
      <c r="D12" t="s">
        <v>1156</v>
      </c>
      <c r="E12">
        <v>5</v>
      </c>
      <c r="F12" t="e">
        <f t="shared" si="0"/>
        <v>#N/A</v>
      </c>
      <c r="G12">
        <f t="shared" si="1"/>
        <v>0</v>
      </c>
      <c r="H12">
        <f t="shared" si="2"/>
        <v>0</v>
      </c>
    </row>
    <row r="13" spans="1:8" x14ac:dyDescent="0.25">
      <c r="A13" t="s">
        <v>1161</v>
      </c>
      <c r="B13">
        <v>3</v>
      </c>
      <c r="D13" t="s">
        <v>1157</v>
      </c>
      <c r="E13">
        <v>5</v>
      </c>
      <c r="F13">
        <f t="shared" si="0"/>
        <v>5</v>
      </c>
      <c r="G13">
        <f t="shared" si="1"/>
        <v>5</v>
      </c>
      <c r="H13">
        <f t="shared" si="2"/>
        <v>10</v>
      </c>
    </row>
    <row r="14" spans="1:8" x14ac:dyDescent="0.25">
      <c r="A14" t="s">
        <v>1163</v>
      </c>
      <c r="D14" t="s">
        <v>1158</v>
      </c>
      <c r="F14">
        <f t="shared" si="0"/>
        <v>0</v>
      </c>
      <c r="G14">
        <f t="shared" si="1"/>
        <v>0</v>
      </c>
      <c r="H14">
        <f t="shared" si="2"/>
        <v>0</v>
      </c>
    </row>
    <row r="15" spans="1:8" x14ac:dyDescent="0.25">
      <c r="A15" t="s">
        <v>1164</v>
      </c>
      <c r="D15" t="s">
        <v>1159</v>
      </c>
      <c r="F15">
        <f t="shared" si="0"/>
        <v>0</v>
      </c>
      <c r="G15">
        <f t="shared" si="1"/>
        <v>0</v>
      </c>
      <c r="H15">
        <f t="shared" si="2"/>
        <v>0</v>
      </c>
    </row>
    <row r="16" spans="1:8" x14ac:dyDescent="0.25">
      <c r="A16" t="s">
        <v>1166</v>
      </c>
      <c r="D16" t="s">
        <v>1160</v>
      </c>
      <c r="E16">
        <v>5</v>
      </c>
      <c r="F16" t="e">
        <f t="shared" si="0"/>
        <v>#N/A</v>
      </c>
      <c r="G16">
        <f t="shared" si="1"/>
        <v>0</v>
      </c>
      <c r="H16">
        <f t="shared" si="2"/>
        <v>0</v>
      </c>
    </row>
    <row r="17" spans="1:8" x14ac:dyDescent="0.25">
      <c r="A17" t="s">
        <v>1171</v>
      </c>
      <c r="B17">
        <v>2</v>
      </c>
      <c r="D17" t="s">
        <v>1161</v>
      </c>
      <c r="E17">
        <v>5</v>
      </c>
      <c r="F17">
        <f t="shared" si="0"/>
        <v>3</v>
      </c>
      <c r="G17">
        <f t="shared" si="1"/>
        <v>3</v>
      </c>
      <c r="H17">
        <f t="shared" si="2"/>
        <v>6</v>
      </c>
    </row>
    <row r="18" spans="1:8" x14ac:dyDescent="0.25">
      <c r="A18" t="s">
        <v>1174</v>
      </c>
      <c r="D18" t="s">
        <v>1162</v>
      </c>
      <c r="E18">
        <v>5</v>
      </c>
      <c r="F18" t="e">
        <f t="shared" si="0"/>
        <v>#N/A</v>
      </c>
      <c r="G18">
        <f t="shared" si="1"/>
        <v>0</v>
      </c>
      <c r="H18">
        <f t="shared" si="2"/>
        <v>0</v>
      </c>
    </row>
    <row r="19" spans="1:8" x14ac:dyDescent="0.25">
      <c r="A19" t="s">
        <v>1251</v>
      </c>
      <c r="B19">
        <v>5</v>
      </c>
      <c r="D19" t="s">
        <v>1163</v>
      </c>
      <c r="F19">
        <f t="shared" si="0"/>
        <v>0</v>
      </c>
      <c r="G19">
        <f t="shared" si="1"/>
        <v>0</v>
      </c>
      <c r="H19">
        <f t="shared" si="2"/>
        <v>0</v>
      </c>
    </row>
    <row r="20" spans="1:8" x14ac:dyDescent="0.25">
      <c r="A20" t="s">
        <v>1177</v>
      </c>
      <c r="B20">
        <v>5</v>
      </c>
      <c r="D20" t="s">
        <v>1164</v>
      </c>
      <c r="F20">
        <f t="shared" si="0"/>
        <v>0</v>
      </c>
      <c r="G20">
        <f t="shared" si="1"/>
        <v>0</v>
      </c>
      <c r="H20">
        <f t="shared" si="2"/>
        <v>0</v>
      </c>
    </row>
    <row r="21" spans="1:8" x14ac:dyDescent="0.25">
      <c r="A21" t="s">
        <v>1179</v>
      </c>
      <c r="B21">
        <v>5</v>
      </c>
      <c r="D21" t="s">
        <v>1165</v>
      </c>
      <c r="E21">
        <v>5</v>
      </c>
      <c r="F21" t="e">
        <f t="shared" si="0"/>
        <v>#N/A</v>
      </c>
      <c r="G21">
        <f t="shared" si="1"/>
        <v>0</v>
      </c>
      <c r="H21">
        <f t="shared" si="2"/>
        <v>0</v>
      </c>
    </row>
    <row r="22" spans="1:8" x14ac:dyDescent="0.25">
      <c r="A22" t="s">
        <v>1182</v>
      </c>
      <c r="B22">
        <v>2</v>
      </c>
      <c r="D22" t="s">
        <v>1166</v>
      </c>
      <c r="F22">
        <f t="shared" si="0"/>
        <v>0</v>
      </c>
      <c r="G22">
        <f t="shared" si="1"/>
        <v>0</v>
      </c>
      <c r="H22">
        <f t="shared" si="2"/>
        <v>0</v>
      </c>
    </row>
    <row r="23" spans="1:8" x14ac:dyDescent="0.25">
      <c r="A23" t="s">
        <v>1187</v>
      </c>
      <c r="D23" t="s">
        <v>1167</v>
      </c>
      <c r="E23">
        <v>5</v>
      </c>
      <c r="F23" t="e">
        <f t="shared" si="0"/>
        <v>#N/A</v>
      </c>
      <c r="G23">
        <f t="shared" si="1"/>
        <v>0</v>
      </c>
      <c r="H23">
        <f t="shared" si="2"/>
        <v>0</v>
      </c>
    </row>
    <row r="24" spans="1:8" x14ac:dyDescent="0.25">
      <c r="A24" t="s">
        <v>1188</v>
      </c>
      <c r="B24">
        <v>3</v>
      </c>
      <c r="D24" t="s">
        <v>1168</v>
      </c>
      <c r="E24">
        <v>5</v>
      </c>
      <c r="F24" t="e">
        <f t="shared" si="0"/>
        <v>#N/A</v>
      </c>
      <c r="G24">
        <f t="shared" si="1"/>
        <v>0</v>
      </c>
      <c r="H24">
        <f t="shared" si="2"/>
        <v>0</v>
      </c>
    </row>
    <row r="25" spans="1:8" x14ac:dyDescent="0.25">
      <c r="A25" t="s">
        <v>1189</v>
      </c>
      <c r="D25" t="s">
        <v>1169</v>
      </c>
      <c r="E25">
        <v>5</v>
      </c>
      <c r="F25" t="e">
        <f t="shared" si="0"/>
        <v>#N/A</v>
      </c>
      <c r="G25">
        <f t="shared" si="1"/>
        <v>0</v>
      </c>
      <c r="H25">
        <f t="shared" si="2"/>
        <v>0</v>
      </c>
    </row>
    <row r="26" spans="1:8" x14ac:dyDescent="0.25">
      <c r="A26" t="s">
        <v>1190</v>
      </c>
      <c r="D26" t="s">
        <v>1170</v>
      </c>
      <c r="E26">
        <v>5</v>
      </c>
      <c r="F26" t="e">
        <f t="shared" si="0"/>
        <v>#N/A</v>
      </c>
      <c r="G26">
        <f t="shared" si="1"/>
        <v>0</v>
      </c>
      <c r="H26">
        <f t="shared" si="2"/>
        <v>0</v>
      </c>
    </row>
    <row r="27" spans="1:8" x14ac:dyDescent="0.25">
      <c r="A27" t="s">
        <v>1191</v>
      </c>
      <c r="B27">
        <v>4</v>
      </c>
      <c r="D27" t="s">
        <v>1171</v>
      </c>
      <c r="E27">
        <v>5</v>
      </c>
      <c r="F27">
        <f t="shared" si="0"/>
        <v>2</v>
      </c>
      <c r="G27">
        <f t="shared" si="1"/>
        <v>2</v>
      </c>
      <c r="H27">
        <f t="shared" si="2"/>
        <v>4</v>
      </c>
    </row>
    <row r="28" spans="1:8" x14ac:dyDescent="0.25">
      <c r="A28" t="s">
        <v>1197</v>
      </c>
      <c r="B28">
        <v>5</v>
      </c>
      <c r="D28" t="s">
        <v>1172</v>
      </c>
      <c r="E28">
        <v>5</v>
      </c>
      <c r="F28" t="e">
        <f t="shared" si="0"/>
        <v>#N/A</v>
      </c>
      <c r="G28">
        <f t="shared" si="1"/>
        <v>0</v>
      </c>
      <c r="H28">
        <f t="shared" si="2"/>
        <v>0</v>
      </c>
    </row>
    <row r="29" spans="1:8" x14ac:dyDescent="0.25">
      <c r="A29" t="s">
        <v>1199</v>
      </c>
      <c r="B29">
        <v>5</v>
      </c>
      <c r="D29" t="s">
        <v>1173</v>
      </c>
      <c r="E29">
        <v>5</v>
      </c>
      <c r="F29" t="e">
        <f t="shared" si="0"/>
        <v>#N/A</v>
      </c>
      <c r="G29">
        <f t="shared" si="1"/>
        <v>0</v>
      </c>
      <c r="H29">
        <f t="shared" si="2"/>
        <v>0</v>
      </c>
    </row>
    <row r="30" spans="1:8" x14ac:dyDescent="0.25">
      <c r="A30" t="s">
        <v>1207</v>
      </c>
      <c r="D30" t="s">
        <v>1174</v>
      </c>
      <c r="F30">
        <f t="shared" si="0"/>
        <v>0</v>
      </c>
      <c r="G30">
        <f t="shared" si="1"/>
        <v>0</v>
      </c>
      <c r="H30">
        <f t="shared" si="2"/>
        <v>0</v>
      </c>
    </row>
    <row r="31" spans="1:8" x14ac:dyDescent="0.25">
      <c r="A31" t="s">
        <v>1209</v>
      </c>
      <c r="D31" t="s">
        <v>1175</v>
      </c>
      <c r="E31">
        <v>5</v>
      </c>
      <c r="F31" t="e">
        <f t="shared" si="0"/>
        <v>#N/A</v>
      </c>
      <c r="G31">
        <f t="shared" si="1"/>
        <v>0</v>
      </c>
      <c r="H31">
        <f t="shared" si="2"/>
        <v>0</v>
      </c>
    </row>
    <row r="32" spans="1:8" x14ac:dyDescent="0.25">
      <c r="A32" t="s">
        <v>1210</v>
      </c>
      <c r="B32">
        <v>5</v>
      </c>
      <c r="D32" t="s">
        <v>1176</v>
      </c>
      <c r="E32">
        <v>5</v>
      </c>
      <c r="F32" t="e">
        <f t="shared" si="0"/>
        <v>#N/A</v>
      </c>
      <c r="G32">
        <f t="shared" si="1"/>
        <v>0</v>
      </c>
      <c r="H32">
        <f t="shared" si="2"/>
        <v>0</v>
      </c>
    </row>
    <row r="33" spans="1:8" x14ac:dyDescent="0.25">
      <c r="A33" t="s">
        <v>1211</v>
      </c>
      <c r="B33">
        <v>5</v>
      </c>
      <c r="D33" t="s">
        <v>1251</v>
      </c>
      <c r="E33">
        <v>5</v>
      </c>
      <c r="F33">
        <f t="shared" si="0"/>
        <v>5</v>
      </c>
      <c r="G33">
        <f t="shared" si="1"/>
        <v>5</v>
      </c>
      <c r="H33">
        <f t="shared" si="2"/>
        <v>10</v>
      </c>
    </row>
    <row r="34" spans="1:8" x14ac:dyDescent="0.25">
      <c r="A34" t="s">
        <v>1214</v>
      </c>
      <c r="B34">
        <v>1</v>
      </c>
      <c r="D34" t="s">
        <v>1177</v>
      </c>
      <c r="E34">
        <v>5</v>
      </c>
      <c r="F34">
        <f t="shared" si="0"/>
        <v>5</v>
      </c>
      <c r="G34">
        <f t="shared" si="1"/>
        <v>5</v>
      </c>
      <c r="H34">
        <f t="shared" si="2"/>
        <v>10</v>
      </c>
    </row>
    <row r="35" spans="1:8" x14ac:dyDescent="0.25">
      <c r="A35" t="s">
        <v>646</v>
      </c>
      <c r="D35" t="s">
        <v>1178</v>
      </c>
      <c r="E35">
        <v>5</v>
      </c>
      <c r="F35" t="e">
        <f t="shared" si="0"/>
        <v>#N/A</v>
      </c>
      <c r="G35">
        <f t="shared" si="1"/>
        <v>0</v>
      </c>
      <c r="H35">
        <f t="shared" si="2"/>
        <v>0</v>
      </c>
    </row>
    <row r="36" spans="1:8" x14ac:dyDescent="0.25">
      <c r="A36" t="s">
        <v>647</v>
      </c>
      <c r="B36">
        <v>73</v>
      </c>
      <c r="D36" t="s">
        <v>1179</v>
      </c>
      <c r="E36">
        <v>5</v>
      </c>
      <c r="F36">
        <f t="shared" ref="F36:F67" si="3">VLOOKUP(D36,A:B,2,FALSE)</f>
        <v>5</v>
      </c>
      <c r="G36">
        <f t="shared" ref="G36:G67" si="4">IFERROR(VLOOKUP(D36,A:B,2,FALSE),0)</f>
        <v>5</v>
      </c>
      <c r="H36">
        <f t="shared" ref="H36:H67" si="5">IF(G36=0,0,2*G36)</f>
        <v>10</v>
      </c>
    </row>
    <row r="37" spans="1:8" x14ac:dyDescent="0.25">
      <c r="D37" t="s">
        <v>1180</v>
      </c>
      <c r="E37">
        <v>5</v>
      </c>
      <c r="F37" t="e">
        <f t="shared" si="3"/>
        <v>#N/A</v>
      </c>
      <c r="G37">
        <f t="shared" si="4"/>
        <v>0</v>
      </c>
      <c r="H37">
        <f t="shared" si="5"/>
        <v>0</v>
      </c>
    </row>
    <row r="38" spans="1:8" x14ac:dyDescent="0.25">
      <c r="D38" t="s">
        <v>1181</v>
      </c>
      <c r="E38">
        <v>5</v>
      </c>
      <c r="F38" t="e">
        <f t="shared" si="3"/>
        <v>#N/A</v>
      </c>
      <c r="G38">
        <f t="shared" si="4"/>
        <v>0</v>
      </c>
      <c r="H38">
        <f t="shared" si="5"/>
        <v>0</v>
      </c>
    </row>
    <row r="39" spans="1:8" x14ac:dyDescent="0.25">
      <c r="D39" t="s">
        <v>1182</v>
      </c>
      <c r="E39">
        <v>5</v>
      </c>
      <c r="F39">
        <f t="shared" si="3"/>
        <v>2</v>
      </c>
      <c r="G39">
        <f t="shared" si="4"/>
        <v>2</v>
      </c>
      <c r="H39">
        <f t="shared" si="5"/>
        <v>4</v>
      </c>
    </row>
    <row r="40" spans="1:8" x14ac:dyDescent="0.25">
      <c r="D40" t="s">
        <v>1183</v>
      </c>
      <c r="E40">
        <v>5</v>
      </c>
      <c r="F40" t="e">
        <f t="shared" si="3"/>
        <v>#N/A</v>
      </c>
      <c r="G40">
        <f t="shared" si="4"/>
        <v>0</v>
      </c>
      <c r="H40">
        <f t="shared" si="5"/>
        <v>0</v>
      </c>
    </row>
    <row r="41" spans="1:8" x14ac:dyDescent="0.25">
      <c r="D41" t="s">
        <v>1184</v>
      </c>
      <c r="E41">
        <v>5</v>
      </c>
      <c r="F41" t="e">
        <f t="shared" si="3"/>
        <v>#N/A</v>
      </c>
      <c r="G41">
        <f t="shared" si="4"/>
        <v>0</v>
      </c>
      <c r="H41">
        <f t="shared" si="5"/>
        <v>0</v>
      </c>
    </row>
    <row r="42" spans="1:8" x14ac:dyDescent="0.25">
      <c r="D42" t="s">
        <v>1185</v>
      </c>
      <c r="E42">
        <v>5</v>
      </c>
      <c r="F42" t="e">
        <f t="shared" si="3"/>
        <v>#N/A</v>
      </c>
      <c r="G42">
        <f t="shared" si="4"/>
        <v>0</v>
      </c>
      <c r="H42">
        <f t="shared" si="5"/>
        <v>0</v>
      </c>
    </row>
    <row r="43" spans="1:8" x14ac:dyDescent="0.25">
      <c r="D43" t="s">
        <v>1186</v>
      </c>
      <c r="E43">
        <v>5</v>
      </c>
      <c r="F43" t="e">
        <f t="shared" si="3"/>
        <v>#N/A</v>
      </c>
      <c r="G43">
        <f t="shared" si="4"/>
        <v>0</v>
      </c>
      <c r="H43">
        <f t="shared" si="5"/>
        <v>0</v>
      </c>
    </row>
    <row r="44" spans="1:8" x14ac:dyDescent="0.25">
      <c r="D44" t="s">
        <v>1187</v>
      </c>
      <c r="F44">
        <f t="shared" si="3"/>
        <v>0</v>
      </c>
      <c r="G44">
        <f t="shared" si="4"/>
        <v>0</v>
      </c>
      <c r="H44">
        <f t="shared" si="5"/>
        <v>0</v>
      </c>
    </row>
    <row r="45" spans="1:8" x14ac:dyDescent="0.25">
      <c r="D45" t="s">
        <v>1188</v>
      </c>
      <c r="E45">
        <v>5</v>
      </c>
      <c r="F45">
        <f t="shared" si="3"/>
        <v>3</v>
      </c>
      <c r="G45">
        <f t="shared" si="4"/>
        <v>3</v>
      </c>
      <c r="H45">
        <f t="shared" si="5"/>
        <v>6</v>
      </c>
    </row>
    <row r="46" spans="1:8" x14ac:dyDescent="0.25">
      <c r="D46" t="s">
        <v>1189</v>
      </c>
      <c r="F46">
        <f t="shared" si="3"/>
        <v>0</v>
      </c>
      <c r="G46">
        <f t="shared" si="4"/>
        <v>0</v>
      </c>
      <c r="H46">
        <f t="shared" si="5"/>
        <v>0</v>
      </c>
    </row>
    <row r="47" spans="1:8" x14ac:dyDescent="0.25">
      <c r="D47" t="s">
        <v>1190</v>
      </c>
      <c r="F47">
        <f t="shared" si="3"/>
        <v>0</v>
      </c>
      <c r="G47">
        <f t="shared" si="4"/>
        <v>0</v>
      </c>
      <c r="H47">
        <f t="shared" si="5"/>
        <v>0</v>
      </c>
    </row>
    <row r="48" spans="1:8" x14ac:dyDescent="0.25">
      <c r="D48" t="s">
        <v>1191</v>
      </c>
      <c r="E48">
        <v>5</v>
      </c>
      <c r="F48">
        <f t="shared" si="3"/>
        <v>4</v>
      </c>
      <c r="G48">
        <f t="shared" si="4"/>
        <v>4</v>
      </c>
      <c r="H48">
        <f t="shared" si="5"/>
        <v>8</v>
      </c>
    </row>
    <row r="49" spans="4:8" x14ac:dyDescent="0.25">
      <c r="D49" t="s">
        <v>1192</v>
      </c>
      <c r="E49">
        <v>5</v>
      </c>
      <c r="F49" t="e">
        <f t="shared" si="3"/>
        <v>#N/A</v>
      </c>
      <c r="G49">
        <f t="shared" si="4"/>
        <v>0</v>
      </c>
      <c r="H49">
        <f t="shared" si="5"/>
        <v>0</v>
      </c>
    </row>
    <row r="50" spans="4:8" x14ac:dyDescent="0.25">
      <c r="D50" t="s">
        <v>1193</v>
      </c>
      <c r="E50">
        <v>5</v>
      </c>
      <c r="F50" t="e">
        <f t="shared" si="3"/>
        <v>#N/A</v>
      </c>
      <c r="G50">
        <f t="shared" si="4"/>
        <v>0</v>
      </c>
      <c r="H50">
        <f t="shared" si="5"/>
        <v>0</v>
      </c>
    </row>
    <row r="51" spans="4:8" x14ac:dyDescent="0.25">
      <c r="D51" t="s">
        <v>1194</v>
      </c>
      <c r="E51">
        <v>5</v>
      </c>
      <c r="F51" t="e">
        <f t="shared" si="3"/>
        <v>#N/A</v>
      </c>
      <c r="G51">
        <f t="shared" si="4"/>
        <v>0</v>
      </c>
      <c r="H51">
        <f t="shared" si="5"/>
        <v>0</v>
      </c>
    </row>
    <row r="52" spans="4:8" x14ac:dyDescent="0.25">
      <c r="D52" t="s">
        <v>1195</v>
      </c>
      <c r="E52">
        <v>5</v>
      </c>
      <c r="F52" t="e">
        <f t="shared" si="3"/>
        <v>#N/A</v>
      </c>
      <c r="G52">
        <f t="shared" si="4"/>
        <v>0</v>
      </c>
      <c r="H52">
        <f t="shared" si="5"/>
        <v>0</v>
      </c>
    </row>
    <row r="53" spans="4:8" x14ac:dyDescent="0.25">
      <c r="D53" t="s">
        <v>1196</v>
      </c>
      <c r="E53">
        <v>5</v>
      </c>
      <c r="F53" t="e">
        <f t="shared" si="3"/>
        <v>#N/A</v>
      </c>
      <c r="G53">
        <f t="shared" si="4"/>
        <v>0</v>
      </c>
      <c r="H53">
        <f t="shared" si="5"/>
        <v>0</v>
      </c>
    </row>
    <row r="54" spans="4:8" x14ac:dyDescent="0.25">
      <c r="D54" t="s">
        <v>1197</v>
      </c>
      <c r="E54">
        <v>5</v>
      </c>
      <c r="F54">
        <f t="shared" si="3"/>
        <v>5</v>
      </c>
      <c r="G54">
        <f t="shared" si="4"/>
        <v>5</v>
      </c>
      <c r="H54">
        <f t="shared" si="5"/>
        <v>10</v>
      </c>
    </row>
    <row r="55" spans="4:8" x14ac:dyDescent="0.25">
      <c r="D55" t="s">
        <v>1198</v>
      </c>
      <c r="E55">
        <v>5</v>
      </c>
      <c r="F55" t="e">
        <f t="shared" si="3"/>
        <v>#N/A</v>
      </c>
      <c r="G55">
        <f t="shared" si="4"/>
        <v>0</v>
      </c>
      <c r="H55">
        <f t="shared" si="5"/>
        <v>0</v>
      </c>
    </row>
    <row r="56" spans="4:8" x14ac:dyDescent="0.25">
      <c r="D56" t="s">
        <v>1199</v>
      </c>
      <c r="E56">
        <v>5</v>
      </c>
      <c r="F56">
        <f t="shared" si="3"/>
        <v>5</v>
      </c>
      <c r="G56">
        <f t="shared" si="4"/>
        <v>5</v>
      </c>
      <c r="H56">
        <f t="shared" si="5"/>
        <v>10</v>
      </c>
    </row>
    <row r="57" spans="4:8" x14ac:dyDescent="0.25">
      <c r="D57" t="s">
        <v>1200</v>
      </c>
      <c r="E57">
        <v>5</v>
      </c>
      <c r="F57" t="e">
        <f t="shared" si="3"/>
        <v>#N/A</v>
      </c>
      <c r="G57">
        <f t="shared" si="4"/>
        <v>0</v>
      </c>
      <c r="H57">
        <f t="shared" si="5"/>
        <v>0</v>
      </c>
    </row>
    <row r="58" spans="4:8" x14ac:dyDescent="0.25">
      <c r="D58" t="s">
        <v>1201</v>
      </c>
      <c r="E58">
        <v>5</v>
      </c>
      <c r="F58" t="e">
        <f t="shared" si="3"/>
        <v>#N/A</v>
      </c>
      <c r="G58">
        <f t="shared" si="4"/>
        <v>0</v>
      </c>
      <c r="H58">
        <f t="shared" si="5"/>
        <v>0</v>
      </c>
    </row>
    <row r="59" spans="4:8" x14ac:dyDescent="0.25">
      <c r="D59" t="s">
        <v>1202</v>
      </c>
      <c r="E59">
        <v>5</v>
      </c>
      <c r="F59" t="e">
        <f t="shared" si="3"/>
        <v>#N/A</v>
      </c>
      <c r="G59">
        <f t="shared" si="4"/>
        <v>0</v>
      </c>
      <c r="H59">
        <f t="shared" si="5"/>
        <v>0</v>
      </c>
    </row>
    <row r="60" spans="4:8" x14ac:dyDescent="0.25">
      <c r="D60" t="s">
        <v>1203</v>
      </c>
      <c r="E60">
        <v>5</v>
      </c>
      <c r="F60" t="e">
        <f t="shared" si="3"/>
        <v>#N/A</v>
      </c>
      <c r="G60">
        <f t="shared" si="4"/>
        <v>0</v>
      </c>
      <c r="H60">
        <f t="shared" si="5"/>
        <v>0</v>
      </c>
    </row>
    <row r="61" spans="4:8" x14ac:dyDescent="0.25">
      <c r="D61" t="s">
        <v>1204</v>
      </c>
      <c r="E61">
        <v>5</v>
      </c>
      <c r="F61" t="e">
        <f t="shared" si="3"/>
        <v>#N/A</v>
      </c>
      <c r="G61">
        <f t="shared" si="4"/>
        <v>0</v>
      </c>
      <c r="H61">
        <f t="shared" si="5"/>
        <v>0</v>
      </c>
    </row>
    <row r="62" spans="4:8" x14ac:dyDescent="0.25">
      <c r="D62" t="s">
        <v>1205</v>
      </c>
      <c r="E62">
        <v>5</v>
      </c>
      <c r="F62" t="e">
        <f t="shared" si="3"/>
        <v>#N/A</v>
      </c>
      <c r="G62">
        <f t="shared" si="4"/>
        <v>0</v>
      </c>
      <c r="H62">
        <f t="shared" si="5"/>
        <v>0</v>
      </c>
    </row>
    <row r="63" spans="4:8" x14ac:dyDescent="0.25">
      <c r="D63" t="s">
        <v>1206</v>
      </c>
      <c r="E63">
        <v>5</v>
      </c>
      <c r="F63" t="e">
        <f t="shared" si="3"/>
        <v>#N/A</v>
      </c>
      <c r="G63">
        <f t="shared" si="4"/>
        <v>0</v>
      </c>
      <c r="H63">
        <f t="shared" si="5"/>
        <v>0</v>
      </c>
    </row>
    <row r="64" spans="4:8" x14ac:dyDescent="0.25">
      <c r="D64" t="s">
        <v>1207</v>
      </c>
      <c r="F64">
        <f t="shared" si="3"/>
        <v>0</v>
      </c>
      <c r="G64">
        <f t="shared" si="4"/>
        <v>0</v>
      </c>
      <c r="H64">
        <f t="shared" si="5"/>
        <v>0</v>
      </c>
    </row>
    <row r="65" spans="4:8" x14ac:dyDescent="0.25">
      <c r="D65" t="s">
        <v>1208</v>
      </c>
      <c r="E65">
        <v>5</v>
      </c>
      <c r="F65" t="e">
        <f t="shared" si="3"/>
        <v>#N/A</v>
      </c>
      <c r="G65">
        <f t="shared" si="4"/>
        <v>0</v>
      </c>
      <c r="H65">
        <f t="shared" si="5"/>
        <v>0</v>
      </c>
    </row>
    <row r="66" spans="4:8" x14ac:dyDescent="0.25">
      <c r="D66" t="s">
        <v>1209</v>
      </c>
      <c r="F66">
        <f t="shared" si="3"/>
        <v>0</v>
      </c>
      <c r="G66">
        <f t="shared" si="4"/>
        <v>0</v>
      </c>
      <c r="H66">
        <f t="shared" si="5"/>
        <v>0</v>
      </c>
    </row>
    <row r="67" spans="4:8" x14ac:dyDescent="0.25">
      <c r="D67" t="s">
        <v>1210</v>
      </c>
      <c r="E67">
        <v>5</v>
      </c>
      <c r="F67">
        <f t="shared" si="3"/>
        <v>5</v>
      </c>
      <c r="G67">
        <f t="shared" si="4"/>
        <v>5</v>
      </c>
      <c r="H67">
        <f t="shared" si="5"/>
        <v>10</v>
      </c>
    </row>
    <row r="68" spans="4:8" x14ac:dyDescent="0.25">
      <c r="D68" t="s">
        <v>1211</v>
      </c>
      <c r="E68">
        <v>5</v>
      </c>
      <c r="F68">
        <f t="shared" ref="F68:F74" si="6">VLOOKUP(D68,A:B,2,FALSE)</f>
        <v>5</v>
      </c>
      <c r="G68">
        <f t="shared" ref="G68:G73" si="7">IFERROR(VLOOKUP(D68,A:B,2,FALSE),0)</f>
        <v>5</v>
      </c>
      <c r="H68">
        <f t="shared" ref="H68:H73" si="8">IF(G68=0,0,2*G68)</f>
        <v>10</v>
      </c>
    </row>
    <row r="69" spans="4:8" x14ac:dyDescent="0.25">
      <c r="D69" t="s">
        <v>1212</v>
      </c>
      <c r="E69">
        <v>5</v>
      </c>
      <c r="F69" t="e">
        <f t="shared" si="6"/>
        <v>#N/A</v>
      </c>
      <c r="G69">
        <f t="shared" si="7"/>
        <v>0</v>
      </c>
      <c r="H69">
        <f t="shared" si="8"/>
        <v>0</v>
      </c>
    </row>
    <row r="70" spans="4:8" x14ac:dyDescent="0.25">
      <c r="D70" t="s">
        <v>1213</v>
      </c>
      <c r="E70">
        <v>5</v>
      </c>
      <c r="F70" t="e">
        <f t="shared" si="6"/>
        <v>#N/A</v>
      </c>
      <c r="G70">
        <f t="shared" si="7"/>
        <v>0</v>
      </c>
      <c r="H70">
        <f t="shared" si="8"/>
        <v>0</v>
      </c>
    </row>
    <row r="71" spans="4:8" x14ac:dyDescent="0.25">
      <c r="D71" t="s">
        <v>1214</v>
      </c>
      <c r="E71">
        <v>5</v>
      </c>
      <c r="F71">
        <f t="shared" si="6"/>
        <v>1</v>
      </c>
      <c r="G71">
        <f t="shared" si="7"/>
        <v>1</v>
      </c>
      <c r="H71">
        <f t="shared" si="8"/>
        <v>2</v>
      </c>
    </row>
    <row r="72" spans="4:8" x14ac:dyDescent="0.25">
      <c r="D72" t="s">
        <v>1215</v>
      </c>
      <c r="E72">
        <v>5</v>
      </c>
      <c r="F72" t="e">
        <f t="shared" si="6"/>
        <v>#N/A</v>
      </c>
      <c r="G72">
        <f t="shared" si="7"/>
        <v>0</v>
      </c>
      <c r="H72">
        <f t="shared" si="8"/>
        <v>0</v>
      </c>
    </row>
    <row r="73" spans="4:8" x14ac:dyDescent="0.25">
      <c r="D73" t="s">
        <v>1216</v>
      </c>
      <c r="E73">
        <v>5</v>
      </c>
      <c r="F73" t="e">
        <f t="shared" si="6"/>
        <v>#N/A</v>
      </c>
      <c r="G73">
        <f t="shared" si="7"/>
        <v>0</v>
      </c>
      <c r="H73">
        <f t="shared" si="8"/>
        <v>0</v>
      </c>
    </row>
    <row r="74" spans="4:8" x14ac:dyDescent="0.25">
      <c r="D74" t="s">
        <v>647</v>
      </c>
      <c r="E74">
        <v>290</v>
      </c>
      <c r="F74">
        <f t="shared" si="6"/>
        <v>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E49B-C2D4-4B36-AE1B-98AEB1E69C7E}">
  <dimension ref="A1:J77"/>
  <sheetViews>
    <sheetView zoomScaleNormal="100" workbookViewId="0">
      <selection activeCell="K18" sqref="K18"/>
    </sheetView>
  </sheetViews>
  <sheetFormatPr defaultRowHeight="15" x14ac:dyDescent="0.25"/>
  <cols>
    <col min="1" max="1" width="11.140625" customWidth="1"/>
    <col min="4" max="4" width="12.7109375" customWidth="1"/>
    <col min="5" max="7" width="8.85546875" customWidth="1"/>
    <col min="10" max="10" width="12.42578125" bestFit="1" customWidth="1"/>
  </cols>
  <sheetData>
    <row r="1" spans="1:10" x14ac:dyDescent="0.25">
      <c r="A1" t="s">
        <v>746</v>
      </c>
      <c r="B1" t="s">
        <v>745</v>
      </c>
      <c r="D1" t="s">
        <v>744</v>
      </c>
      <c r="J1" s="167"/>
    </row>
    <row r="2" spans="1:10" x14ac:dyDescent="0.25">
      <c r="A2" t="s">
        <v>743</v>
      </c>
    </row>
    <row r="3" spans="1:10" x14ac:dyDescent="0.25">
      <c r="A3" t="s">
        <v>515</v>
      </c>
      <c r="B3" t="s">
        <v>742</v>
      </c>
      <c r="D3" t="s">
        <v>515</v>
      </c>
      <c r="E3" t="s">
        <v>742</v>
      </c>
      <c r="H3" t="s">
        <v>741</v>
      </c>
    </row>
    <row r="4" spans="1:10" x14ac:dyDescent="0.25">
      <c r="A4" t="s">
        <v>1220</v>
      </c>
      <c r="D4" t="s">
        <v>1218</v>
      </c>
      <c r="E4">
        <v>5</v>
      </c>
      <c r="F4" t="e">
        <f t="shared" ref="F4:F35" si="0">VLOOKUP(D4,A:B,2,FALSE)</f>
        <v>#N/A</v>
      </c>
      <c r="G4">
        <f t="shared" ref="G4:G35" si="1">IFERROR(VLOOKUP(D4,A:B,2,FALSE),0)</f>
        <v>0</v>
      </c>
      <c r="H4">
        <f t="shared" ref="H4:H35" si="2">IF(G4=0,0,2*G4)</f>
        <v>0</v>
      </c>
    </row>
    <row r="5" spans="1:10" x14ac:dyDescent="0.25">
      <c r="A5" t="s">
        <v>1223</v>
      </c>
      <c r="D5" t="s">
        <v>1219</v>
      </c>
      <c r="E5">
        <v>5</v>
      </c>
      <c r="F5" t="e">
        <f t="shared" si="0"/>
        <v>#N/A</v>
      </c>
      <c r="G5">
        <f t="shared" si="1"/>
        <v>0</v>
      </c>
      <c r="H5">
        <f t="shared" si="2"/>
        <v>0</v>
      </c>
    </row>
    <row r="6" spans="1:10" x14ac:dyDescent="0.25">
      <c r="A6" t="s">
        <v>1229</v>
      </c>
      <c r="D6" t="s">
        <v>1220</v>
      </c>
      <c r="F6">
        <f t="shared" si="0"/>
        <v>0</v>
      </c>
      <c r="G6">
        <f t="shared" si="1"/>
        <v>0</v>
      </c>
      <c r="H6">
        <f t="shared" si="2"/>
        <v>0</v>
      </c>
    </row>
    <row r="7" spans="1:10" x14ac:dyDescent="0.25">
      <c r="A7" t="s">
        <v>1230</v>
      </c>
      <c r="D7" t="s">
        <v>1221</v>
      </c>
      <c r="E7">
        <v>5</v>
      </c>
      <c r="F7" t="e">
        <f t="shared" si="0"/>
        <v>#N/A</v>
      </c>
      <c r="G7">
        <f t="shared" si="1"/>
        <v>0</v>
      </c>
      <c r="H7">
        <f t="shared" si="2"/>
        <v>0</v>
      </c>
    </row>
    <row r="8" spans="1:10" x14ac:dyDescent="0.25">
      <c r="A8" t="s">
        <v>1235</v>
      </c>
      <c r="D8" t="s">
        <v>1222</v>
      </c>
      <c r="E8">
        <v>5</v>
      </c>
      <c r="F8" t="e">
        <f t="shared" si="0"/>
        <v>#N/A</v>
      </c>
      <c r="G8">
        <f t="shared" si="1"/>
        <v>0</v>
      </c>
      <c r="H8">
        <f t="shared" si="2"/>
        <v>0</v>
      </c>
    </row>
    <row r="9" spans="1:10" x14ac:dyDescent="0.25">
      <c r="A9" t="s">
        <v>1236</v>
      </c>
      <c r="D9" t="s">
        <v>1223</v>
      </c>
      <c r="F9">
        <f t="shared" si="0"/>
        <v>0</v>
      </c>
      <c r="G9">
        <f t="shared" si="1"/>
        <v>0</v>
      </c>
      <c r="H9">
        <f t="shared" si="2"/>
        <v>0</v>
      </c>
    </row>
    <row r="10" spans="1:10" x14ac:dyDescent="0.25">
      <c r="A10" t="s">
        <v>1238</v>
      </c>
      <c r="D10" t="s">
        <v>1224</v>
      </c>
      <c r="E10">
        <v>5</v>
      </c>
      <c r="F10" t="e">
        <f t="shared" si="0"/>
        <v>#N/A</v>
      </c>
      <c r="G10">
        <f t="shared" si="1"/>
        <v>0</v>
      </c>
      <c r="H10">
        <f t="shared" si="2"/>
        <v>0</v>
      </c>
    </row>
    <row r="11" spans="1:10" x14ac:dyDescent="0.25">
      <c r="A11" t="s">
        <v>1240</v>
      </c>
      <c r="D11" t="s">
        <v>1225</v>
      </c>
      <c r="E11">
        <v>5</v>
      </c>
      <c r="F11" t="e">
        <f t="shared" si="0"/>
        <v>#N/A</v>
      </c>
      <c r="G11">
        <f t="shared" si="1"/>
        <v>0</v>
      </c>
      <c r="H11">
        <f t="shared" si="2"/>
        <v>0</v>
      </c>
    </row>
    <row r="12" spans="1:10" x14ac:dyDescent="0.25">
      <c r="A12" t="s">
        <v>1243</v>
      </c>
      <c r="B12">
        <v>1</v>
      </c>
      <c r="D12" t="s">
        <v>1226</v>
      </c>
      <c r="E12">
        <v>5</v>
      </c>
      <c r="F12" t="e">
        <f t="shared" si="0"/>
        <v>#N/A</v>
      </c>
      <c r="G12">
        <f t="shared" si="1"/>
        <v>0</v>
      </c>
      <c r="H12">
        <f t="shared" si="2"/>
        <v>0</v>
      </c>
    </row>
    <row r="13" spans="1:10" x14ac:dyDescent="0.25">
      <c r="A13" t="s">
        <v>1245</v>
      </c>
      <c r="D13" t="s">
        <v>1227</v>
      </c>
      <c r="E13">
        <v>5</v>
      </c>
      <c r="F13" t="e">
        <f t="shared" si="0"/>
        <v>#N/A</v>
      </c>
      <c r="G13">
        <f t="shared" si="1"/>
        <v>0</v>
      </c>
      <c r="H13">
        <f t="shared" si="2"/>
        <v>0</v>
      </c>
    </row>
    <row r="14" spans="1:10" x14ac:dyDescent="0.25">
      <c r="A14" t="s">
        <v>1255</v>
      </c>
      <c r="D14" t="s">
        <v>1228</v>
      </c>
      <c r="E14">
        <v>5</v>
      </c>
      <c r="F14" t="e">
        <f t="shared" si="0"/>
        <v>#N/A</v>
      </c>
      <c r="G14">
        <f t="shared" si="1"/>
        <v>0</v>
      </c>
      <c r="H14">
        <f t="shared" si="2"/>
        <v>0</v>
      </c>
    </row>
    <row r="15" spans="1:10" x14ac:dyDescent="0.25">
      <c r="A15" t="s">
        <v>1256</v>
      </c>
      <c r="D15" t="s">
        <v>1229</v>
      </c>
      <c r="F15">
        <f t="shared" si="0"/>
        <v>0</v>
      </c>
      <c r="G15">
        <f t="shared" si="1"/>
        <v>0</v>
      </c>
      <c r="H15">
        <f t="shared" si="2"/>
        <v>0</v>
      </c>
    </row>
    <row r="16" spans="1:10" x14ac:dyDescent="0.25">
      <c r="A16" t="s">
        <v>1257</v>
      </c>
      <c r="B16">
        <v>3</v>
      </c>
      <c r="D16" t="s">
        <v>1230</v>
      </c>
      <c r="F16">
        <f t="shared" si="0"/>
        <v>0</v>
      </c>
      <c r="G16">
        <f t="shared" si="1"/>
        <v>0</v>
      </c>
      <c r="H16">
        <f t="shared" si="2"/>
        <v>0</v>
      </c>
    </row>
    <row r="17" spans="1:8" x14ac:dyDescent="0.25">
      <c r="A17" t="s">
        <v>1260</v>
      </c>
      <c r="D17" t="s">
        <v>1231</v>
      </c>
      <c r="E17">
        <v>5</v>
      </c>
      <c r="F17" t="e">
        <f t="shared" si="0"/>
        <v>#N/A</v>
      </c>
      <c r="G17">
        <f t="shared" si="1"/>
        <v>0</v>
      </c>
      <c r="H17">
        <f t="shared" si="2"/>
        <v>0</v>
      </c>
    </row>
    <row r="18" spans="1:8" x14ac:dyDescent="0.25">
      <c r="A18" t="s">
        <v>1261</v>
      </c>
      <c r="D18" t="s">
        <v>1232</v>
      </c>
      <c r="E18">
        <v>5</v>
      </c>
      <c r="F18" t="e">
        <f t="shared" si="0"/>
        <v>#N/A</v>
      </c>
      <c r="G18">
        <f t="shared" si="1"/>
        <v>0</v>
      </c>
      <c r="H18">
        <f t="shared" si="2"/>
        <v>0</v>
      </c>
    </row>
    <row r="19" spans="1:8" x14ac:dyDescent="0.25">
      <c r="A19" t="s">
        <v>1263</v>
      </c>
      <c r="D19" t="s">
        <v>1233</v>
      </c>
      <c r="E19">
        <v>5</v>
      </c>
      <c r="F19" t="e">
        <f t="shared" si="0"/>
        <v>#N/A</v>
      </c>
      <c r="G19">
        <f t="shared" si="1"/>
        <v>0</v>
      </c>
      <c r="H19">
        <f t="shared" si="2"/>
        <v>0</v>
      </c>
    </row>
    <row r="20" spans="1:8" x14ac:dyDescent="0.25">
      <c r="A20" t="s">
        <v>1266</v>
      </c>
      <c r="B20">
        <v>1</v>
      </c>
      <c r="D20" t="s">
        <v>1234</v>
      </c>
      <c r="E20">
        <v>5</v>
      </c>
      <c r="F20" t="e">
        <f t="shared" si="0"/>
        <v>#N/A</v>
      </c>
      <c r="G20">
        <f t="shared" si="1"/>
        <v>0</v>
      </c>
      <c r="H20">
        <f t="shared" si="2"/>
        <v>0</v>
      </c>
    </row>
    <row r="21" spans="1:8" x14ac:dyDescent="0.25">
      <c r="A21" t="s">
        <v>1268</v>
      </c>
      <c r="D21" t="s">
        <v>1235</v>
      </c>
      <c r="F21">
        <f t="shared" si="0"/>
        <v>0</v>
      </c>
      <c r="G21">
        <f t="shared" si="1"/>
        <v>0</v>
      </c>
      <c r="H21">
        <f t="shared" si="2"/>
        <v>0</v>
      </c>
    </row>
    <row r="22" spans="1:8" x14ac:dyDescent="0.25">
      <c r="A22" t="s">
        <v>1269</v>
      </c>
      <c r="D22" t="s">
        <v>1236</v>
      </c>
      <c r="F22">
        <f t="shared" si="0"/>
        <v>0</v>
      </c>
      <c r="G22">
        <f t="shared" si="1"/>
        <v>0</v>
      </c>
      <c r="H22">
        <f t="shared" si="2"/>
        <v>0</v>
      </c>
    </row>
    <row r="23" spans="1:8" x14ac:dyDescent="0.25">
      <c r="A23" t="s">
        <v>1271</v>
      </c>
      <c r="B23">
        <v>2</v>
      </c>
      <c r="D23" t="s">
        <v>1237</v>
      </c>
      <c r="E23">
        <v>5</v>
      </c>
      <c r="F23" t="e">
        <f t="shared" si="0"/>
        <v>#N/A</v>
      </c>
      <c r="G23">
        <f t="shared" si="1"/>
        <v>0</v>
      </c>
      <c r="H23">
        <f t="shared" si="2"/>
        <v>0</v>
      </c>
    </row>
    <row r="24" spans="1:8" x14ac:dyDescent="0.25">
      <c r="A24" t="s">
        <v>1272</v>
      </c>
      <c r="D24" t="s">
        <v>1238</v>
      </c>
      <c r="F24">
        <f t="shared" si="0"/>
        <v>0</v>
      </c>
      <c r="G24">
        <f t="shared" si="1"/>
        <v>0</v>
      </c>
      <c r="H24">
        <f t="shared" si="2"/>
        <v>0</v>
      </c>
    </row>
    <row r="25" spans="1:8" x14ac:dyDescent="0.25">
      <c r="A25" t="s">
        <v>1276</v>
      </c>
      <c r="D25" t="s">
        <v>1239</v>
      </c>
      <c r="E25">
        <v>5</v>
      </c>
      <c r="F25" t="e">
        <f t="shared" si="0"/>
        <v>#N/A</v>
      </c>
      <c r="G25">
        <f t="shared" si="1"/>
        <v>0</v>
      </c>
      <c r="H25">
        <f t="shared" si="2"/>
        <v>0</v>
      </c>
    </row>
    <row r="26" spans="1:8" x14ac:dyDescent="0.25">
      <c r="A26" t="s">
        <v>1278</v>
      </c>
      <c r="D26" t="s">
        <v>1240</v>
      </c>
      <c r="F26">
        <f t="shared" si="0"/>
        <v>0</v>
      </c>
      <c r="G26">
        <f t="shared" si="1"/>
        <v>0</v>
      </c>
      <c r="H26">
        <f t="shared" si="2"/>
        <v>0</v>
      </c>
    </row>
    <row r="27" spans="1:8" x14ac:dyDescent="0.25">
      <c r="A27" t="s">
        <v>1280</v>
      </c>
      <c r="D27" t="s">
        <v>1241</v>
      </c>
      <c r="E27">
        <v>5</v>
      </c>
      <c r="F27" t="e">
        <f t="shared" si="0"/>
        <v>#N/A</v>
      </c>
      <c r="G27">
        <f t="shared" si="1"/>
        <v>0</v>
      </c>
      <c r="H27">
        <f t="shared" si="2"/>
        <v>0</v>
      </c>
    </row>
    <row r="28" spans="1:8" x14ac:dyDescent="0.25">
      <c r="A28" t="s">
        <v>1282</v>
      </c>
      <c r="D28" t="s">
        <v>1242</v>
      </c>
      <c r="E28">
        <v>5</v>
      </c>
      <c r="F28" t="e">
        <f t="shared" si="0"/>
        <v>#N/A</v>
      </c>
      <c r="G28">
        <f t="shared" si="1"/>
        <v>0</v>
      </c>
      <c r="H28">
        <f t="shared" si="2"/>
        <v>0</v>
      </c>
    </row>
    <row r="29" spans="1:8" x14ac:dyDescent="0.25">
      <c r="A29" t="s">
        <v>1283</v>
      </c>
      <c r="D29" t="s">
        <v>1243</v>
      </c>
      <c r="E29">
        <v>5</v>
      </c>
      <c r="F29">
        <f t="shared" si="0"/>
        <v>1</v>
      </c>
      <c r="G29">
        <f t="shared" si="1"/>
        <v>1</v>
      </c>
      <c r="H29">
        <f t="shared" si="2"/>
        <v>2</v>
      </c>
    </row>
    <row r="30" spans="1:8" x14ac:dyDescent="0.25">
      <c r="A30" t="s">
        <v>1284</v>
      </c>
      <c r="D30" t="s">
        <v>1244</v>
      </c>
      <c r="E30">
        <v>5</v>
      </c>
      <c r="F30" t="e">
        <f t="shared" si="0"/>
        <v>#N/A</v>
      </c>
      <c r="G30">
        <f t="shared" si="1"/>
        <v>0</v>
      </c>
      <c r="H30">
        <f t="shared" si="2"/>
        <v>0</v>
      </c>
    </row>
    <row r="31" spans="1:8" x14ac:dyDescent="0.25">
      <c r="A31" t="s">
        <v>1285</v>
      </c>
      <c r="D31" t="s">
        <v>1245</v>
      </c>
      <c r="F31">
        <f t="shared" si="0"/>
        <v>0</v>
      </c>
      <c r="G31">
        <f t="shared" si="1"/>
        <v>0</v>
      </c>
      <c r="H31">
        <f t="shared" si="2"/>
        <v>0</v>
      </c>
    </row>
    <row r="32" spans="1:8" x14ac:dyDescent="0.25">
      <c r="A32" t="s">
        <v>1286</v>
      </c>
      <c r="D32" t="s">
        <v>1246</v>
      </c>
      <c r="E32">
        <v>5</v>
      </c>
      <c r="F32" t="e">
        <f t="shared" si="0"/>
        <v>#N/A</v>
      </c>
      <c r="G32">
        <f t="shared" si="1"/>
        <v>0</v>
      </c>
      <c r="H32">
        <f t="shared" si="2"/>
        <v>0</v>
      </c>
    </row>
    <row r="33" spans="1:8" x14ac:dyDescent="0.25">
      <c r="A33" t="s">
        <v>1288</v>
      </c>
      <c r="D33" t="s">
        <v>1247</v>
      </c>
      <c r="E33">
        <v>5</v>
      </c>
      <c r="F33" t="e">
        <f t="shared" si="0"/>
        <v>#N/A</v>
      </c>
      <c r="G33">
        <f t="shared" si="1"/>
        <v>0</v>
      </c>
      <c r="H33">
        <f t="shared" si="2"/>
        <v>0</v>
      </c>
    </row>
    <row r="34" spans="1:8" x14ac:dyDescent="0.25">
      <c r="A34" t="s">
        <v>1289</v>
      </c>
      <c r="D34" t="s">
        <v>1248</v>
      </c>
      <c r="E34">
        <v>5</v>
      </c>
      <c r="F34" t="e">
        <f t="shared" si="0"/>
        <v>#N/A</v>
      </c>
      <c r="G34">
        <f t="shared" si="1"/>
        <v>0</v>
      </c>
      <c r="H34">
        <f t="shared" si="2"/>
        <v>0</v>
      </c>
    </row>
    <row r="35" spans="1:8" x14ac:dyDescent="0.25">
      <c r="A35" t="s">
        <v>1290</v>
      </c>
      <c r="D35" t="s">
        <v>1249</v>
      </c>
      <c r="E35">
        <v>5</v>
      </c>
      <c r="F35" t="e">
        <f t="shared" si="0"/>
        <v>#N/A</v>
      </c>
      <c r="G35">
        <f t="shared" si="1"/>
        <v>0</v>
      </c>
      <c r="H35">
        <f t="shared" si="2"/>
        <v>0</v>
      </c>
    </row>
    <row r="36" spans="1:8" x14ac:dyDescent="0.25">
      <c r="A36" t="s">
        <v>1291</v>
      </c>
      <c r="D36" t="s">
        <v>1250</v>
      </c>
      <c r="E36">
        <v>5</v>
      </c>
      <c r="F36" t="e">
        <f t="shared" ref="F36:F67" si="3">VLOOKUP(D36,A:B,2,FALSE)</f>
        <v>#N/A</v>
      </c>
      <c r="G36">
        <f t="shared" ref="G36:G67" si="4">IFERROR(VLOOKUP(D36,A:B,2,FALSE),0)</f>
        <v>0</v>
      </c>
      <c r="H36">
        <f t="shared" ref="H36:H67" si="5">IF(G36=0,0,2*G36)</f>
        <v>0</v>
      </c>
    </row>
    <row r="37" spans="1:8" x14ac:dyDescent="0.25">
      <c r="A37" t="s">
        <v>1292</v>
      </c>
      <c r="D37" t="s">
        <v>1252</v>
      </c>
      <c r="E37">
        <v>5</v>
      </c>
      <c r="F37" t="e">
        <f t="shared" si="3"/>
        <v>#N/A</v>
      </c>
      <c r="G37">
        <f t="shared" si="4"/>
        <v>0</v>
      </c>
      <c r="H37">
        <f t="shared" si="5"/>
        <v>0</v>
      </c>
    </row>
    <row r="38" spans="1:8" x14ac:dyDescent="0.25">
      <c r="D38" t="s">
        <v>1253</v>
      </c>
      <c r="E38">
        <v>5</v>
      </c>
      <c r="F38" t="e">
        <f t="shared" si="3"/>
        <v>#N/A</v>
      </c>
      <c r="G38">
        <f t="shared" si="4"/>
        <v>0</v>
      </c>
      <c r="H38">
        <f t="shared" si="5"/>
        <v>0</v>
      </c>
    </row>
    <row r="39" spans="1:8" x14ac:dyDescent="0.25">
      <c r="D39" t="s">
        <v>1254</v>
      </c>
      <c r="E39">
        <v>5</v>
      </c>
      <c r="F39" t="e">
        <f t="shared" si="3"/>
        <v>#N/A</v>
      </c>
      <c r="G39">
        <f t="shared" si="4"/>
        <v>0</v>
      </c>
      <c r="H39">
        <f t="shared" si="5"/>
        <v>0</v>
      </c>
    </row>
    <row r="40" spans="1:8" x14ac:dyDescent="0.25">
      <c r="D40" t="s">
        <v>1255</v>
      </c>
      <c r="F40">
        <f t="shared" si="3"/>
        <v>0</v>
      </c>
      <c r="G40">
        <f t="shared" si="4"/>
        <v>0</v>
      </c>
      <c r="H40">
        <f t="shared" si="5"/>
        <v>0</v>
      </c>
    </row>
    <row r="41" spans="1:8" x14ac:dyDescent="0.25">
      <c r="D41" t="s">
        <v>1256</v>
      </c>
      <c r="E41">
        <v>2</v>
      </c>
      <c r="F41">
        <f t="shared" si="3"/>
        <v>0</v>
      </c>
      <c r="G41">
        <f t="shared" si="4"/>
        <v>0</v>
      </c>
      <c r="H41">
        <f t="shared" si="5"/>
        <v>0</v>
      </c>
    </row>
    <row r="42" spans="1:8" x14ac:dyDescent="0.25">
      <c r="D42" t="s">
        <v>1257</v>
      </c>
      <c r="E42">
        <v>5</v>
      </c>
      <c r="F42">
        <f t="shared" si="3"/>
        <v>3</v>
      </c>
      <c r="G42">
        <f t="shared" si="4"/>
        <v>3</v>
      </c>
      <c r="H42">
        <f t="shared" si="5"/>
        <v>6</v>
      </c>
    </row>
    <row r="43" spans="1:8" x14ac:dyDescent="0.25">
      <c r="D43" t="s">
        <v>1258</v>
      </c>
      <c r="E43">
        <v>5</v>
      </c>
      <c r="F43" t="e">
        <f t="shared" si="3"/>
        <v>#N/A</v>
      </c>
      <c r="G43">
        <f t="shared" si="4"/>
        <v>0</v>
      </c>
      <c r="H43">
        <f t="shared" si="5"/>
        <v>0</v>
      </c>
    </row>
    <row r="44" spans="1:8" x14ac:dyDescent="0.25">
      <c r="D44" t="s">
        <v>1259</v>
      </c>
      <c r="E44">
        <v>5</v>
      </c>
      <c r="F44" t="e">
        <f t="shared" si="3"/>
        <v>#N/A</v>
      </c>
      <c r="G44">
        <f t="shared" si="4"/>
        <v>0</v>
      </c>
      <c r="H44">
        <f t="shared" si="5"/>
        <v>0</v>
      </c>
    </row>
    <row r="45" spans="1:8" x14ac:dyDescent="0.25">
      <c r="D45" t="s">
        <v>1260</v>
      </c>
      <c r="F45">
        <f t="shared" si="3"/>
        <v>0</v>
      </c>
      <c r="G45">
        <f t="shared" si="4"/>
        <v>0</v>
      </c>
      <c r="H45">
        <f t="shared" si="5"/>
        <v>0</v>
      </c>
    </row>
    <row r="46" spans="1:8" x14ac:dyDescent="0.25">
      <c r="D46" t="s">
        <v>1261</v>
      </c>
      <c r="F46">
        <f t="shared" si="3"/>
        <v>0</v>
      </c>
      <c r="G46">
        <f t="shared" si="4"/>
        <v>0</v>
      </c>
      <c r="H46">
        <f t="shared" si="5"/>
        <v>0</v>
      </c>
    </row>
    <row r="47" spans="1:8" x14ac:dyDescent="0.25">
      <c r="D47" t="s">
        <v>1262</v>
      </c>
      <c r="E47">
        <v>5</v>
      </c>
      <c r="F47" t="e">
        <f t="shared" si="3"/>
        <v>#N/A</v>
      </c>
      <c r="G47">
        <f t="shared" si="4"/>
        <v>0</v>
      </c>
      <c r="H47">
        <f t="shared" si="5"/>
        <v>0</v>
      </c>
    </row>
    <row r="48" spans="1:8" x14ac:dyDescent="0.25">
      <c r="D48" t="s">
        <v>1263</v>
      </c>
      <c r="F48">
        <f t="shared" si="3"/>
        <v>0</v>
      </c>
      <c r="G48">
        <f t="shared" si="4"/>
        <v>0</v>
      </c>
      <c r="H48">
        <f t="shared" si="5"/>
        <v>0</v>
      </c>
    </row>
    <row r="49" spans="4:8" x14ac:dyDescent="0.25">
      <c r="D49" t="s">
        <v>1264</v>
      </c>
      <c r="E49">
        <v>5</v>
      </c>
      <c r="F49" t="e">
        <f t="shared" si="3"/>
        <v>#N/A</v>
      </c>
      <c r="G49">
        <f t="shared" si="4"/>
        <v>0</v>
      </c>
      <c r="H49">
        <f t="shared" si="5"/>
        <v>0</v>
      </c>
    </row>
    <row r="50" spans="4:8" x14ac:dyDescent="0.25">
      <c r="D50" t="s">
        <v>1265</v>
      </c>
      <c r="E50">
        <v>5</v>
      </c>
      <c r="F50" t="e">
        <f t="shared" si="3"/>
        <v>#N/A</v>
      </c>
      <c r="G50">
        <f t="shared" si="4"/>
        <v>0</v>
      </c>
      <c r="H50">
        <f t="shared" si="5"/>
        <v>0</v>
      </c>
    </row>
    <row r="51" spans="4:8" x14ac:dyDescent="0.25">
      <c r="D51" t="s">
        <v>1266</v>
      </c>
      <c r="E51">
        <v>5</v>
      </c>
      <c r="F51">
        <f t="shared" si="3"/>
        <v>1</v>
      </c>
      <c r="G51">
        <f t="shared" si="4"/>
        <v>1</v>
      </c>
      <c r="H51">
        <f t="shared" si="5"/>
        <v>2</v>
      </c>
    </row>
    <row r="52" spans="4:8" x14ac:dyDescent="0.25">
      <c r="D52" t="s">
        <v>1267</v>
      </c>
      <c r="E52">
        <v>5</v>
      </c>
      <c r="F52" t="e">
        <f t="shared" si="3"/>
        <v>#N/A</v>
      </c>
      <c r="G52">
        <f t="shared" si="4"/>
        <v>0</v>
      </c>
      <c r="H52">
        <f t="shared" si="5"/>
        <v>0</v>
      </c>
    </row>
    <row r="53" spans="4:8" x14ac:dyDescent="0.25">
      <c r="D53" t="s">
        <v>1268</v>
      </c>
      <c r="F53">
        <f t="shared" si="3"/>
        <v>0</v>
      </c>
      <c r="G53">
        <f t="shared" si="4"/>
        <v>0</v>
      </c>
      <c r="H53">
        <f t="shared" si="5"/>
        <v>0</v>
      </c>
    </row>
    <row r="54" spans="4:8" x14ac:dyDescent="0.25">
      <c r="D54" t="s">
        <v>1269</v>
      </c>
      <c r="F54">
        <f t="shared" si="3"/>
        <v>0</v>
      </c>
      <c r="G54">
        <f t="shared" si="4"/>
        <v>0</v>
      </c>
      <c r="H54">
        <f t="shared" si="5"/>
        <v>0</v>
      </c>
    </row>
    <row r="55" spans="4:8" x14ac:dyDescent="0.25">
      <c r="D55" t="s">
        <v>1270</v>
      </c>
      <c r="E55">
        <v>5</v>
      </c>
      <c r="F55" t="e">
        <f t="shared" si="3"/>
        <v>#N/A</v>
      </c>
      <c r="G55">
        <f t="shared" si="4"/>
        <v>0</v>
      </c>
      <c r="H55">
        <f t="shared" si="5"/>
        <v>0</v>
      </c>
    </row>
    <row r="56" spans="4:8" x14ac:dyDescent="0.25">
      <c r="D56" t="s">
        <v>1271</v>
      </c>
      <c r="E56">
        <v>5</v>
      </c>
      <c r="F56">
        <f t="shared" si="3"/>
        <v>2</v>
      </c>
      <c r="G56">
        <f t="shared" si="4"/>
        <v>2</v>
      </c>
      <c r="H56">
        <f t="shared" si="5"/>
        <v>4</v>
      </c>
    </row>
    <row r="57" spans="4:8" x14ac:dyDescent="0.25">
      <c r="D57" t="s">
        <v>1272</v>
      </c>
      <c r="E57">
        <v>1</v>
      </c>
      <c r="F57">
        <f t="shared" si="3"/>
        <v>0</v>
      </c>
      <c r="G57">
        <f t="shared" si="4"/>
        <v>0</v>
      </c>
      <c r="H57">
        <f t="shared" si="5"/>
        <v>0</v>
      </c>
    </row>
    <row r="58" spans="4:8" x14ac:dyDescent="0.25">
      <c r="D58" t="s">
        <v>1273</v>
      </c>
      <c r="E58">
        <v>5</v>
      </c>
      <c r="F58" t="e">
        <f t="shared" si="3"/>
        <v>#N/A</v>
      </c>
      <c r="G58">
        <f t="shared" si="4"/>
        <v>0</v>
      </c>
      <c r="H58">
        <f t="shared" si="5"/>
        <v>0</v>
      </c>
    </row>
    <row r="59" spans="4:8" x14ac:dyDescent="0.25">
      <c r="D59" t="s">
        <v>1274</v>
      </c>
      <c r="E59">
        <v>5</v>
      </c>
      <c r="F59" t="e">
        <f t="shared" si="3"/>
        <v>#N/A</v>
      </c>
      <c r="G59">
        <f t="shared" si="4"/>
        <v>0</v>
      </c>
      <c r="H59">
        <f t="shared" si="5"/>
        <v>0</v>
      </c>
    </row>
    <row r="60" spans="4:8" x14ac:dyDescent="0.25">
      <c r="D60" t="s">
        <v>1275</v>
      </c>
      <c r="E60">
        <v>5</v>
      </c>
      <c r="F60" t="e">
        <f t="shared" si="3"/>
        <v>#N/A</v>
      </c>
      <c r="G60">
        <f t="shared" si="4"/>
        <v>0</v>
      </c>
      <c r="H60">
        <f t="shared" si="5"/>
        <v>0</v>
      </c>
    </row>
    <row r="61" spans="4:8" x14ac:dyDescent="0.25">
      <c r="D61" t="s">
        <v>1276</v>
      </c>
      <c r="F61">
        <f t="shared" si="3"/>
        <v>0</v>
      </c>
      <c r="G61">
        <f t="shared" si="4"/>
        <v>0</v>
      </c>
      <c r="H61">
        <f t="shared" si="5"/>
        <v>0</v>
      </c>
    </row>
    <row r="62" spans="4:8" x14ac:dyDescent="0.25">
      <c r="D62" t="s">
        <v>1277</v>
      </c>
      <c r="E62">
        <v>5</v>
      </c>
      <c r="F62" t="e">
        <f t="shared" si="3"/>
        <v>#N/A</v>
      </c>
      <c r="G62">
        <f t="shared" si="4"/>
        <v>0</v>
      </c>
      <c r="H62">
        <f t="shared" si="5"/>
        <v>0</v>
      </c>
    </row>
    <row r="63" spans="4:8" x14ac:dyDescent="0.25">
      <c r="D63" t="s">
        <v>1278</v>
      </c>
      <c r="F63">
        <f t="shared" si="3"/>
        <v>0</v>
      </c>
      <c r="G63">
        <f t="shared" si="4"/>
        <v>0</v>
      </c>
      <c r="H63">
        <f t="shared" si="5"/>
        <v>0</v>
      </c>
    </row>
    <row r="64" spans="4:8" x14ac:dyDescent="0.25">
      <c r="D64" t="s">
        <v>1279</v>
      </c>
      <c r="E64">
        <v>5</v>
      </c>
      <c r="F64" t="e">
        <f t="shared" si="3"/>
        <v>#N/A</v>
      </c>
      <c r="G64">
        <f t="shared" si="4"/>
        <v>0</v>
      </c>
      <c r="H64">
        <f t="shared" si="5"/>
        <v>0</v>
      </c>
    </row>
    <row r="65" spans="4:8" x14ac:dyDescent="0.25">
      <c r="D65" t="s">
        <v>1280</v>
      </c>
      <c r="F65">
        <f t="shared" si="3"/>
        <v>0</v>
      </c>
      <c r="G65">
        <f t="shared" si="4"/>
        <v>0</v>
      </c>
      <c r="H65">
        <f t="shared" si="5"/>
        <v>0</v>
      </c>
    </row>
    <row r="66" spans="4:8" x14ac:dyDescent="0.25">
      <c r="D66" t="s">
        <v>1281</v>
      </c>
      <c r="E66">
        <v>5</v>
      </c>
      <c r="F66" t="e">
        <f t="shared" si="3"/>
        <v>#N/A</v>
      </c>
      <c r="G66">
        <f t="shared" si="4"/>
        <v>0</v>
      </c>
      <c r="H66">
        <f t="shared" si="5"/>
        <v>0</v>
      </c>
    </row>
    <row r="67" spans="4:8" x14ac:dyDescent="0.25">
      <c r="D67" t="s">
        <v>1282</v>
      </c>
      <c r="F67">
        <f t="shared" si="3"/>
        <v>0</v>
      </c>
      <c r="G67">
        <f t="shared" si="4"/>
        <v>0</v>
      </c>
      <c r="H67">
        <f t="shared" si="5"/>
        <v>0</v>
      </c>
    </row>
    <row r="68" spans="4:8" x14ac:dyDescent="0.25">
      <c r="D68" t="s">
        <v>1283</v>
      </c>
      <c r="F68">
        <f t="shared" ref="F68:F77" si="6">VLOOKUP(D68,A:B,2,FALSE)</f>
        <v>0</v>
      </c>
      <c r="G68">
        <f t="shared" ref="G68:G77" si="7">IFERROR(VLOOKUP(D68,A:B,2,FALSE),0)</f>
        <v>0</v>
      </c>
      <c r="H68">
        <f t="shared" ref="H68:H77" si="8">IF(G68=0,0,2*G68)</f>
        <v>0</v>
      </c>
    </row>
    <row r="69" spans="4:8" x14ac:dyDescent="0.25">
      <c r="D69" t="s">
        <v>1284</v>
      </c>
      <c r="F69">
        <f t="shared" si="6"/>
        <v>0</v>
      </c>
      <c r="G69">
        <f t="shared" si="7"/>
        <v>0</v>
      </c>
      <c r="H69">
        <f t="shared" si="8"/>
        <v>0</v>
      </c>
    </row>
    <row r="70" spans="4:8" x14ac:dyDescent="0.25">
      <c r="D70" t="s">
        <v>1285</v>
      </c>
      <c r="F70">
        <f t="shared" si="6"/>
        <v>0</v>
      </c>
      <c r="G70">
        <f t="shared" si="7"/>
        <v>0</v>
      </c>
      <c r="H70">
        <f t="shared" si="8"/>
        <v>0</v>
      </c>
    </row>
    <row r="71" spans="4:8" x14ac:dyDescent="0.25">
      <c r="D71" t="s">
        <v>1286</v>
      </c>
      <c r="F71">
        <f t="shared" si="6"/>
        <v>0</v>
      </c>
      <c r="G71">
        <f t="shared" si="7"/>
        <v>0</v>
      </c>
      <c r="H71">
        <f t="shared" si="8"/>
        <v>0</v>
      </c>
    </row>
    <row r="72" spans="4:8" x14ac:dyDescent="0.25">
      <c r="D72" t="s">
        <v>1287</v>
      </c>
      <c r="E72">
        <v>5</v>
      </c>
      <c r="F72" t="e">
        <f t="shared" si="6"/>
        <v>#N/A</v>
      </c>
      <c r="G72">
        <f t="shared" si="7"/>
        <v>0</v>
      </c>
      <c r="H72">
        <f t="shared" si="8"/>
        <v>0</v>
      </c>
    </row>
    <row r="73" spans="4:8" x14ac:dyDescent="0.25">
      <c r="D73" t="s">
        <v>1288</v>
      </c>
      <c r="F73">
        <f t="shared" si="6"/>
        <v>0</v>
      </c>
      <c r="G73">
        <f t="shared" si="7"/>
        <v>0</v>
      </c>
      <c r="H73">
        <f t="shared" si="8"/>
        <v>0</v>
      </c>
    </row>
    <row r="74" spans="4:8" x14ac:dyDescent="0.25">
      <c r="D74" t="s">
        <v>1289</v>
      </c>
      <c r="F74">
        <f t="shared" si="6"/>
        <v>0</v>
      </c>
      <c r="G74">
        <f t="shared" si="7"/>
        <v>0</v>
      </c>
      <c r="H74">
        <f t="shared" si="8"/>
        <v>0</v>
      </c>
    </row>
    <row r="75" spans="4:8" x14ac:dyDescent="0.25">
      <c r="D75" t="s">
        <v>1290</v>
      </c>
      <c r="F75">
        <f t="shared" si="6"/>
        <v>0</v>
      </c>
      <c r="G75">
        <f t="shared" si="7"/>
        <v>0</v>
      </c>
      <c r="H75">
        <f t="shared" si="8"/>
        <v>0</v>
      </c>
    </row>
    <row r="76" spans="4:8" x14ac:dyDescent="0.25">
      <c r="D76" t="s">
        <v>1291</v>
      </c>
      <c r="F76">
        <f t="shared" si="6"/>
        <v>0</v>
      </c>
      <c r="G76">
        <f t="shared" si="7"/>
        <v>0</v>
      </c>
      <c r="H76">
        <f t="shared" si="8"/>
        <v>0</v>
      </c>
    </row>
    <row r="77" spans="4:8" x14ac:dyDescent="0.25">
      <c r="D77" t="s">
        <v>1292</v>
      </c>
      <c r="F77">
        <f t="shared" si="6"/>
        <v>0</v>
      </c>
      <c r="G77">
        <f t="shared" si="7"/>
        <v>0</v>
      </c>
      <c r="H77">
        <f t="shared" si="8"/>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A7EE-4A04-4E42-A46D-CDE781BA4E70}">
  <dimension ref="A1:N61"/>
  <sheetViews>
    <sheetView topLeftCell="A40" zoomScaleNormal="100" workbookViewId="0">
      <selection activeCell="B68" sqref="B68"/>
    </sheetView>
  </sheetViews>
  <sheetFormatPr defaultRowHeight="15" x14ac:dyDescent="0.25"/>
  <cols>
    <col min="2" max="2" width="28.85546875" customWidth="1"/>
    <col min="3" max="4" width="11.140625" customWidth="1"/>
    <col min="5" max="5" width="16.7109375" customWidth="1"/>
    <col min="6" max="11" width="11.140625" customWidth="1"/>
    <col min="13" max="13" width="21.7109375" bestFit="1" customWidth="1"/>
    <col min="14" max="14" width="9.42578125" customWidth="1"/>
  </cols>
  <sheetData>
    <row r="1" spans="1:14" x14ac:dyDescent="0.25">
      <c r="A1" s="50" t="s">
        <v>356</v>
      </c>
    </row>
    <row r="2" spans="1:14" ht="53.1" customHeight="1" x14ac:dyDescent="0.25">
      <c r="A2" s="20" t="s">
        <v>130</v>
      </c>
      <c r="B2" s="51"/>
      <c r="C2" s="52" t="s">
        <v>357</v>
      </c>
      <c r="D2" s="52" t="s">
        <v>135</v>
      </c>
      <c r="E2" s="52" t="s">
        <v>358</v>
      </c>
      <c r="F2" s="52" t="s">
        <v>359</v>
      </c>
      <c r="G2" s="52" t="s">
        <v>360</v>
      </c>
      <c r="H2" s="52" t="s">
        <v>361</v>
      </c>
      <c r="I2" s="52" t="s">
        <v>362</v>
      </c>
      <c r="J2" s="52" t="s">
        <v>363</v>
      </c>
      <c r="K2" s="52" t="s">
        <v>364</v>
      </c>
      <c r="M2" s="53" t="s">
        <v>354</v>
      </c>
      <c r="N2" s="53" t="s">
        <v>310</v>
      </c>
    </row>
    <row r="3" spans="1:14" x14ac:dyDescent="0.25">
      <c r="A3" s="20">
        <v>1</v>
      </c>
      <c r="B3" s="20" t="s">
        <v>365</v>
      </c>
      <c r="C3" s="54">
        <v>0</v>
      </c>
      <c r="D3" s="20">
        <v>0</v>
      </c>
      <c r="E3" s="20">
        <v>0</v>
      </c>
      <c r="F3" s="20">
        <v>0</v>
      </c>
      <c r="G3" s="20">
        <v>0</v>
      </c>
      <c r="H3" s="20">
        <v>0</v>
      </c>
      <c r="I3" s="20">
        <f>SUM(E3:H3)</f>
        <v>0</v>
      </c>
      <c r="J3" s="54">
        <f>C3*D3</f>
        <v>0</v>
      </c>
      <c r="K3" s="54">
        <f>I3*C3</f>
        <v>0</v>
      </c>
      <c r="M3" s="55" t="s">
        <v>366</v>
      </c>
      <c r="N3" s="55">
        <v>0</v>
      </c>
    </row>
    <row r="4" spans="1:14" x14ac:dyDescent="0.25">
      <c r="A4" s="20">
        <v>2</v>
      </c>
      <c r="B4" s="20" t="s">
        <v>367</v>
      </c>
      <c r="C4" s="54">
        <v>0</v>
      </c>
      <c r="D4" s="20">
        <v>0</v>
      </c>
      <c r="E4" s="20">
        <v>0</v>
      </c>
      <c r="F4" s="20">
        <v>0</v>
      </c>
      <c r="G4" s="20">
        <v>0</v>
      </c>
      <c r="H4" s="20">
        <v>0</v>
      </c>
      <c r="I4" s="20">
        <f t="shared" ref="I4:I12" si="0">SUM(E4:H4)</f>
        <v>0</v>
      </c>
      <c r="J4" s="54">
        <f>C4*D4</f>
        <v>0</v>
      </c>
      <c r="K4" s="54">
        <f t="shared" ref="K4:K11" si="1">I4*C4</f>
        <v>0</v>
      </c>
      <c r="M4" s="55" t="s">
        <v>368</v>
      </c>
      <c r="N4" s="55">
        <v>1</v>
      </c>
    </row>
    <row r="5" spans="1:14" x14ac:dyDescent="0.25">
      <c r="A5" s="20">
        <v>3</v>
      </c>
      <c r="B5" s="20" t="s">
        <v>369</v>
      </c>
      <c r="C5" s="54">
        <v>28931</v>
      </c>
      <c r="D5" s="20">
        <v>0.05</v>
      </c>
      <c r="E5" s="20">
        <v>0</v>
      </c>
      <c r="F5" s="20">
        <v>0.05</v>
      </c>
      <c r="G5" s="20">
        <v>0</v>
      </c>
      <c r="H5" s="20">
        <v>0</v>
      </c>
      <c r="I5" s="20">
        <f t="shared" si="0"/>
        <v>0.05</v>
      </c>
      <c r="J5" s="54">
        <f t="shared" ref="J5:J11" si="2">C5*D5</f>
        <v>1446.5500000000002</v>
      </c>
      <c r="K5" s="54">
        <f>I5*C5</f>
        <v>1446.5500000000002</v>
      </c>
      <c r="M5" s="55" t="s">
        <v>370</v>
      </c>
      <c r="N5" s="55">
        <v>2</v>
      </c>
    </row>
    <row r="6" spans="1:14" x14ac:dyDescent="0.25">
      <c r="A6" s="20">
        <v>4</v>
      </c>
      <c r="B6" s="20" t="s">
        <v>371</v>
      </c>
      <c r="C6" s="54">
        <v>22028</v>
      </c>
      <c r="D6" s="20">
        <v>0.1</v>
      </c>
      <c r="E6" s="20">
        <v>0.02</v>
      </c>
      <c r="F6" s="20">
        <v>0.02</v>
      </c>
      <c r="G6" s="20">
        <v>0</v>
      </c>
      <c r="H6" s="20">
        <v>0</v>
      </c>
      <c r="I6" s="20">
        <f t="shared" si="0"/>
        <v>0.04</v>
      </c>
      <c r="J6" s="54">
        <f t="shared" si="2"/>
        <v>2202.8000000000002</v>
      </c>
      <c r="K6" s="54">
        <f t="shared" si="1"/>
        <v>881.12</v>
      </c>
      <c r="M6" s="55" t="s">
        <v>372</v>
      </c>
      <c r="N6" s="55">
        <v>3</v>
      </c>
    </row>
    <row r="7" spans="1:14" x14ac:dyDescent="0.25">
      <c r="A7" s="20">
        <v>5</v>
      </c>
      <c r="B7" s="20" t="s">
        <v>373</v>
      </c>
      <c r="C7" s="54">
        <v>0</v>
      </c>
      <c r="D7" s="20">
        <v>0</v>
      </c>
      <c r="E7" s="20">
        <v>0</v>
      </c>
      <c r="F7" s="20">
        <v>0</v>
      </c>
      <c r="G7" s="20">
        <v>0</v>
      </c>
      <c r="H7" s="20">
        <v>0</v>
      </c>
      <c r="I7" s="20">
        <f t="shared" si="0"/>
        <v>0</v>
      </c>
      <c r="J7" s="54">
        <f t="shared" si="2"/>
        <v>0</v>
      </c>
      <c r="K7" s="54">
        <f t="shared" si="1"/>
        <v>0</v>
      </c>
      <c r="M7" s="55" t="s">
        <v>374</v>
      </c>
      <c r="N7" s="55">
        <v>4</v>
      </c>
    </row>
    <row r="8" spans="1:14" x14ac:dyDescent="0.25">
      <c r="A8" s="20">
        <v>6</v>
      </c>
      <c r="B8" s="20" t="s">
        <v>375</v>
      </c>
      <c r="C8" s="54">
        <v>11913</v>
      </c>
      <c r="D8" s="20">
        <v>7.0000000000000007E-2</v>
      </c>
      <c r="E8" s="20">
        <v>7.0000000000000007E-2</v>
      </c>
      <c r="F8" s="20">
        <v>0</v>
      </c>
      <c r="G8" s="20">
        <v>0</v>
      </c>
      <c r="H8" s="20">
        <v>0</v>
      </c>
      <c r="I8" s="20">
        <f t="shared" si="0"/>
        <v>7.0000000000000007E-2</v>
      </c>
      <c r="J8" s="54">
        <f t="shared" si="2"/>
        <v>833.91000000000008</v>
      </c>
      <c r="K8" s="54">
        <f t="shared" si="1"/>
        <v>833.91000000000008</v>
      </c>
      <c r="M8" s="55" t="s">
        <v>376</v>
      </c>
      <c r="N8" s="53">
        <v>5</v>
      </c>
    </row>
    <row r="9" spans="1:14" x14ac:dyDescent="0.25">
      <c r="A9" s="20">
        <v>7</v>
      </c>
      <c r="B9" s="20" t="s">
        <v>377</v>
      </c>
      <c r="C9" s="54">
        <v>7539</v>
      </c>
      <c r="D9" s="20">
        <v>0.38</v>
      </c>
      <c r="E9" s="20">
        <v>0.38</v>
      </c>
      <c r="F9" s="20">
        <v>0</v>
      </c>
      <c r="G9" s="20">
        <v>0</v>
      </c>
      <c r="H9" s="20">
        <v>0</v>
      </c>
      <c r="I9" s="20">
        <f t="shared" si="0"/>
        <v>0.38</v>
      </c>
      <c r="J9" s="54">
        <f t="shared" si="2"/>
        <v>2864.82</v>
      </c>
      <c r="K9" s="54">
        <f t="shared" si="1"/>
        <v>2864.82</v>
      </c>
      <c r="M9" s="55" t="s">
        <v>378</v>
      </c>
      <c r="N9" s="53">
        <v>6</v>
      </c>
    </row>
    <row r="10" spans="1:14" x14ac:dyDescent="0.25">
      <c r="A10" s="20">
        <v>8</v>
      </c>
      <c r="B10" s="20" t="s">
        <v>379</v>
      </c>
      <c r="C10" s="54">
        <v>2700</v>
      </c>
      <c r="D10" s="20">
        <v>0.02</v>
      </c>
      <c r="E10" s="20">
        <v>0</v>
      </c>
      <c r="F10" s="20">
        <v>0</v>
      </c>
      <c r="G10" s="20">
        <v>0</v>
      </c>
      <c r="H10" s="20">
        <v>0</v>
      </c>
      <c r="I10" s="20">
        <f t="shared" si="0"/>
        <v>0</v>
      </c>
      <c r="J10" s="54">
        <f t="shared" si="2"/>
        <v>54</v>
      </c>
      <c r="K10" s="54">
        <f t="shared" si="1"/>
        <v>0</v>
      </c>
      <c r="M10" s="56"/>
      <c r="N10" s="56"/>
    </row>
    <row r="11" spans="1:14" x14ac:dyDescent="0.25">
      <c r="A11" s="20">
        <v>9</v>
      </c>
      <c r="B11" s="20" t="s">
        <v>380</v>
      </c>
      <c r="C11" s="54">
        <v>1471</v>
      </c>
      <c r="D11" s="20">
        <v>7.0000000000000007E-2</v>
      </c>
      <c r="E11" s="20">
        <v>7.0000000000000007E-2</v>
      </c>
      <c r="F11" s="20">
        <v>0</v>
      </c>
      <c r="G11" s="20">
        <f t="shared" ref="G11:H11" si="3">SUM(G3:G10)</f>
        <v>0</v>
      </c>
      <c r="H11" s="20">
        <f t="shared" si="3"/>
        <v>0</v>
      </c>
      <c r="I11" s="20">
        <f t="shared" si="0"/>
        <v>7.0000000000000007E-2</v>
      </c>
      <c r="J11" s="54">
        <f t="shared" si="2"/>
        <v>102.97000000000001</v>
      </c>
      <c r="K11" s="54">
        <f t="shared" si="1"/>
        <v>102.97000000000001</v>
      </c>
      <c r="M11" s="56"/>
      <c r="N11" s="56"/>
    </row>
    <row r="12" spans="1:14" x14ac:dyDescent="0.25">
      <c r="B12" s="199" t="s">
        <v>381</v>
      </c>
      <c r="C12" s="200"/>
      <c r="D12" s="20">
        <f>SUM(D3:D11)</f>
        <v>0.69000000000000017</v>
      </c>
      <c r="E12" s="20">
        <f>SUM(E3:E11)</f>
        <v>0.54</v>
      </c>
      <c r="F12" s="20">
        <f>SUM(F3:F11)</f>
        <v>7.0000000000000007E-2</v>
      </c>
      <c r="G12" s="20">
        <f t="shared" ref="G12:H12" si="4">SUM(G3:G11)</f>
        <v>0</v>
      </c>
      <c r="H12" s="20">
        <f t="shared" si="4"/>
        <v>0</v>
      </c>
      <c r="I12" s="20">
        <f t="shared" si="0"/>
        <v>0.6100000000000001</v>
      </c>
      <c r="J12" s="54">
        <f>SUM(J3:J11)</f>
        <v>7505.05</v>
      </c>
      <c r="K12" s="54">
        <f>SUM(K3:K11)</f>
        <v>6129.37</v>
      </c>
      <c r="M12" s="56"/>
      <c r="N12" s="56"/>
    </row>
    <row r="13" spans="1:14" x14ac:dyDescent="0.25">
      <c r="M13" s="56"/>
    </row>
    <row r="14" spans="1:14" x14ac:dyDescent="0.25">
      <c r="B14" s="32" t="s">
        <v>382</v>
      </c>
      <c r="C14" s="57">
        <f>K12/J12*100</f>
        <v>81.669942238892475</v>
      </c>
      <c r="E14" s="32" t="s">
        <v>383</v>
      </c>
      <c r="G14" s="32">
        <v>5</v>
      </c>
    </row>
    <row r="16" spans="1:14" x14ac:dyDescent="0.25">
      <c r="A16" s="58" t="s">
        <v>384</v>
      </c>
    </row>
    <row r="17" spans="1:7" ht="45" x14ac:dyDescent="0.25">
      <c r="A17" s="20" t="s">
        <v>130</v>
      </c>
      <c r="B17" s="51"/>
      <c r="C17" s="52" t="s">
        <v>357</v>
      </c>
      <c r="D17" s="52" t="s">
        <v>135</v>
      </c>
      <c r="E17" s="52" t="s">
        <v>385</v>
      </c>
      <c r="F17" s="52" t="s">
        <v>363</v>
      </c>
      <c r="G17" s="52" t="s">
        <v>386</v>
      </c>
    </row>
    <row r="18" spans="1:7" x14ac:dyDescent="0.25">
      <c r="A18" s="20">
        <v>1</v>
      </c>
      <c r="B18" s="20" t="s">
        <v>365</v>
      </c>
      <c r="C18" s="54">
        <v>0</v>
      </c>
      <c r="D18" s="20">
        <v>0</v>
      </c>
      <c r="E18" s="20">
        <v>0</v>
      </c>
      <c r="F18" s="54">
        <f t="shared" ref="F18:F26" si="5">C18*D18</f>
        <v>0</v>
      </c>
      <c r="G18" s="54">
        <f>E18*C18</f>
        <v>0</v>
      </c>
    </row>
    <row r="19" spans="1:7" x14ac:dyDescent="0.25">
      <c r="A19" s="20">
        <v>2</v>
      </c>
      <c r="B19" s="20" t="s">
        <v>367</v>
      </c>
      <c r="C19" s="54">
        <v>0</v>
      </c>
      <c r="D19" s="20">
        <v>0</v>
      </c>
      <c r="E19" s="20">
        <v>0</v>
      </c>
      <c r="F19" s="54">
        <f t="shared" si="5"/>
        <v>0</v>
      </c>
      <c r="G19" s="54">
        <f t="shared" ref="G19:G26" si="6">E19*C19</f>
        <v>0</v>
      </c>
    </row>
    <row r="20" spans="1:7" x14ac:dyDescent="0.25">
      <c r="A20" s="20">
        <v>3</v>
      </c>
      <c r="B20" s="20" t="s">
        <v>369</v>
      </c>
      <c r="C20" s="54">
        <v>28931</v>
      </c>
      <c r="D20" s="20">
        <v>0.05</v>
      </c>
      <c r="E20" s="20">
        <v>0</v>
      </c>
      <c r="F20" s="54">
        <f t="shared" si="5"/>
        <v>1446.5500000000002</v>
      </c>
      <c r="G20" s="54">
        <f t="shared" si="6"/>
        <v>0</v>
      </c>
    </row>
    <row r="21" spans="1:7" x14ac:dyDescent="0.25">
      <c r="A21" s="20">
        <v>4</v>
      </c>
      <c r="B21" s="20" t="s">
        <v>371</v>
      </c>
      <c r="C21" s="54">
        <v>22028</v>
      </c>
      <c r="D21" s="20">
        <v>0.1</v>
      </c>
      <c r="E21" s="20">
        <v>0</v>
      </c>
      <c r="F21" s="54">
        <f t="shared" si="5"/>
        <v>2202.8000000000002</v>
      </c>
      <c r="G21" s="54">
        <f t="shared" si="6"/>
        <v>0</v>
      </c>
    </row>
    <row r="22" spans="1:7" x14ac:dyDescent="0.25">
      <c r="A22" s="20">
        <v>5</v>
      </c>
      <c r="B22" s="20" t="s">
        <v>373</v>
      </c>
      <c r="C22" s="54">
        <v>0</v>
      </c>
      <c r="D22" s="20">
        <v>0</v>
      </c>
      <c r="E22" s="20">
        <v>0</v>
      </c>
      <c r="F22" s="54">
        <f t="shared" si="5"/>
        <v>0</v>
      </c>
      <c r="G22" s="54">
        <f t="shared" si="6"/>
        <v>0</v>
      </c>
    </row>
    <row r="23" spans="1:7" x14ac:dyDescent="0.25">
      <c r="A23" s="20">
        <v>6</v>
      </c>
      <c r="B23" s="20" t="s">
        <v>375</v>
      </c>
      <c r="C23" s="54">
        <v>11913</v>
      </c>
      <c r="D23" s="20">
        <v>7.0000000000000007E-2</v>
      </c>
      <c r="E23" s="20">
        <v>0.01</v>
      </c>
      <c r="F23" s="54">
        <f t="shared" si="5"/>
        <v>833.91000000000008</v>
      </c>
      <c r="G23" s="54">
        <f t="shared" si="6"/>
        <v>119.13</v>
      </c>
    </row>
    <row r="24" spans="1:7" x14ac:dyDescent="0.25">
      <c r="A24" s="20">
        <v>7</v>
      </c>
      <c r="B24" s="20" t="s">
        <v>377</v>
      </c>
      <c r="C24" s="54">
        <v>7539</v>
      </c>
      <c r="D24" s="20">
        <v>0.38</v>
      </c>
      <c r="E24" s="20">
        <v>0</v>
      </c>
      <c r="F24" s="54">
        <f t="shared" si="5"/>
        <v>2864.82</v>
      </c>
      <c r="G24" s="54">
        <f t="shared" si="6"/>
        <v>0</v>
      </c>
    </row>
    <row r="25" spans="1:7" x14ac:dyDescent="0.25">
      <c r="A25" s="20">
        <v>8</v>
      </c>
      <c r="B25" s="20" t="s">
        <v>379</v>
      </c>
      <c r="C25" s="54">
        <v>2700</v>
      </c>
      <c r="D25" s="20">
        <v>0.02</v>
      </c>
      <c r="E25" s="20">
        <v>0</v>
      </c>
      <c r="F25" s="54">
        <f t="shared" si="5"/>
        <v>54</v>
      </c>
      <c r="G25" s="54">
        <f t="shared" si="6"/>
        <v>0</v>
      </c>
    </row>
    <row r="26" spans="1:7" x14ac:dyDescent="0.25">
      <c r="A26" s="20">
        <v>9</v>
      </c>
      <c r="B26" s="20" t="s">
        <v>380</v>
      </c>
      <c r="C26" s="54">
        <v>1471</v>
      </c>
      <c r="D26" s="20">
        <v>7.0000000000000007E-2</v>
      </c>
      <c r="E26" s="20">
        <v>7.0000000000000007E-2</v>
      </c>
      <c r="F26" s="54">
        <f t="shared" si="5"/>
        <v>102.97000000000001</v>
      </c>
      <c r="G26" s="54">
        <f t="shared" si="6"/>
        <v>102.97000000000001</v>
      </c>
    </row>
    <row r="27" spans="1:7" x14ac:dyDescent="0.25">
      <c r="B27" s="199" t="s">
        <v>381</v>
      </c>
      <c r="C27" s="200"/>
      <c r="D27" s="20">
        <f>SUM(D18:D26)</f>
        <v>0.69000000000000017</v>
      </c>
      <c r="E27" s="20">
        <f>SUM(E18:E26)</f>
        <v>0.08</v>
      </c>
      <c r="F27" s="54">
        <f>SUM(F18:F26)</f>
        <v>7505.05</v>
      </c>
      <c r="G27" s="54">
        <f>SUM(G18:G26)</f>
        <v>222.10000000000002</v>
      </c>
    </row>
    <row r="29" spans="1:7" x14ac:dyDescent="0.25">
      <c r="B29" s="32" t="s">
        <v>387</v>
      </c>
      <c r="C29" s="57">
        <f>G27/F27*100</f>
        <v>2.9593407105882044</v>
      </c>
      <c r="E29" s="32" t="s">
        <v>388</v>
      </c>
      <c r="G29" s="32">
        <v>1</v>
      </c>
    </row>
    <row r="31" spans="1:7" x14ac:dyDescent="0.25">
      <c r="A31" s="58" t="s">
        <v>389</v>
      </c>
    </row>
    <row r="32" spans="1:7" ht="30" x14ac:dyDescent="0.25">
      <c r="A32" s="20" t="s">
        <v>130</v>
      </c>
      <c r="B32" s="51"/>
      <c r="C32" s="52" t="s">
        <v>357</v>
      </c>
      <c r="D32" s="52" t="s">
        <v>135</v>
      </c>
      <c r="E32" s="52" t="s">
        <v>390</v>
      </c>
      <c r="F32" s="52" t="s">
        <v>363</v>
      </c>
      <c r="G32" s="52" t="s">
        <v>386</v>
      </c>
    </row>
    <row r="33" spans="1:7" x14ac:dyDescent="0.25">
      <c r="A33" s="20">
        <v>1</v>
      </c>
      <c r="B33" s="20" t="s">
        <v>365</v>
      </c>
      <c r="C33" s="54">
        <v>0</v>
      </c>
      <c r="D33" s="20">
        <v>0</v>
      </c>
      <c r="E33" s="20">
        <v>0</v>
      </c>
      <c r="F33" s="54">
        <f t="shared" ref="F33:F41" si="7">C33*D33</f>
        <v>0</v>
      </c>
      <c r="G33" s="54">
        <f>E33*C33</f>
        <v>0</v>
      </c>
    </row>
    <row r="34" spans="1:7" x14ac:dyDescent="0.25">
      <c r="A34" s="20">
        <v>2</v>
      </c>
      <c r="B34" s="20" t="s">
        <v>367</v>
      </c>
      <c r="C34" s="54">
        <v>0</v>
      </c>
      <c r="D34" s="20">
        <v>0</v>
      </c>
      <c r="E34" s="20">
        <v>0</v>
      </c>
      <c r="F34" s="54">
        <f t="shared" si="7"/>
        <v>0</v>
      </c>
      <c r="G34" s="54">
        <f t="shared" ref="G34:G41" si="8">E34*C34</f>
        <v>0</v>
      </c>
    </row>
    <row r="35" spans="1:7" x14ac:dyDescent="0.25">
      <c r="A35" s="20">
        <v>3</v>
      </c>
      <c r="B35" s="20" t="s">
        <v>369</v>
      </c>
      <c r="C35" s="54">
        <v>28931</v>
      </c>
      <c r="D35" s="20">
        <v>0.05</v>
      </c>
      <c r="E35" s="20">
        <v>0.03</v>
      </c>
      <c r="F35" s="54">
        <f t="shared" si="7"/>
        <v>1446.5500000000002</v>
      </c>
      <c r="G35" s="54">
        <f t="shared" si="8"/>
        <v>867.93</v>
      </c>
    </row>
    <row r="36" spans="1:7" x14ac:dyDescent="0.25">
      <c r="A36" s="20">
        <v>4</v>
      </c>
      <c r="B36" s="20" t="s">
        <v>371</v>
      </c>
      <c r="C36" s="54">
        <v>22028</v>
      </c>
      <c r="D36" s="20">
        <v>0.1</v>
      </c>
      <c r="E36" s="20">
        <v>0</v>
      </c>
      <c r="F36" s="54">
        <f t="shared" si="7"/>
        <v>2202.8000000000002</v>
      </c>
      <c r="G36" s="54">
        <f t="shared" si="8"/>
        <v>0</v>
      </c>
    </row>
    <row r="37" spans="1:7" x14ac:dyDescent="0.25">
      <c r="A37" s="20">
        <v>5</v>
      </c>
      <c r="B37" s="20" t="s">
        <v>373</v>
      </c>
      <c r="C37" s="54">
        <v>0</v>
      </c>
      <c r="D37" s="20">
        <v>0</v>
      </c>
      <c r="E37" s="20">
        <v>0</v>
      </c>
      <c r="F37" s="54">
        <f t="shared" si="7"/>
        <v>0</v>
      </c>
      <c r="G37" s="54">
        <f t="shared" si="8"/>
        <v>0</v>
      </c>
    </row>
    <row r="38" spans="1:7" x14ac:dyDescent="0.25">
      <c r="A38" s="20">
        <v>6</v>
      </c>
      <c r="B38" s="20" t="s">
        <v>375</v>
      </c>
      <c r="C38" s="54">
        <v>11913</v>
      </c>
      <c r="D38" s="20">
        <v>7.0000000000000007E-2</v>
      </c>
      <c r="E38" s="20">
        <v>0.01</v>
      </c>
      <c r="F38" s="54">
        <f t="shared" si="7"/>
        <v>833.91000000000008</v>
      </c>
      <c r="G38" s="54">
        <f t="shared" si="8"/>
        <v>119.13</v>
      </c>
    </row>
    <row r="39" spans="1:7" x14ac:dyDescent="0.25">
      <c r="A39" s="20">
        <v>7</v>
      </c>
      <c r="B39" s="20" t="s">
        <v>377</v>
      </c>
      <c r="C39" s="54">
        <v>7539</v>
      </c>
      <c r="D39" s="20">
        <v>0.38</v>
      </c>
      <c r="E39" s="20">
        <v>0</v>
      </c>
      <c r="F39" s="54">
        <f t="shared" si="7"/>
        <v>2864.82</v>
      </c>
      <c r="G39" s="54">
        <f t="shared" si="8"/>
        <v>0</v>
      </c>
    </row>
    <row r="40" spans="1:7" x14ac:dyDescent="0.25">
      <c r="A40" s="20">
        <v>8</v>
      </c>
      <c r="B40" s="20" t="s">
        <v>379</v>
      </c>
      <c r="C40" s="54">
        <v>2700</v>
      </c>
      <c r="D40" s="20">
        <v>0.02</v>
      </c>
      <c r="E40" s="20">
        <v>0</v>
      </c>
      <c r="F40" s="54">
        <f t="shared" si="7"/>
        <v>54</v>
      </c>
      <c r="G40" s="54">
        <f t="shared" si="8"/>
        <v>0</v>
      </c>
    </row>
    <row r="41" spans="1:7" x14ac:dyDescent="0.25">
      <c r="A41" s="20">
        <v>9</v>
      </c>
      <c r="B41" s="20" t="s">
        <v>380</v>
      </c>
      <c r="C41" s="54">
        <v>1471</v>
      </c>
      <c r="D41" s="20">
        <v>7.0000000000000007E-2</v>
      </c>
      <c r="E41" s="20">
        <v>7.0000000000000007E-2</v>
      </c>
      <c r="F41" s="54">
        <f t="shared" si="7"/>
        <v>102.97000000000001</v>
      </c>
      <c r="G41" s="54">
        <f t="shared" si="8"/>
        <v>102.97000000000001</v>
      </c>
    </row>
    <row r="42" spans="1:7" x14ac:dyDescent="0.25">
      <c r="B42" s="199" t="s">
        <v>381</v>
      </c>
      <c r="C42" s="200"/>
      <c r="D42" s="20">
        <f>SUM(D33:D41)</f>
        <v>0.69000000000000017</v>
      </c>
      <c r="E42" s="20">
        <f>SUM(E33:E41)</f>
        <v>0.11000000000000001</v>
      </c>
      <c r="F42" s="54">
        <f>SUM(F33:F41)</f>
        <v>7505.05</v>
      </c>
      <c r="G42" s="54">
        <f>SUM(G33:G41)</f>
        <v>1090.03</v>
      </c>
    </row>
    <row r="44" spans="1:7" x14ac:dyDescent="0.25">
      <c r="B44" s="32" t="s">
        <v>391</v>
      </c>
      <c r="C44" s="57">
        <f>G42/F42*100</f>
        <v>14.523953871060153</v>
      </c>
      <c r="E44" s="32" t="s">
        <v>392</v>
      </c>
      <c r="G44" s="32">
        <v>1</v>
      </c>
    </row>
    <row r="46" spans="1:7" x14ac:dyDescent="0.25">
      <c r="A46" s="58" t="s">
        <v>393</v>
      </c>
    </row>
    <row r="47" spans="1:7" ht="45" x14ac:dyDescent="0.25">
      <c r="A47" s="20" t="s">
        <v>130</v>
      </c>
      <c r="B47" s="51"/>
      <c r="C47" s="52" t="s">
        <v>357</v>
      </c>
      <c r="D47" s="52" t="s">
        <v>135</v>
      </c>
      <c r="E47" s="52" t="s">
        <v>394</v>
      </c>
      <c r="F47" s="52" t="s">
        <v>363</v>
      </c>
      <c r="G47" s="52" t="s">
        <v>386</v>
      </c>
    </row>
    <row r="48" spans="1:7" x14ac:dyDescent="0.25">
      <c r="A48" s="20">
        <v>1</v>
      </c>
      <c r="B48" s="20" t="s">
        <v>365</v>
      </c>
      <c r="C48" s="54">
        <v>0</v>
      </c>
      <c r="D48" s="20">
        <v>0</v>
      </c>
      <c r="E48" s="20">
        <v>0</v>
      </c>
      <c r="F48" s="54">
        <f t="shared" ref="F48:F56" si="9">C48*D48</f>
        <v>0</v>
      </c>
      <c r="G48" s="54">
        <f>E48*C48</f>
        <v>0</v>
      </c>
    </row>
    <row r="49" spans="1:7" x14ac:dyDescent="0.25">
      <c r="A49" s="20">
        <v>2</v>
      </c>
      <c r="B49" s="20" t="s">
        <v>367</v>
      </c>
      <c r="C49" s="54">
        <v>0</v>
      </c>
      <c r="D49" s="20">
        <v>0</v>
      </c>
      <c r="E49" s="20">
        <v>0</v>
      </c>
      <c r="F49" s="54">
        <f t="shared" si="9"/>
        <v>0</v>
      </c>
      <c r="G49" s="54">
        <f t="shared" ref="G49:G56" si="10">E49*C49</f>
        <v>0</v>
      </c>
    </row>
    <row r="50" spans="1:7" x14ac:dyDescent="0.25">
      <c r="A50" s="20">
        <v>3</v>
      </c>
      <c r="B50" s="20" t="s">
        <v>369</v>
      </c>
      <c r="C50" s="54">
        <v>28931</v>
      </c>
      <c r="D50" s="20">
        <v>0.05</v>
      </c>
      <c r="E50" s="20">
        <v>0</v>
      </c>
      <c r="F50" s="54">
        <f t="shared" si="9"/>
        <v>1446.5500000000002</v>
      </c>
      <c r="G50" s="54">
        <f t="shared" si="10"/>
        <v>0</v>
      </c>
    </row>
    <row r="51" spans="1:7" x14ac:dyDescent="0.25">
      <c r="A51" s="20">
        <v>4</v>
      </c>
      <c r="B51" s="20" t="s">
        <v>371</v>
      </c>
      <c r="C51" s="54">
        <v>22028</v>
      </c>
      <c r="D51" s="20">
        <v>0.1</v>
      </c>
      <c r="E51" s="20">
        <v>0</v>
      </c>
      <c r="F51" s="54">
        <f t="shared" si="9"/>
        <v>2202.8000000000002</v>
      </c>
      <c r="G51" s="54">
        <f t="shared" si="10"/>
        <v>0</v>
      </c>
    </row>
    <row r="52" spans="1:7" x14ac:dyDescent="0.25">
      <c r="A52" s="20">
        <v>5</v>
      </c>
      <c r="B52" s="20" t="s">
        <v>373</v>
      </c>
      <c r="C52" s="54">
        <v>0</v>
      </c>
      <c r="D52" s="20">
        <v>0</v>
      </c>
      <c r="E52" s="20">
        <v>0</v>
      </c>
      <c r="F52" s="54">
        <f t="shared" si="9"/>
        <v>0</v>
      </c>
      <c r="G52" s="54">
        <f t="shared" si="10"/>
        <v>0</v>
      </c>
    </row>
    <row r="53" spans="1:7" x14ac:dyDescent="0.25">
      <c r="A53" s="20">
        <v>6</v>
      </c>
      <c r="B53" s="20" t="s">
        <v>375</v>
      </c>
      <c r="C53" s="54">
        <v>11913</v>
      </c>
      <c r="D53" s="20">
        <v>7.0000000000000007E-2</v>
      </c>
      <c r="E53" s="20">
        <v>0</v>
      </c>
      <c r="F53" s="54">
        <f t="shared" si="9"/>
        <v>833.91000000000008</v>
      </c>
      <c r="G53" s="54">
        <f t="shared" si="10"/>
        <v>0</v>
      </c>
    </row>
    <row r="54" spans="1:7" x14ac:dyDescent="0.25">
      <c r="A54" s="20">
        <v>7</v>
      </c>
      <c r="B54" s="20" t="s">
        <v>377</v>
      </c>
      <c r="C54" s="54">
        <v>7539</v>
      </c>
      <c r="D54" s="20">
        <v>0.38</v>
      </c>
      <c r="E54" s="20">
        <v>0</v>
      </c>
      <c r="F54" s="54">
        <f t="shared" si="9"/>
        <v>2864.82</v>
      </c>
      <c r="G54" s="54">
        <f t="shared" si="10"/>
        <v>0</v>
      </c>
    </row>
    <row r="55" spans="1:7" x14ac:dyDescent="0.25">
      <c r="A55" s="20">
        <v>8</v>
      </c>
      <c r="B55" s="20" t="s">
        <v>379</v>
      </c>
      <c r="C55" s="54">
        <v>2700</v>
      </c>
      <c r="D55" s="20">
        <v>0.02</v>
      </c>
      <c r="E55" s="20">
        <v>0</v>
      </c>
      <c r="F55" s="54">
        <f t="shared" si="9"/>
        <v>54</v>
      </c>
      <c r="G55" s="54">
        <f t="shared" si="10"/>
        <v>0</v>
      </c>
    </row>
    <row r="56" spans="1:7" x14ac:dyDescent="0.25">
      <c r="A56" s="20">
        <v>9</v>
      </c>
      <c r="B56" s="20" t="s">
        <v>380</v>
      </c>
      <c r="C56" s="54">
        <v>1471</v>
      </c>
      <c r="D56" s="20">
        <v>7.0000000000000007E-2</v>
      </c>
      <c r="E56" s="20">
        <v>0.01</v>
      </c>
      <c r="F56" s="54">
        <f t="shared" si="9"/>
        <v>102.97000000000001</v>
      </c>
      <c r="G56" s="54">
        <f t="shared" si="10"/>
        <v>14.71</v>
      </c>
    </row>
    <row r="57" spans="1:7" x14ac:dyDescent="0.25">
      <c r="B57" s="199" t="s">
        <v>381</v>
      </c>
      <c r="C57" s="200"/>
      <c r="D57" s="20">
        <f>SUM(D48:D56)</f>
        <v>0.69000000000000017</v>
      </c>
      <c r="E57" s="20">
        <f>SUM(E48:E56)</f>
        <v>0.01</v>
      </c>
      <c r="F57" s="54">
        <f>SUM(F48:F56)</f>
        <v>7505.05</v>
      </c>
      <c r="G57" s="54">
        <f>SUM(G48:G56)</f>
        <v>14.71</v>
      </c>
    </row>
    <row r="59" spans="1:7" x14ac:dyDescent="0.25">
      <c r="B59" s="32" t="s">
        <v>395</v>
      </c>
      <c r="C59" s="57">
        <f>G57/F57*100</f>
        <v>0.19600135908488286</v>
      </c>
      <c r="E59" s="32" t="s">
        <v>396</v>
      </c>
      <c r="G59" s="32">
        <v>1</v>
      </c>
    </row>
    <row r="60" spans="1:7" x14ac:dyDescent="0.25">
      <c r="B60" s="50"/>
      <c r="C60" s="50"/>
      <c r="D60" s="50"/>
      <c r="E60" s="50"/>
      <c r="F60" s="50"/>
      <c r="G60" s="50"/>
    </row>
    <row r="61" spans="1:7" x14ac:dyDescent="0.25">
      <c r="B61" s="50" t="s">
        <v>397</v>
      </c>
      <c r="C61" s="50"/>
      <c r="D61" s="50"/>
      <c r="E61" s="50"/>
      <c r="F61" s="50"/>
      <c r="G61" s="50">
        <f>SUM(G59,G44,G29,G14,)</f>
        <v>8</v>
      </c>
    </row>
  </sheetData>
  <mergeCells count="4">
    <mergeCell ref="B12:C12"/>
    <mergeCell ref="B27:C27"/>
    <mergeCell ref="B42:C42"/>
    <mergeCell ref="B57:C5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7C5EB-B9E6-447E-A8F7-1F8F7ECF9ED5}">
  <dimension ref="A1:T176"/>
  <sheetViews>
    <sheetView workbookViewId="0">
      <pane xSplit="2" ySplit="1" topLeftCell="K2" activePane="bottomRight" state="frozen"/>
      <selection pane="topRight" activeCell="C1" sqref="C1"/>
      <selection pane="bottomLeft" activeCell="A2" sqref="A2"/>
      <selection pane="bottomRight" activeCell="Q10" sqref="Q10"/>
    </sheetView>
  </sheetViews>
  <sheetFormatPr defaultRowHeight="15" x14ac:dyDescent="0.25"/>
  <cols>
    <col min="1" max="1" width="8.85546875" bestFit="1" customWidth="1"/>
    <col min="2" max="2" width="11.140625" bestFit="1" customWidth="1"/>
    <col min="19" max="19" width="11.28515625" customWidth="1"/>
    <col min="25" max="25" width="22.28515625" bestFit="1" customWidth="1"/>
  </cols>
  <sheetData>
    <row r="1" spans="1:20" ht="60" x14ac:dyDescent="0.25">
      <c r="A1" s="32" t="s">
        <v>464</v>
      </c>
      <c r="B1" s="130" t="s">
        <v>508</v>
      </c>
      <c r="C1" s="130" t="s">
        <v>509</v>
      </c>
      <c r="D1" s="130" t="s">
        <v>510</v>
      </c>
      <c r="E1" s="131" t="s">
        <v>516</v>
      </c>
      <c r="F1" s="129"/>
      <c r="G1" s="130" t="s">
        <v>515</v>
      </c>
      <c r="H1" s="130" t="s">
        <v>509</v>
      </c>
      <c r="I1" s="130" t="s">
        <v>510</v>
      </c>
      <c r="J1" s="131" t="s">
        <v>517</v>
      </c>
      <c r="L1" s="130" t="s">
        <v>515</v>
      </c>
      <c r="M1" s="130" t="s">
        <v>509</v>
      </c>
      <c r="N1" s="130" t="s">
        <v>510</v>
      </c>
      <c r="O1" s="131" t="s">
        <v>518</v>
      </c>
      <c r="Q1" s="130" t="s">
        <v>515</v>
      </c>
      <c r="R1" s="130" t="s">
        <v>509</v>
      </c>
      <c r="S1" s="130" t="s">
        <v>510</v>
      </c>
      <c r="T1" s="131" t="s">
        <v>519</v>
      </c>
    </row>
    <row r="2" spans="1:20" x14ac:dyDescent="0.25">
      <c r="A2" t="s">
        <v>473</v>
      </c>
      <c r="B2" s="132" t="s">
        <v>1118</v>
      </c>
      <c r="C2">
        <v>148370</v>
      </c>
      <c r="D2">
        <v>148370</v>
      </c>
      <c r="E2">
        <f t="shared" ref="E2:E33" si="0">D2/C2*100</f>
        <v>100</v>
      </c>
      <c r="G2" s="132" t="s">
        <v>1118</v>
      </c>
      <c r="H2">
        <v>148370</v>
      </c>
      <c r="I2">
        <v>148370</v>
      </c>
      <c r="J2">
        <f t="shared" ref="J2:J33" si="1">I2/H2*100</f>
        <v>100</v>
      </c>
      <c r="L2" s="132" t="s">
        <v>1118</v>
      </c>
      <c r="M2">
        <v>148370</v>
      </c>
      <c r="N2">
        <v>0</v>
      </c>
      <c r="O2">
        <f t="shared" ref="O2:O33" si="2">N2/M2*100</f>
        <v>0</v>
      </c>
      <c r="Q2" s="132" t="s">
        <v>1118</v>
      </c>
      <c r="R2">
        <v>148370</v>
      </c>
      <c r="S2">
        <v>0</v>
      </c>
      <c r="T2">
        <f t="shared" ref="T2:T33" si="3">S2/R2*100</f>
        <v>0</v>
      </c>
    </row>
    <row r="3" spans="1:20" x14ac:dyDescent="0.25">
      <c r="A3" t="s">
        <v>473</v>
      </c>
      <c r="B3" s="132" t="s">
        <v>1119</v>
      </c>
      <c r="C3">
        <v>28377106</v>
      </c>
      <c r="D3">
        <v>24313617</v>
      </c>
      <c r="E3">
        <f t="shared" si="0"/>
        <v>85.680396725444794</v>
      </c>
      <c r="G3" s="132" t="s">
        <v>1119</v>
      </c>
      <c r="H3">
        <v>28377106</v>
      </c>
      <c r="I3">
        <v>9203585</v>
      </c>
      <c r="J3">
        <f t="shared" si="1"/>
        <v>32.433134654393584</v>
      </c>
      <c r="L3" s="132" t="s">
        <v>1119</v>
      </c>
      <c r="M3">
        <v>28377106</v>
      </c>
      <c r="N3">
        <v>7001732</v>
      </c>
      <c r="O3">
        <f t="shared" si="2"/>
        <v>24.673876187374429</v>
      </c>
      <c r="Q3" s="132" t="s">
        <v>1119</v>
      </c>
      <c r="R3">
        <v>28377106</v>
      </c>
      <c r="S3">
        <v>235489</v>
      </c>
      <c r="T3">
        <f t="shared" si="3"/>
        <v>0.82985558851561536</v>
      </c>
    </row>
    <row r="4" spans="1:20" x14ac:dyDescent="0.25">
      <c r="A4" t="s">
        <v>473</v>
      </c>
      <c r="B4" s="132" t="s">
        <v>1120</v>
      </c>
      <c r="C4">
        <v>560836.91</v>
      </c>
      <c r="D4">
        <v>560836.91</v>
      </c>
      <c r="E4">
        <f t="shared" si="0"/>
        <v>100</v>
      </c>
      <c r="G4" s="132" t="s">
        <v>1120</v>
      </c>
      <c r="H4">
        <v>560836.91</v>
      </c>
      <c r="I4">
        <v>72914.930000000008</v>
      </c>
      <c r="J4">
        <f t="shared" si="1"/>
        <v>13.001093312492577</v>
      </c>
      <c r="L4" s="132" t="s">
        <v>1120</v>
      </c>
      <c r="M4">
        <v>560836.91</v>
      </c>
      <c r="N4">
        <v>103958.25</v>
      </c>
      <c r="O4">
        <f t="shared" si="2"/>
        <v>18.536271088149313</v>
      </c>
      <c r="Q4" s="132" t="s">
        <v>1120</v>
      </c>
      <c r="R4">
        <v>560836.91</v>
      </c>
      <c r="S4">
        <v>6628.63</v>
      </c>
      <c r="T4">
        <f t="shared" si="3"/>
        <v>1.1819175738629613</v>
      </c>
    </row>
    <row r="5" spans="1:20" x14ac:dyDescent="0.25">
      <c r="A5" t="s">
        <v>473</v>
      </c>
      <c r="B5" s="132" t="s">
        <v>1121</v>
      </c>
      <c r="C5">
        <v>865200</v>
      </c>
      <c r="D5">
        <v>717200</v>
      </c>
      <c r="E5">
        <f t="shared" si="0"/>
        <v>82.894128525196493</v>
      </c>
      <c r="G5" s="132" t="s">
        <v>1121</v>
      </c>
      <c r="H5">
        <v>865200</v>
      </c>
      <c r="I5">
        <v>157400</v>
      </c>
      <c r="J5">
        <f t="shared" si="1"/>
        <v>18.192325473878874</v>
      </c>
      <c r="L5" s="132" t="s">
        <v>1121</v>
      </c>
      <c r="M5">
        <v>865200</v>
      </c>
      <c r="N5">
        <v>75600</v>
      </c>
      <c r="O5">
        <f t="shared" si="2"/>
        <v>8.7378640776699026</v>
      </c>
      <c r="Q5" s="132" t="s">
        <v>1121</v>
      </c>
      <c r="R5">
        <v>865200</v>
      </c>
      <c r="S5">
        <v>21600</v>
      </c>
      <c r="T5">
        <f t="shared" si="3"/>
        <v>2.496532593619972</v>
      </c>
    </row>
    <row r="6" spans="1:20" x14ac:dyDescent="0.25">
      <c r="A6" t="s">
        <v>473</v>
      </c>
      <c r="B6" s="132" t="s">
        <v>1122</v>
      </c>
      <c r="C6">
        <v>17873649.839999996</v>
      </c>
      <c r="D6">
        <v>15025627.99</v>
      </c>
      <c r="E6">
        <f t="shared" si="0"/>
        <v>84.065807065178603</v>
      </c>
      <c r="G6" s="132" t="s">
        <v>1122</v>
      </c>
      <c r="H6">
        <v>17873649.839999996</v>
      </c>
      <c r="I6">
        <v>4122434.35</v>
      </c>
      <c r="J6">
        <f t="shared" si="1"/>
        <v>23.064311916720424</v>
      </c>
      <c r="L6" s="132" t="s">
        <v>1122</v>
      </c>
      <c r="M6">
        <v>17873649.839999996</v>
      </c>
      <c r="N6">
        <v>2819294.1500000004</v>
      </c>
      <c r="O6">
        <f t="shared" si="2"/>
        <v>15.773466389000273</v>
      </c>
      <c r="Q6" s="132" t="s">
        <v>1122</v>
      </c>
      <c r="R6">
        <v>17873649.839999996</v>
      </c>
      <c r="S6">
        <v>0</v>
      </c>
      <c r="T6">
        <f t="shared" si="3"/>
        <v>0</v>
      </c>
    </row>
    <row r="7" spans="1:20" x14ac:dyDescent="0.25">
      <c r="A7" t="s">
        <v>473</v>
      </c>
      <c r="B7" s="132" t="s">
        <v>1123</v>
      </c>
      <c r="C7">
        <v>415769.31900000002</v>
      </c>
      <c r="D7">
        <v>415769.31900000002</v>
      </c>
      <c r="E7">
        <f t="shared" si="0"/>
        <v>100</v>
      </c>
      <c r="G7" s="132" t="s">
        <v>1123</v>
      </c>
      <c r="H7">
        <v>415769.31900000002</v>
      </c>
      <c r="I7">
        <v>0</v>
      </c>
      <c r="J7">
        <f t="shared" si="1"/>
        <v>0</v>
      </c>
      <c r="L7" s="132" t="s">
        <v>1123</v>
      </c>
      <c r="M7">
        <v>415769.31900000002</v>
      </c>
      <c r="N7">
        <v>0</v>
      </c>
      <c r="O7">
        <f t="shared" si="2"/>
        <v>0</v>
      </c>
      <c r="Q7" s="132" t="s">
        <v>1123</v>
      </c>
      <c r="R7">
        <v>415769.31900000002</v>
      </c>
      <c r="S7">
        <v>0</v>
      </c>
      <c r="T7">
        <f t="shared" si="3"/>
        <v>0</v>
      </c>
    </row>
    <row r="8" spans="1:20" x14ac:dyDescent="0.25">
      <c r="A8" t="s">
        <v>473</v>
      </c>
      <c r="B8" s="132" t="s">
        <v>1124</v>
      </c>
      <c r="C8">
        <v>60376862.460000001</v>
      </c>
      <c r="D8">
        <v>51617345.869999997</v>
      </c>
      <c r="E8">
        <f t="shared" si="0"/>
        <v>85.491931456684696</v>
      </c>
      <c r="G8" s="132" t="s">
        <v>1124</v>
      </c>
      <c r="H8">
        <v>60376862.460000001</v>
      </c>
      <c r="I8">
        <v>15227093.489999998</v>
      </c>
      <c r="J8">
        <f t="shared" si="1"/>
        <v>25.220080788543843</v>
      </c>
      <c r="L8" s="132" t="s">
        <v>1124</v>
      </c>
      <c r="M8">
        <v>60376862.460000001</v>
      </c>
      <c r="N8">
        <v>17385210.550000001</v>
      </c>
      <c r="O8">
        <f t="shared" si="2"/>
        <v>28.794491534762674</v>
      </c>
      <c r="Q8" s="132" t="s">
        <v>1124</v>
      </c>
      <c r="R8">
        <v>60376862.460000001</v>
      </c>
      <c r="S8">
        <v>524275.36</v>
      </c>
      <c r="T8">
        <f t="shared" si="3"/>
        <v>0.86833819883789976</v>
      </c>
    </row>
    <row r="9" spans="1:20" x14ac:dyDescent="0.25">
      <c r="A9" t="s">
        <v>473</v>
      </c>
      <c r="B9" s="132" t="s">
        <v>1125</v>
      </c>
      <c r="C9">
        <v>89621.386539999992</v>
      </c>
      <c r="D9">
        <v>90212.175799999997</v>
      </c>
      <c r="E9">
        <f t="shared" si="0"/>
        <v>100.65920566820992</v>
      </c>
      <c r="G9" s="132" t="s">
        <v>1125</v>
      </c>
      <c r="H9">
        <v>89621.386539999992</v>
      </c>
      <c r="I9">
        <v>0</v>
      </c>
      <c r="J9">
        <f t="shared" si="1"/>
        <v>0</v>
      </c>
      <c r="L9" s="132" t="s">
        <v>1125</v>
      </c>
      <c r="M9">
        <v>89621.386539999992</v>
      </c>
      <c r="N9">
        <v>0</v>
      </c>
      <c r="O9">
        <f t="shared" si="2"/>
        <v>0</v>
      </c>
      <c r="Q9" s="132" t="s">
        <v>1125</v>
      </c>
      <c r="R9">
        <v>89621.386539999992</v>
      </c>
      <c r="S9">
        <v>0</v>
      </c>
      <c r="T9">
        <f t="shared" si="3"/>
        <v>0</v>
      </c>
    </row>
    <row r="10" spans="1:20" x14ac:dyDescent="0.25">
      <c r="A10" t="s">
        <v>473</v>
      </c>
      <c r="B10" s="132" t="s">
        <v>1126</v>
      </c>
      <c r="C10">
        <v>5731671</v>
      </c>
      <c r="D10">
        <v>4936367.5</v>
      </c>
      <c r="E10">
        <f t="shared" si="0"/>
        <v>86.124404209522837</v>
      </c>
      <c r="G10" s="132" t="s">
        <v>1126</v>
      </c>
      <c r="H10">
        <v>5731671</v>
      </c>
      <c r="I10">
        <v>587303.5</v>
      </c>
      <c r="J10">
        <f t="shared" si="1"/>
        <v>10.246636626561434</v>
      </c>
      <c r="L10" s="132" t="s">
        <v>1126</v>
      </c>
      <c r="M10">
        <v>5731671</v>
      </c>
      <c r="N10">
        <v>721592</v>
      </c>
      <c r="O10">
        <f t="shared" si="2"/>
        <v>12.589557216385938</v>
      </c>
      <c r="Q10" s="132" t="s">
        <v>1126</v>
      </c>
      <c r="R10">
        <v>5731671</v>
      </c>
      <c r="S10">
        <v>65574</v>
      </c>
      <c r="T10">
        <f t="shared" si="3"/>
        <v>1.1440642702625463</v>
      </c>
    </row>
    <row r="11" spans="1:20" x14ac:dyDescent="0.25">
      <c r="A11" t="s">
        <v>473</v>
      </c>
      <c r="B11" s="132" t="s">
        <v>1127</v>
      </c>
      <c r="C11">
        <v>5653296.7980999993</v>
      </c>
      <c r="D11">
        <v>4352602.803199999</v>
      </c>
      <c r="E11">
        <f t="shared" si="0"/>
        <v>76.992292438331788</v>
      </c>
      <c r="G11" s="132" t="s">
        <v>1127</v>
      </c>
      <c r="H11">
        <v>5653296.7980999993</v>
      </c>
      <c r="I11">
        <v>1182758.5149999999</v>
      </c>
      <c r="J11">
        <f t="shared" si="1"/>
        <v>20.921571204213262</v>
      </c>
      <c r="L11" s="132" t="s">
        <v>1127</v>
      </c>
      <c r="M11">
        <v>5653296.7980999993</v>
      </c>
      <c r="N11">
        <v>1095839.747</v>
      </c>
      <c r="O11">
        <f t="shared" si="2"/>
        <v>19.384083060494856</v>
      </c>
      <c r="Q11" s="132" t="s">
        <v>1127</v>
      </c>
      <c r="R11">
        <v>5653296.7980999993</v>
      </c>
      <c r="S11">
        <v>29079.279999999999</v>
      </c>
      <c r="T11">
        <f t="shared" si="3"/>
        <v>0.51437738081915618</v>
      </c>
    </row>
    <row r="12" spans="1:20" x14ac:dyDescent="0.25">
      <c r="A12" t="s">
        <v>473</v>
      </c>
      <c r="B12" s="132" t="s">
        <v>1128</v>
      </c>
      <c r="C12">
        <v>117000</v>
      </c>
      <c r="D12">
        <v>54000</v>
      </c>
      <c r="E12">
        <f t="shared" si="0"/>
        <v>46.153846153846153</v>
      </c>
      <c r="G12" s="132" t="s">
        <v>1128</v>
      </c>
      <c r="H12">
        <v>117000</v>
      </c>
      <c r="I12">
        <v>20000</v>
      </c>
      <c r="J12">
        <f t="shared" si="1"/>
        <v>17.094017094017094</v>
      </c>
      <c r="L12" s="132" t="s">
        <v>1128</v>
      </c>
      <c r="M12">
        <v>117000</v>
      </c>
      <c r="N12">
        <v>0</v>
      </c>
      <c r="O12">
        <f t="shared" si="2"/>
        <v>0</v>
      </c>
      <c r="Q12" s="132" t="s">
        <v>1128</v>
      </c>
      <c r="R12">
        <v>117000</v>
      </c>
      <c r="S12">
        <v>0</v>
      </c>
      <c r="T12">
        <f t="shared" si="3"/>
        <v>0</v>
      </c>
    </row>
    <row r="13" spans="1:20" x14ac:dyDescent="0.25">
      <c r="A13" t="s">
        <v>473</v>
      </c>
      <c r="B13" s="132" t="s">
        <v>1129</v>
      </c>
      <c r="C13">
        <v>121000</v>
      </c>
      <c r="D13">
        <v>82000</v>
      </c>
      <c r="E13">
        <f t="shared" si="0"/>
        <v>67.768595041322314</v>
      </c>
      <c r="G13" s="132" t="s">
        <v>1129</v>
      </c>
      <c r="H13">
        <v>121000</v>
      </c>
      <c r="I13">
        <v>63000</v>
      </c>
      <c r="J13">
        <f t="shared" si="1"/>
        <v>52.066115702479344</v>
      </c>
      <c r="L13" s="132" t="s">
        <v>1129</v>
      </c>
      <c r="M13">
        <v>121000</v>
      </c>
      <c r="N13">
        <v>0</v>
      </c>
      <c r="O13">
        <f t="shared" si="2"/>
        <v>0</v>
      </c>
      <c r="Q13" s="132" t="s">
        <v>1129</v>
      </c>
      <c r="R13">
        <v>121000</v>
      </c>
      <c r="S13">
        <v>0</v>
      </c>
      <c r="T13">
        <f t="shared" si="3"/>
        <v>0</v>
      </c>
    </row>
    <row r="14" spans="1:20" x14ac:dyDescent="0.25">
      <c r="A14" t="s">
        <v>473</v>
      </c>
      <c r="B14" s="132" t="s">
        <v>1130</v>
      </c>
      <c r="C14">
        <v>267955</v>
      </c>
      <c r="D14">
        <v>144947</v>
      </c>
      <c r="E14">
        <f t="shared" si="0"/>
        <v>54.093784404097697</v>
      </c>
      <c r="G14" s="132" t="s">
        <v>1130</v>
      </c>
      <c r="H14">
        <v>267955</v>
      </c>
      <c r="I14">
        <v>136283</v>
      </c>
      <c r="J14">
        <f t="shared" si="1"/>
        <v>50.860405665130337</v>
      </c>
      <c r="L14" s="132" t="s">
        <v>1130</v>
      </c>
      <c r="M14">
        <v>267955</v>
      </c>
      <c r="N14">
        <v>82521</v>
      </c>
      <c r="O14">
        <f t="shared" si="2"/>
        <v>30.796588979492824</v>
      </c>
      <c r="Q14" s="132" t="s">
        <v>1130</v>
      </c>
      <c r="R14">
        <v>267955</v>
      </c>
      <c r="S14">
        <v>0</v>
      </c>
      <c r="T14">
        <f t="shared" si="3"/>
        <v>0</v>
      </c>
    </row>
    <row r="15" spans="1:20" x14ac:dyDescent="0.25">
      <c r="A15" t="s">
        <v>473</v>
      </c>
      <c r="B15" s="132" t="s">
        <v>1131</v>
      </c>
      <c r="C15">
        <v>1604278</v>
      </c>
      <c r="D15">
        <v>850442</v>
      </c>
      <c r="E15">
        <f t="shared" si="0"/>
        <v>53.010887140508068</v>
      </c>
      <c r="G15" s="132" t="s">
        <v>1131</v>
      </c>
      <c r="H15">
        <v>1604278</v>
      </c>
      <c r="I15">
        <v>139716</v>
      </c>
      <c r="J15">
        <f t="shared" si="1"/>
        <v>8.7089644064183389</v>
      </c>
      <c r="L15" s="132" t="s">
        <v>1131</v>
      </c>
      <c r="M15">
        <v>1604278</v>
      </c>
      <c r="N15">
        <v>0</v>
      </c>
      <c r="O15">
        <f t="shared" si="2"/>
        <v>0</v>
      </c>
      <c r="Q15" s="132" t="s">
        <v>1131</v>
      </c>
      <c r="R15">
        <v>1604278</v>
      </c>
      <c r="S15">
        <v>98137</v>
      </c>
      <c r="T15">
        <f t="shared" si="3"/>
        <v>6.1172066188029754</v>
      </c>
    </row>
    <row r="16" spans="1:20" x14ac:dyDescent="0.25">
      <c r="A16" t="s">
        <v>473</v>
      </c>
      <c r="B16" s="132" t="s">
        <v>1132</v>
      </c>
      <c r="C16">
        <v>10000</v>
      </c>
      <c r="D16">
        <v>10000</v>
      </c>
      <c r="E16">
        <f t="shared" si="0"/>
        <v>100</v>
      </c>
      <c r="G16" s="132" t="s">
        <v>1132</v>
      </c>
      <c r="H16">
        <v>10000</v>
      </c>
      <c r="I16">
        <v>10000</v>
      </c>
      <c r="J16">
        <f t="shared" si="1"/>
        <v>100</v>
      </c>
      <c r="L16" s="132" t="s">
        <v>1132</v>
      </c>
      <c r="M16">
        <v>10000</v>
      </c>
      <c r="N16">
        <v>0</v>
      </c>
      <c r="O16">
        <f t="shared" si="2"/>
        <v>0</v>
      </c>
      <c r="Q16" s="132" t="s">
        <v>1132</v>
      </c>
      <c r="R16">
        <v>10000</v>
      </c>
      <c r="S16">
        <v>0</v>
      </c>
      <c r="T16">
        <f t="shared" si="3"/>
        <v>0</v>
      </c>
    </row>
    <row r="17" spans="1:20" x14ac:dyDescent="0.25">
      <c r="A17" t="s">
        <v>473</v>
      </c>
      <c r="B17" s="132" t="s">
        <v>1133</v>
      </c>
      <c r="C17">
        <v>144282.57</v>
      </c>
      <c r="D17">
        <v>143282.57</v>
      </c>
      <c r="E17">
        <f t="shared" si="0"/>
        <v>99.306915589318933</v>
      </c>
      <c r="G17" s="132" t="s">
        <v>1133</v>
      </c>
      <c r="H17">
        <v>144282.57</v>
      </c>
      <c r="I17">
        <v>10000</v>
      </c>
      <c r="J17">
        <f t="shared" si="1"/>
        <v>6.9308441068106834</v>
      </c>
      <c r="L17" s="132" t="s">
        <v>1133</v>
      </c>
      <c r="M17">
        <v>144282.57</v>
      </c>
      <c r="N17">
        <v>0</v>
      </c>
      <c r="O17">
        <f t="shared" si="2"/>
        <v>0</v>
      </c>
      <c r="Q17" s="132" t="s">
        <v>1133</v>
      </c>
      <c r="R17">
        <v>144282.57</v>
      </c>
      <c r="S17">
        <v>0</v>
      </c>
      <c r="T17">
        <f t="shared" si="3"/>
        <v>0</v>
      </c>
    </row>
    <row r="18" spans="1:20" x14ac:dyDescent="0.25">
      <c r="A18" t="s">
        <v>473</v>
      </c>
      <c r="B18" s="132" t="s">
        <v>1134</v>
      </c>
      <c r="C18">
        <v>9095586</v>
      </c>
      <c r="D18">
        <v>8635864</v>
      </c>
      <c r="E18">
        <f t="shared" si="0"/>
        <v>94.945658256653289</v>
      </c>
      <c r="G18" s="132" t="s">
        <v>1134</v>
      </c>
      <c r="H18">
        <v>9095586</v>
      </c>
      <c r="I18">
        <v>2634823</v>
      </c>
      <c r="J18">
        <f t="shared" si="1"/>
        <v>28.96815004552758</v>
      </c>
      <c r="L18" s="132" t="s">
        <v>1134</v>
      </c>
      <c r="M18">
        <v>9095586</v>
      </c>
      <c r="N18">
        <v>3571845</v>
      </c>
      <c r="O18">
        <f t="shared" si="2"/>
        <v>39.270092108413905</v>
      </c>
      <c r="Q18" s="132" t="s">
        <v>1134</v>
      </c>
      <c r="R18">
        <v>9095586</v>
      </c>
      <c r="S18">
        <v>581871</v>
      </c>
      <c r="T18">
        <f t="shared" si="3"/>
        <v>6.3972898502636335</v>
      </c>
    </row>
    <row r="19" spans="1:20" x14ac:dyDescent="0.25">
      <c r="A19" t="s">
        <v>473</v>
      </c>
      <c r="B19" s="132" t="s">
        <v>1135</v>
      </c>
      <c r="C19">
        <v>1172003</v>
      </c>
      <c r="D19">
        <v>1055739</v>
      </c>
      <c r="E19">
        <f t="shared" si="0"/>
        <v>90.079888874004581</v>
      </c>
      <c r="G19" s="132" t="s">
        <v>1135</v>
      </c>
      <c r="H19">
        <v>1172003</v>
      </c>
      <c r="I19">
        <v>0</v>
      </c>
      <c r="J19">
        <f t="shared" si="1"/>
        <v>0</v>
      </c>
      <c r="L19" s="132" t="s">
        <v>1135</v>
      </c>
      <c r="M19">
        <v>1172003</v>
      </c>
      <c r="N19">
        <v>100596</v>
      </c>
      <c r="O19">
        <f t="shared" si="2"/>
        <v>8.5832544797240278</v>
      </c>
      <c r="Q19" s="132" t="s">
        <v>1135</v>
      </c>
      <c r="R19">
        <v>1172003</v>
      </c>
      <c r="S19">
        <v>0</v>
      </c>
      <c r="T19">
        <f t="shared" si="3"/>
        <v>0</v>
      </c>
    </row>
    <row r="20" spans="1:20" x14ac:dyDescent="0.25">
      <c r="A20" t="s">
        <v>473</v>
      </c>
      <c r="B20" s="132" t="s">
        <v>1136</v>
      </c>
      <c r="C20">
        <v>611340</v>
      </c>
      <c r="D20">
        <v>530381</v>
      </c>
      <c r="E20">
        <f t="shared" si="0"/>
        <v>86.757123695488602</v>
      </c>
      <c r="G20" s="132" t="s">
        <v>1136</v>
      </c>
      <c r="H20">
        <v>611340</v>
      </c>
      <c r="I20">
        <v>218206</v>
      </c>
      <c r="J20">
        <f t="shared" si="1"/>
        <v>35.693067687375276</v>
      </c>
      <c r="L20" s="132" t="s">
        <v>1136</v>
      </c>
      <c r="M20">
        <v>611340</v>
      </c>
      <c r="N20">
        <v>168826</v>
      </c>
      <c r="O20">
        <f t="shared" si="2"/>
        <v>27.615729381358982</v>
      </c>
      <c r="Q20" s="132" t="s">
        <v>1136</v>
      </c>
      <c r="R20">
        <v>611340</v>
      </c>
      <c r="S20">
        <v>4021</v>
      </c>
      <c r="T20">
        <f t="shared" si="3"/>
        <v>0.65773546635260249</v>
      </c>
    </row>
    <row r="21" spans="1:20" x14ac:dyDescent="0.25">
      <c r="A21" t="s">
        <v>473</v>
      </c>
      <c r="B21" s="132" t="s">
        <v>1137</v>
      </c>
      <c r="C21">
        <v>40570.5</v>
      </c>
      <c r="D21">
        <v>40570.5</v>
      </c>
      <c r="E21">
        <f t="shared" si="0"/>
        <v>100</v>
      </c>
      <c r="G21" s="132" t="s">
        <v>1137</v>
      </c>
      <c r="H21">
        <v>40570.5</v>
      </c>
      <c r="I21">
        <v>40570.5</v>
      </c>
      <c r="J21">
        <f t="shared" si="1"/>
        <v>100</v>
      </c>
      <c r="L21" s="132" t="s">
        <v>1137</v>
      </c>
      <c r="M21">
        <v>40570.5</v>
      </c>
      <c r="N21">
        <v>13523.5</v>
      </c>
      <c r="O21">
        <f t="shared" si="2"/>
        <v>33.333333333333329</v>
      </c>
      <c r="Q21" s="132" t="s">
        <v>1137</v>
      </c>
      <c r="R21">
        <v>40570.5</v>
      </c>
      <c r="S21">
        <v>0</v>
      </c>
      <c r="T21">
        <f t="shared" si="3"/>
        <v>0</v>
      </c>
    </row>
    <row r="22" spans="1:20" x14ac:dyDescent="0.25">
      <c r="A22" t="s">
        <v>473</v>
      </c>
      <c r="B22" s="132" t="s">
        <v>1138</v>
      </c>
      <c r="C22">
        <v>2939173</v>
      </c>
      <c r="D22">
        <v>2801913</v>
      </c>
      <c r="E22">
        <f t="shared" si="0"/>
        <v>95.329978875010084</v>
      </c>
      <c r="G22" s="132" t="s">
        <v>1138</v>
      </c>
      <c r="H22">
        <v>2939173</v>
      </c>
      <c r="I22">
        <v>986960</v>
      </c>
      <c r="J22">
        <f t="shared" si="1"/>
        <v>33.579513693137493</v>
      </c>
      <c r="L22" s="132" t="s">
        <v>1138</v>
      </c>
      <c r="M22">
        <v>2939173</v>
      </c>
      <c r="N22">
        <v>902477</v>
      </c>
      <c r="O22">
        <f t="shared" si="2"/>
        <v>30.705133722989427</v>
      </c>
      <c r="Q22" s="132" t="s">
        <v>1138</v>
      </c>
      <c r="R22">
        <v>2939173</v>
      </c>
      <c r="S22">
        <v>14725</v>
      </c>
      <c r="T22">
        <f t="shared" si="3"/>
        <v>0.50099126523004944</v>
      </c>
    </row>
    <row r="23" spans="1:20" x14ac:dyDescent="0.25">
      <c r="A23" t="s">
        <v>473</v>
      </c>
      <c r="B23" s="132" t="s">
        <v>1139</v>
      </c>
      <c r="C23">
        <v>1264812</v>
      </c>
      <c r="D23">
        <v>1046196</v>
      </c>
      <c r="E23">
        <f t="shared" si="0"/>
        <v>82.715534008216238</v>
      </c>
      <c r="G23" s="132" t="s">
        <v>1139</v>
      </c>
      <c r="H23">
        <v>1264812</v>
      </c>
      <c r="I23">
        <v>176999</v>
      </c>
      <c r="J23">
        <f t="shared" si="1"/>
        <v>13.994095565190717</v>
      </c>
      <c r="L23" s="132" t="s">
        <v>1139</v>
      </c>
      <c r="M23">
        <v>1264812</v>
      </c>
      <c r="N23">
        <v>196996</v>
      </c>
      <c r="O23">
        <f t="shared" si="2"/>
        <v>15.575121045657378</v>
      </c>
      <c r="Q23" s="132" t="s">
        <v>1139</v>
      </c>
      <c r="R23">
        <v>1264812</v>
      </c>
      <c r="S23">
        <v>65154</v>
      </c>
      <c r="T23">
        <f t="shared" si="3"/>
        <v>5.1512793996261896</v>
      </c>
    </row>
    <row r="24" spans="1:20" x14ac:dyDescent="0.25">
      <c r="A24" t="s">
        <v>473</v>
      </c>
      <c r="B24" s="132" t="s">
        <v>1140</v>
      </c>
      <c r="C24">
        <v>942904</v>
      </c>
      <c r="D24">
        <v>942904</v>
      </c>
      <c r="E24">
        <f t="shared" si="0"/>
        <v>100</v>
      </c>
      <c r="G24" s="132" t="s">
        <v>1140</v>
      </c>
      <c r="H24">
        <v>942904</v>
      </c>
      <c r="I24">
        <v>91941</v>
      </c>
      <c r="J24">
        <f t="shared" si="1"/>
        <v>9.750833594936493</v>
      </c>
      <c r="L24" s="132" t="s">
        <v>1140</v>
      </c>
      <c r="M24">
        <v>942904</v>
      </c>
      <c r="N24">
        <v>0</v>
      </c>
      <c r="O24">
        <f t="shared" si="2"/>
        <v>0</v>
      </c>
      <c r="Q24" s="132" t="s">
        <v>1140</v>
      </c>
      <c r="R24">
        <v>942904</v>
      </c>
      <c r="S24">
        <v>172500</v>
      </c>
      <c r="T24">
        <f t="shared" si="3"/>
        <v>18.294545361988071</v>
      </c>
    </row>
    <row r="25" spans="1:20" x14ac:dyDescent="0.25">
      <c r="A25" t="s">
        <v>473</v>
      </c>
      <c r="B25" s="132" t="s">
        <v>1141</v>
      </c>
      <c r="C25">
        <v>29000</v>
      </c>
      <c r="D25">
        <v>29000</v>
      </c>
      <c r="E25">
        <f t="shared" si="0"/>
        <v>100</v>
      </c>
      <c r="G25" s="132" t="s">
        <v>1141</v>
      </c>
      <c r="H25">
        <v>29000</v>
      </c>
      <c r="I25">
        <v>0</v>
      </c>
      <c r="J25">
        <f t="shared" si="1"/>
        <v>0</v>
      </c>
      <c r="L25" s="132" t="s">
        <v>1141</v>
      </c>
      <c r="M25">
        <v>29000</v>
      </c>
      <c r="N25">
        <v>0</v>
      </c>
      <c r="O25">
        <f t="shared" si="2"/>
        <v>0</v>
      </c>
      <c r="Q25" s="132" t="s">
        <v>1141</v>
      </c>
      <c r="R25">
        <v>29000</v>
      </c>
      <c r="S25">
        <v>0</v>
      </c>
      <c r="T25">
        <f t="shared" si="3"/>
        <v>0</v>
      </c>
    </row>
    <row r="26" spans="1:20" x14ac:dyDescent="0.25">
      <c r="A26" t="s">
        <v>473</v>
      </c>
      <c r="B26" s="132" t="s">
        <v>1142</v>
      </c>
      <c r="C26">
        <v>684320.75999999989</v>
      </c>
      <c r="D26">
        <v>526530.96</v>
      </c>
      <c r="E26">
        <f t="shared" si="0"/>
        <v>76.942128717532995</v>
      </c>
      <c r="G26" s="132" t="s">
        <v>1142</v>
      </c>
      <c r="H26">
        <v>684320.75999999989</v>
      </c>
      <c r="I26">
        <v>264796.07</v>
      </c>
      <c r="J26">
        <f t="shared" si="1"/>
        <v>38.694729939217396</v>
      </c>
      <c r="L26" s="132" t="s">
        <v>1142</v>
      </c>
      <c r="M26">
        <v>684320.75999999989</v>
      </c>
      <c r="N26">
        <v>116671.55999999998</v>
      </c>
      <c r="O26">
        <f t="shared" si="2"/>
        <v>17.049250412920397</v>
      </c>
      <c r="Q26" s="132" t="s">
        <v>1142</v>
      </c>
      <c r="R26">
        <v>684320.75999999989</v>
      </c>
      <c r="S26">
        <v>0</v>
      </c>
      <c r="T26">
        <f t="shared" si="3"/>
        <v>0</v>
      </c>
    </row>
    <row r="27" spans="1:20" x14ac:dyDescent="0.25">
      <c r="A27" t="s">
        <v>473</v>
      </c>
      <c r="B27" s="132" t="s">
        <v>1143</v>
      </c>
      <c r="C27">
        <v>0</v>
      </c>
      <c r="D27">
        <v>0</v>
      </c>
      <c r="E27" t="e">
        <f t="shared" si="0"/>
        <v>#DIV/0!</v>
      </c>
      <c r="G27" s="132" t="s">
        <v>1143</v>
      </c>
      <c r="H27">
        <v>0</v>
      </c>
      <c r="I27">
        <v>0</v>
      </c>
      <c r="J27" t="e">
        <f t="shared" si="1"/>
        <v>#DIV/0!</v>
      </c>
      <c r="L27" s="132" t="s">
        <v>1143</v>
      </c>
      <c r="M27">
        <v>0</v>
      </c>
      <c r="N27">
        <v>0</v>
      </c>
      <c r="O27" t="e">
        <f t="shared" si="2"/>
        <v>#DIV/0!</v>
      </c>
      <c r="Q27" s="132" t="s">
        <v>1143</v>
      </c>
      <c r="R27">
        <v>0</v>
      </c>
      <c r="S27">
        <v>0</v>
      </c>
      <c r="T27" t="e">
        <f t="shared" si="3"/>
        <v>#DIV/0!</v>
      </c>
    </row>
    <row r="28" spans="1:20" x14ac:dyDescent="0.25">
      <c r="A28" t="s">
        <v>473</v>
      </c>
      <c r="B28" s="132" t="s">
        <v>1144</v>
      </c>
      <c r="C28">
        <v>223000</v>
      </c>
      <c r="D28">
        <v>195000</v>
      </c>
      <c r="E28">
        <f t="shared" si="0"/>
        <v>87.443946188340803</v>
      </c>
      <c r="G28" s="132" t="s">
        <v>1144</v>
      </c>
      <c r="H28">
        <v>223000</v>
      </c>
      <c r="I28">
        <v>47200</v>
      </c>
      <c r="J28">
        <f t="shared" si="1"/>
        <v>21.165919282511211</v>
      </c>
      <c r="L28" s="132" t="s">
        <v>1144</v>
      </c>
      <c r="M28">
        <v>223000</v>
      </c>
      <c r="N28">
        <v>3200</v>
      </c>
      <c r="O28">
        <f t="shared" si="2"/>
        <v>1.4349775784753362</v>
      </c>
      <c r="Q28" s="132" t="s">
        <v>1144</v>
      </c>
      <c r="R28">
        <v>223000</v>
      </c>
      <c r="S28">
        <v>13200</v>
      </c>
      <c r="T28">
        <f t="shared" si="3"/>
        <v>5.9192825112107625</v>
      </c>
    </row>
    <row r="29" spans="1:20" x14ac:dyDescent="0.25">
      <c r="A29" t="s">
        <v>473</v>
      </c>
      <c r="B29" s="132" t="s">
        <v>1145</v>
      </c>
      <c r="C29">
        <v>120000</v>
      </c>
      <c r="D29">
        <v>120000</v>
      </c>
      <c r="E29">
        <f t="shared" si="0"/>
        <v>100</v>
      </c>
      <c r="G29" s="132" t="s">
        <v>1145</v>
      </c>
      <c r="H29">
        <v>120000</v>
      </c>
      <c r="I29">
        <v>80000</v>
      </c>
      <c r="J29">
        <f t="shared" si="1"/>
        <v>66.666666666666657</v>
      </c>
      <c r="L29" s="132" t="s">
        <v>1145</v>
      </c>
      <c r="M29">
        <v>120000</v>
      </c>
      <c r="N29">
        <v>0</v>
      </c>
      <c r="O29">
        <f t="shared" si="2"/>
        <v>0</v>
      </c>
      <c r="Q29" s="132" t="s">
        <v>1145</v>
      </c>
      <c r="R29">
        <v>120000</v>
      </c>
      <c r="S29">
        <v>0</v>
      </c>
      <c r="T29">
        <f t="shared" si="3"/>
        <v>0</v>
      </c>
    </row>
    <row r="30" spans="1:20" x14ac:dyDescent="0.25">
      <c r="A30" t="s">
        <v>473</v>
      </c>
      <c r="B30" s="132" t="s">
        <v>1146</v>
      </c>
      <c r="C30">
        <v>1049051.56</v>
      </c>
      <c r="D30">
        <v>1049051.56</v>
      </c>
      <c r="E30">
        <f t="shared" si="0"/>
        <v>100</v>
      </c>
      <c r="G30" s="132" t="s">
        <v>1146</v>
      </c>
      <c r="H30">
        <v>1049051.56</v>
      </c>
      <c r="I30">
        <v>306571.04000000004</v>
      </c>
      <c r="J30">
        <f t="shared" si="1"/>
        <v>29.223638921999225</v>
      </c>
      <c r="L30" s="132" t="s">
        <v>1146</v>
      </c>
      <c r="M30">
        <v>1049051.56</v>
      </c>
      <c r="N30">
        <v>178448.31</v>
      </c>
      <c r="O30">
        <f t="shared" si="2"/>
        <v>17.010442270349419</v>
      </c>
      <c r="Q30" s="132" t="s">
        <v>1146</v>
      </c>
      <c r="R30">
        <v>1049051.56</v>
      </c>
      <c r="S30">
        <v>22996.32</v>
      </c>
      <c r="T30">
        <f t="shared" si="3"/>
        <v>2.192105791253959</v>
      </c>
    </row>
    <row r="31" spans="1:20" x14ac:dyDescent="0.25">
      <c r="A31" t="s">
        <v>473</v>
      </c>
      <c r="B31" s="132" t="s">
        <v>1147</v>
      </c>
      <c r="C31">
        <v>37748</v>
      </c>
      <c r="D31">
        <v>37748</v>
      </c>
      <c r="E31">
        <f t="shared" si="0"/>
        <v>100</v>
      </c>
      <c r="G31" s="132" t="s">
        <v>1147</v>
      </c>
      <c r="H31">
        <v>37748</v>
      </c>
      <c r="I31">
        <v>15425</v>
      </c>
      <c r="J31">
        <f t="shared" si="1"/>
        <v>40.863092084348843</v>
      </c>
      <c r="L31" s="132" t="s">
        <v>1147</v>
      </c>
      <c r="M31">
        <v>37748</v>
      </c>
      <c r="N31">
        <v>0</v>
      </c>
      <c r="O31">
        <f t="shared" si="2"/>
        <v>0</v>
      </c>
      <c r="Q31" s="132" t="s">
        <v>1147</v>
      </c>
      <c r="R31">
        <v>37748</v>
      </c>
      <c r="S31">
        <v>0</v>
      </c>
      <c r="T31">
        <f t="shared" si="3"/>
        <v>0</v>
      </c>
    </row>
    <row r="32" spans="1:20" x14ac:dyDescent="0.25">
      <c r="A32" t="s">
        <v>473</v>
      </c>
      <c r="B32" s="132" t="s">
        <v>1148</v>
      </c>
      <c r="C32">
        <v>50000</v>
      </c>
      <c r="D32">
        <v>50000</v>
      </c>
      <c r="E32">
        <f t="shared" si="0"/>
        <v>100</v>
      </c>
      <c r="G32" s="132" t="s">
        <v>1148</v>
      </c>
      <c r="H32">
        <v>50000</v>
      </c>
      <c r="I32">
        <v>25000</v>
      </c>
      <c r="J32">
        <f t="shared" si="1"/>
        <v>50</v>
      </c>
      <c r="L32" s="132" t="s">
        <v>1148</v>
      </c>
      <c r="M32">
        <v>50000</v>
      </c>
      <c r="N32">
        <v>0</v>
      </c>
      <c r="O32">
        <f t="shared" si="2"/>
        <v>0</v>
      </c>
      <c r="Q32" s="132" t="s">
        <v>1148</v>
      </c>
      <c r="R32">
        <v>50000</v>
      </c>
      <c r="S32">
        <v>0</v>
      </c>
      <c r="T32">
        <f t="shared" si="3"/>
        <v>0</v>
      </c>
    </row>
    <row r="33" spans="1:20" x14ac:dyDescent="0.25">
      <c r="A33" t="s">
        <v>489</v>
      </c>
      <c r="B33" s="132" t="s">
        <v>1149</v>
      </c>
      <c r="C33">
        <v>501252.43</v>
      </c>
      <c r="D33">
        <v>474027.44</v>
      </c>
      <c r="E33">
        <f t="shared" si="0"/>
        <v>94.56860687937214</v>
      </c>
      <c r="G33" s="132" t="s">
        <v>1149</v>
      </c>
      <c r="H33">
        <v>501252.43</v>
      </c>
      <c r="I33">
        <v>378135.70999999996</v>
      </c>
      <c r="J33">
        <f t="shared" si="1"/>
        <v>75.438179920643961</v>
      </c>
      <c r="L33" s="132" t="s">
        <v>1149</v>
      </c>
      <c r="M33">
        <v>501252.43</v>
      </c>
      <c r="N33">
        <v>236880.04</v>
      </c>
      <c r="O33">
        <f t="shared" si="2"/>
        <v>47.257634242291857</v>
      </c>
      <c r="Q33" s="132" t="s">
        <v>1149</v>
      </c>
      <c r="R33">
        <v>501252.43</v>
      </c>
      <c r="S33">
        <v>0</v>
      </c>
      <c r="T33">
        <f t="shared" si="3"/>
        <v>0</v>
      </c>
    </row>
    <row r="34" spans="1:20" x14ac:dyDescent="0.25">
      <c r="A34" t="s">
        <v>489</v>
      </c>
      <c r="B34" s="132" t="s">
        <v>1150</v>
      </c>
      <c r="C34">
        <v>1381258</v>
      </c>
      <c r="D34">
        <v>1167454</v>
      </c>
      <c r="E34">
        <f t="shared" ref="E34:E65" si="4">D34/C34*100</f>
        <v>84.521067027304099</v>
      </c>
      <c r="G34" s="132" t="s">
        <v>1150</v>
      </c>
      <c r="H34">
        <v>1381258</v>
      </c>
      <c r="I34">
        <v>47207</v>
      </c>
      <c r="J34">
        <f t="shared" ref="J34:J65" si="5">I34/H34*100</f>
        <v>3.4176815627493196</v>
      </c>
      <c r="L34" s="132" t="s">
        <v>1150</v>
      </c>
      <c r="M34">
        <v>1381258</v>
      </c>
      <c r="N34">
        <v>422213</v>
      </c>
      <c r="O34">
        <f t="shared" ref="O34:O65" si="6">N34/M34*100</f>
        <v>30.567279972315092</v>
      </c>
      <c r="Q34" s="132" t="s">
        <v>1150</v>
      </c>
      <c r="R34">
        <v>1381258</v>
      </c>
      <c r="S34">
        <v>0</v>
      </c>
      <c r="T34">
        <f t="shared" ref="T34:T65" si="7">S34/R34*100</f>
        <v>0</v>
      </c>
    </row>
    <row r="35" spans="1:20" x14ac:dyDescent="0.25">
      <c r="A35" t="s">
        <v>489</v>
      </c>
      <c r="B35" s="132" t="s">
        <v>1151</v>
      </c>
      <c r="C35">
        <v>766163.96999999986</v>
      </c>
      <c r="D35">
        <v>662577.77999999991</v>
      </c>
      <c r="E35">
        <f t="shared" si="4"/>
        <v>86.479892809368209</v>
      </c>
      <c r="G35" s="132" t="s">
        <v>1151</v>
      </c>
      <c r="H35">
        <v>766163.96999999986</v>
      </c>
      <c r="I35">
        <v>43543.67</v>
      </c>
      <c r="J35">
        <f t="shared" si="5"/>
        <v>5.6833356441963732</v>
      </c>
      <c r="L35" s="132" t="s">
        <v>1151</v>
      </c>
      <c r="M35">
        <v>766163.96999999986</v>
      </c>
      <c r="N35">
        <v>201504.99</v>
      </c>
      <c r="O35">
        <f t="shared" si="6"/>
        <v>26.300504577368738</v>
      </c>
      <c r="Q35" s="132" t="s">
        <v>1151</v>
      </c>
      <c r="R35">
        <v>766163.96999999986</v>
      </c>
      <c r="S35">
        <v>0</v>
      </c>
      <c r="T35">
        <f t="shared" si="7"/>
        <v>0</v>
      </c>
    </row>
    <row r="36" spans="1:20" x14ac:dyDescent="0.25">
      <c r="A36" t="s">
        <v>489</v>
      </c>
      <c r="B36" s="132" t="s">
        <v>1152</v>
      </c>
      <c r="C36">
        <v>61493</v>
      </c>
      <c r="D36">
        <v>61493</v>
      </c>
      <c r="E36">
        <f t="shared" si="4"/>
        <v>100</v>
      </c>
      <c r="G36" s="132" t="s">
        <v>1152</v>
      </c>
      <c r="H36">
        <v>61493</v>
      </c>
      <c r="I36">
        <v>10249</v>
      </c>
      <c r="J36">
        <f t="shared" si="5"/>
        <v>16.666937700226043</v>
      </c>
      <c r="L36" s="132" t="s">
        <v>1152</v>
      </c>
      <c r="M36">
        <v>61493</v>
      </c>
      <c r="N36">
        <v>13111</v>
      </c>
      <c r="O36">
        <f t="shared" si="6"/>
        <v>21.321125981819069</v>
      </c>
      <c r="Q36" s="132" t="s">
        <v>1152</v>
      </c>
      <c r="R36">
        <v>61493</v>
      </c>
      <c r="S36">
        <v>0</v>
      </c>
      <c r="T36">
        <f t="shared" si="7"/>
        <v>0</v>
      </c>
    </row>
    <row r="37" spans="1:20" x14ac:dyDescent="0.25">
      <c r="A37" t="s">
        <v>489</v>
      </c>
      <c r="B37" s="132" t="s">
        <v>1153</v>
      </c>
      <c r="C37">
        <v>332690.03369999997</v>
      </c>
      <c r="D37">
        <v>289980.43489999999</v>
      </c>
      <c r="E37">
        <f t="shared" si="4"/>
        <v>87.162344983705481</v>
      </c>
      <c r="G37" s="132" t="s">
        <v>1153</v>
      </c>
      <c r="H37">
        <v>332690.03369999997</v>
      </c>
      <c r="I37">
        <v>109285.4617</v>
      </c>
      <c r="J37">
        <f t="shared" si="5"/>
        <v>32.84903382424347</v>
      </c>
      <c r="L37" s="132" t="s">
        <v>1153</v>
      </c>
      <c r="M37">
        <v>332690.03369999997</v>
      </c>
      <c r="N37">
        <v>112481.1526</v>
      </c>
      <c r="O37">
        <f t="shared" si="6"/>
        <v>33.809594879968301</v>
      </c>
      <c r="Q37" s="132" t="s">
        <v>1153</v>
      </c>
      <c r="R37">
        <v>332690.03369999997</v>
      </c>
      <c r="S37">
        <v>0</v>
      </c>
      <c r="T37">
        <f t="shared" si="7"/>
        <v>0</v>
      </c>
    </row>
    <row r="38" spans="1:20" x14ac:dyDescent="0.25">
      <c r="A38" t="s">
        <v>489</v>
      </c>
      <c r="B38" s="132" t="s">
        <v>1217</v>
      </c>
      <c r="C38">
        <v>223432.10002500002</v>
      </c>
      <c r="D38">
        <v>175342.32902499998</v>
      </c>
      <c r="E38">
        <f t="shared" si="4"/>
        <v>78.476785119676535</v>
      </c>
      <c r="G38" s="132" t="s">
        <v>1217</v>
      </c>
      <c r="H38">
        <v>223432.10002500002</v>
      </c>
      <c r="I38">
        <v>0</v>
      </c>
      <c r="J38">
        <f t="shared" si="5"/>
        <v>0</v>
      </c>
      <c r="L38" s="132" t="s">
        <v>1217</v>
      </c>
      <c r="M38">
        <v>223432.10002500002</v>
      </c>
      <c r="N38">
        <v>39691.892999999996</v>
      </c>
      <c r="O38">
        <f t="shared" si="6"/>
        <v>17.764633190825684</v>
      </c>
      <c r="Q38" s="132" t="s">
        <v>1217</v>
      </c>
      <c r="R38">
        <v>223432.10002500002</v>
      </c>
      <c r="S38">
        <v>0</v>
      </c>
      <c r="T38">
        <f t="shared" si="7"/>
        <v>0</v>
      </c>
    </row>
    <row r="39" spans="1:20" x14ac:dyDescent="0.25">
      <c r="A39" t="s">
        <v>489</v>
      </c>
      <c r="B39" s="132" t="s">
        <v>1154</v>
      </c>
      <c r="C39">
        <v>329149.80000000005</v>
      </c>
      <c r="D39">
        <v>194725.56999999998</v>
      </c>
      <c r="E39">
        <f t="shared" si="4"/>
        <v>59.160166586763822</v>
      </c>
      <c r="G39" s="132" t="s">
        <v>1154</v>
      </c>
      <c r="H39">
        <v>329149.80000000005</v>
      </c>
      <c r="I39">
        <v>3118.9</v>
      </c>
      <c r="J39">
        <f t="shared" si="5"/>
        <v>0.94756247763176504</v>
      </c>
      <c r="L39" s="132" t="s">
        <v>1154</v>
      </c>
      <c r="M39">
        <v>329149.80000000005</v>
      </c>
      <c r="N39">
        <v>26531.899999999998</v>
      </c>
      <c r="O39">
        <f t="shared" si="6"/>
        <v>8.0607370868826269</v>
      </c>
      <c r="Q39" s="132" t="s">
        <v>1154</v>
      </c>
      <c r="R39">
        <v>329149.80000000005</v>
      </c>
      <c r="S39">
        <v>0</v>
      </c>
      <c r="T39">
        <f t="shared" si="7"/>
        <v>0</v>
      </c>
    </row>
    <row r="40" spans="1:20" x14ac:dyDescent="0.25">
      <c r="A40" t="s">
        <v>489</v>
      </c>
      <c r="B40" s="132" t="s">
        <v>1155</v>
      </c>
      <c r="C40">
        <v>3117240.7</v>
      </c>
      <c r="D40">
        <v>2015319.1</v>
      </c>
      <c r="E40">
        <f t="shared" si="4"/>
        <v>64.65073742941955</v>
      </c>
      <c r="G40" s="132" t="s">
        <v>1155</v>
      </c>
      <c r="H40">
        <v>3117240.7</v>
      </c>
      <c r="I40">
        <v>386985.60000000003</v>
      </c>
      <c r="J40">
        <f t="shared" si="5"/>
        <v>12.41436376728945</v>
      </c>
      <c r="L40" s="132" t="s">
        <v>1155</v>
      </c>
      <c r="M40">
        <v>3117240.7</v>
      </c>
      <c r="N40">
        <v>755002.7</v>
      </c>
      <c r="O40">
        <f t="shared" si="6"/>
        <v>24.220224636487004</v>
      </c>
      <c r="Q40" s="132" t="s">
        <v>1155</v>
      </c>
      <c r="R40">
        <v>3117240.7</v>
      </c>
      <c r="S40">
        <v>217154.5</v>
      </c>
      <c r="T40">
        <f t="shared" si="7"/>
        <v>6.9662410092361489</v>
      </c>
    </row>
    <row r="41" spans="1:20" x14ac:dyDescent="0.25">
      <c r="A41" t="s">
        <v>489</v>
      </c>
      <c r="B41" s="132" t="s">
        <v>1156</v>
      </c>
      <c r="C41">
        <v>2683100</v>
      </c>
      <c r="D41">
        <v>2517600</v>
      </c>
      <c r="E41">
        <f t="shared" si="4"/>
        <v>93.831761768104059</v>
      </c>
      <c r="G41" s="132" t="s">
        <v>1156</v>
      </c>
      <c r="H41">
        <v>2683100</v>
      </c>
      <c r="I41">
        <v>157300</v>
      </c>
      <c r="J41">
        <f t="shared" si="5"/>
        <v>5.8626215944243594</v>
      </c>
      <c r="L41" s="132" t="s">
        <v>1156</v>
      </c>
      <c r="M41">
        <v>2683100</v>
      </c>
      <c r="N41">
        <v>800900</v>
      </c>
      <c r="O41">
        <f t="shared" si="6"/>
        <v>29.849800603779208</v>
      </c>
      <c r="Q41" s="132" t="s">
        <v>1156</v>
      </c>
      <c r="R41">
        <v>2683100</v>
      </c>
      <c r="S41">
        <v>0</v>
      </c>
      <c r="T41">
        <f t="shared" si="7"/>
        <v>0</v>
      </c>
    </row>
    <row r="42" spans="1:20" x14ac:dyDescent="0.25">
      <c r="A42" t="s">
        <v>489</v>
      </c>
      <c r="B42" s="132" t="s">
        <v>1157</v>
      </c>
      <c r="C42">
        <v>1667334</v>
      </c>
      <c r="D42">
        <v>667640</v>
      </c>
      <c r="E42">
        <f t="shared" si="4"/>
        <v>40.042367036238687</v>
      </c>
      <c r="G42" s="132" t="s">
        <v>1157</v>
      </c>
      <c r="H42">
        <v>1667334</v>
      </c>
      <c r="I42">
        <v>296707</v>
      </c>
      <c r="J42">
        <f t="shared" si="5"/>
        <v>17.795294763976504</v>
      </c>
      <c r="L42" s="132" t="s">
        <v>1157</v>
      </c>
      <c r="M42">
        <v>1667334</v>
      </c>
      <c r="N42">
        <v>380752</v>
      </c>
      <c r="O42">
        <f t="shared" si="6"/>
        <v>22.8359764750194</v>
      </c>
      <c r="Q42" s="132" t="s">
        <v>1157</v>
      </c>
      <c r="R42">
        <v>1667334</v>
      </c>
      <c r="S42">
        <v>0</v>
      </c>
      <c r="T42">
        <f t="shared" si="7"/>
        <v>0</v>
      </c>
    </row>
    <row r="43" spans="1:20" x14ac:dyDescent="0.25">
      <c r="A43" t="s">
        <v>489</v>
      </c>
      <c r="B43" s="132" t="s">
        <v>1158</v>
      </c>
      <c r="C43">
        <v>30000</v>
      </c>
      <c r="D43">
        <v>20000</v>
      </c>
      <c r="E43">
        <f t="shared" si="4"/>
        <v>66.666666666666657</v>
      </c>
      <c r="G43" s="132" t="s">
        <v>1158</v>
      </c>
      <c r="H43">
        <v>30000</v>
      </c>
      <c r="I43">
        <v>0</v>
      </c>
      <c r="J43">
        <f t="shared" si="5"/>
        <v>0</v>
      </c>
      <c r="L43" s="132" t="s">
        <v>1158</v>
      </c>
      <c r="M43">
        <v>30000</v>
      </c>
      <c r="N43">
        <v>0</v>
      </c>
      <c r="O43">
        <f t="shared" si="6"/>
        <v>0</v>
      </c>
      <c r="Q43" s="132" t="s">
        <v>1158</v>
      </c>
      <c r="R43">
        <v>30000</v>
      </c>
      <c r="S43">
        <v>0</v>
      </c>
      <c r="T43">
        <f t="shared" si="7"/>
        <v>0</v>
      </c>
    </row>
    <row r="44" spans="1:20" x14ac:dyDescent="0.25">
      <c r="A44" t="s">
        <v>489</v>
      </c>
      <c r="B44" s="132" t="s">
        <v>1159</v>
      </c>
      <c r="C44">
        <v>20000</v>
      </c>
      <c r="D44">
        <v>20000</v>
      </c>
      <c r="E44">
        <f t="shared" si="4"/>
        <v>100</v>
      </c>
      <c r="G44" s="132" t="s">
        <v>1159</v>
      </c>
      <c r="H44">
        <v>20000</v>
      </c>
      <c r="I44">
        <v>0</v>
      </c>
      <c r="J44">
        <f t="shared" si="5"/>
        <v>0</v>
      </c>
      <c r="L44" s="132" t="s">
        <v>1159</v>
      </c>
      <c r="M44">
        <v>20000</v>
      </c>
      <c r="N44">
        <v>0</v>
      </c>
      <c r="O44">
        <f t="shared" si="6"/>
        <v>0</v>
      </c>
      <c r="Q44" s="132" t="s">
        <v>1159</v>
      </c>
      <c r="R44">
        <v>20000</v>
      </c>
      <c r="S44">
        <v>0</v>
      </c>
      <c r="T44">
        <f t="shared" si="7"/>
        <v>0</v>
      </c>
    </row>
    <row r="45" spans="1:20" x14ac:dyDescent="0.25">
      <c r="A45" t="s">
        <v>489</v>
      </c>
      <c r="B45" s="132" t="s">
        <v>1160</v>
      </c>
      <c r="C45">
        <v>12236</v>
      </c>
      <c r="D45">
        <v>12236</v>
      </c>
      <c r="E45">
        <f t="shared" si="4"/>
        <v>100</v>
      </c>
      <c r="G45" s="132" t="s">
        <v>1160</v>
      </c>
      <c r="H45">
        <v>12236</v>
      </c>
      <c r="I45">
        <v>9177</v>
      </c>
      <c r="J45">
        <f t="shared" si="5"/>
        <v>75</v>
      </c>
      <c r="L45" s="132" t="s">
        <v>1160</v>
      </c>
      <c r="M45">
        <v>12236</v>
      </c>
      <c r="N45">
        <v>6118</v>
      </c>
      <c r="O45">
        <f t="shared" si="6"/>
        <v>50</v>
      </c>
      <c r="Q45" s="132" t="s">
        <v>1160</v>
      </c>
      <c r="R45">
        <v>12236</v>
      </c>
      <c r="S45">
        <v>0</v>
      </c>
      <c r="T45">
        <f t="shared" si="7"/>
        <v>0</v>
      </c>
    </row>
    <row r="46" spans="1:20" x14ac:dyDescent="0.25">
      <c r="A46" t="s">
        <v>489</v>
      </c>
      <c r="B46" s="132" t="s">
        <v>1161</v>
      </c>
      <c r="C46">
        <v>898457.23999999987</v>
      </c>
      <c r="D46">
        <v>757495.34</v>
      </c>
      <c r="E46">
        <f t="shared" si="4"/>
        <v>84.310672369894874</v>
      </c>
      <c r="G46" s="132" t="s">
        <v>1161</v>
      </c>
      <c r="H46">
        <v>898457.23999999987</v>
      </c>
      <c r="I46">
        <v>545215.37</v>
      </c>
      <c r="J46">
        <f t="shared" si="5"/>
        <v>60.683507876234607</v>
      </c>
      <c r="L46" s="132" t="s">
        <v>1161</v>
      </c>
      <c r="M46">
        <v>898457.23999999987</v>
      </c>
      <c r="N46">
        <v>461599.75</v>
      </c>
      <c r="O46">
        <f t="shared" si="6"/>
        <v>51.376930303327519</v>
      </c>
      <c r="Q46" s="132" t="s">
        <v>1161</v>
      </c>
      <c r="R46">
        <v>898457.23999999987</v>
      </c>
      <c r="S46">
        <v>160547.43000000002</v>
      </c>
      <c r="T46">
        <f t="shared" si="7"/>
        <v>17.869234377809683</v>
      </c>
    </row>
    <row r="47" spans="1:20" x14ac:dyDescent="0.25">
      <c r="A47" t="s">
        <v>489</v>
      </c>
      <c r="B47" s="132" t="s">
        <v>1162</v>
      </c>
      <c r="C47">
        <v>44250</v>
      </c>
      <c r="D47">
        <v>30625</v>
      </c>
      <c r="E47">
        <f t="shared" si="4"/>
        <v>69.209039548022602</v>
      </c>
      <c r="G47" s="132" t="s">
        <v>1162</v>
      </c>
      <c r="H47">
        <v>44250</v>
      </c>
      <c r="I47">
        <v>10000</v>
      </c>
      <c r="J47">
        <f t="shared" si="5"/>
        <v>22.598870056497177</v>
      </c>
      <c r="L47" s="132" t="s">
        <v>1162</v>
      </c>
      <c r="M47">
        <v>44250</v>
      </c>
      <c r="N47">
        <v>625</v>
      </c>
      <c r="O47">
        <f t="shared" si="6"/>
        <v>1.4124293785310735</v>
      </c>
      <c r="Q47" s="132" t="s">
        <v>1162</v>
      </c>
      <c r="R47">
        <v>44250</v>
      </c>
      <c r="S47">
        <v>3000</v>
      </c>
      <c r="T47">
        <f t="shared" si="7"/>
        <v>6.7796610169491522</v>
      </c>
    </row>
    <row r="48" spans="1:20" x14ac:dyDescent="0.25">
      <c r="A48" t="s">
        <v>489</v>
      </c>
      <c r="B48" s="132" t="s">
        <v>1163</v>
      </c>
      <c r="C48">
        <v>51500</v>
      </c>
      <c r="D48">
        <v>39500</v>
      </c>
      <c r="E48">
        <f t="shared" si="4"/>
        <v>76.699029126213588</v>
      </c>
      <c r="G48" s="132" t="s">
        <v>1163</v>
      </c>
      <c r="H48">
        <v>51500</v>
      </c>
      <c r="I48">
        <v>8000</v>
      </c>
      <c r="J48">
        <f t="shared" si="5"/>
        <v>15.53398058252427</v>
      </c>
      <c r="L48" s="132" t="s">
        <v>1163</v>
      </c>
      <c r="M48">
        <v>51500</v>
      </c>
      <c r="N48">
        <v>0</v>
      </c>
      <c r="O48">
        <f t="shared" si="6"/>
        <v>0</v>
      </c>
      <c r="Q48" s="132" t="s">
        <v>1163</v>
      </c>
      <c r="R48">
        <v>51500</v>
      </c>
      <c r="S48">
        <v>4000</v>
      </c>
      <c r="T48">
        <f t="shared" si="7"/>
        <v>7.7669902912621351</v>
      </c>
    </row>
    <row r="49" spans="1:20" x14ac:dyDescent="0.25">
      <c r="A49" t="s">
        <v>489</v>
      </c>
      <c r="B49" s="132" t="s">
        <v>1164</v>
      </c>
      <c r="C49">
        <v>672335</v>
      </c>
      <c r="D49">
        <v>497115</v>
      </c>
      <c r="E49">
        <f t="shared" si="4"/>
        <v>73.938587162649569</v>
      </c>
      <c r="G49" s="132" t="s">
        <v>1164</v>
      </c>
      <c r="H49">
        <v>672335</v>
      </c>
      <c r="I49">
        <v>148437</v>
      </c>
      <c r="J49">
        <f t="shared" si="5"/>
        <v>22.077833223021262</v>
      </c>
      <c r="L49" s="132" t="s">
        <v>1164</v>
      </c>
      <c r="M49">
        <v>672335</v>
      </c>
      <c r="N49">
        <v>200103</v>
      </c>
      <c r="O49">
        <f t="shared" si="6"/>
        <v>29.762395234518507</v>
      </c>
      <c r="Q49" s="132" t="s">
        <v>1164</v>
      </c>
      <c r="R49">
        <v>672335</v>
      </c>
      <c r="S49">
        <v>7348</v>
      </c>
      <c r="T49">
        <f t="shared" si="7"/>
        <v>1.0929075535261439</v>
      </c>
    </row>
    <row r="50" spans="1:20" x14ac:dyDescent="0.25">
      <c r="A50" t="s">
        <v>489</v>
      </c>
      <c r="B50" s="132" t="s">
        <v>1165</v>
      </c>
      <c r="C50">
        <v>855498</v>
      </c>
      <c r="D50">
        <v>855498</v>
      </c>
      <c r="E50">
        <f t="shared" si="4"/>
        <v>100</v>
      </c>
      <c r="G50" s="132" t="s">
        <v>1165</v>
      </c>
      <c r="H50">
        <v>855498</v>
      </c>
      <c r="I50">
        <v>264866</v>
      </c>
      <c r="J50">
        <f t="shared" si="5"/>
        <v>30.960446430032569</v>
      </c>
      <c r="L50" s="132" t="s">
        <v>1165</v>
      </c>
      <c r="M50">
        <v>855498</v>
      </c>
      <c r="N50">
        <v>159286</v>
      </c>
      <c r="O50">
        <f t="shared" si="6"/>
        <v>18.619096713259413</v>
      </c>
      <c r="Q50" s="132" t="s">
        <v>1165</v>
      </c>
      <c r="R50">
        <v>855498</v>
      </c>
      <c r="S50">
        <v>16588</v>
      </c>
      <c r="T50">
        <f t="shared" si="7"/>
        <v>1.9389875838400559</v>
      </c>
    </row>
    <row r="51" spans="1:20" x14ac:dyDescent="0.25">
      <c r="A51" t="s">
        <v>489</v>
      </c>
      <c r="B51" s="132" t="s">
        <v>1166</v>
      </c>
      <c r="C51">
        <v>1129166.0766</v>
      </c>
      <c r="D51">
        <v>315361.24599999998</v>
      </c>
      <c r="E51">
        <f t="shared" si="4"/>
        <v>27.928685827117238</v>
      </c>
      <c r="G51" s="132" t="s">
        <v>1166</v>
      </c>
      <c r="H51">
        <v>1129166.0766</v>
      </c>
      <c r="I51">
        <v>40074.86</v>
      </c>
      <c r="J51">
        <f t="shared" si="5"/>
        <v>3.5490669468806817</v>
      </c>
      <c r="L51" s="132" t="s">
        <v>1166</v>
      </c>
      <c r="M51">
        <v>1129166.0766</v>
      </c>
      <c r="N51">
        <v>14427.570800000001</v>
      </c>
      <c r="O51">
        <f t="shared" si="6"/>
        <v>1.2777191149279343</v>
      </c>
      <c r="Q51" s="132" t="s">
        <v>1166</v>
      </c>
      <c r="R51">
        <v>1129166.0766</v>
      </c>
      <c r="S51">
        <v>12330.24</v>
      </c>
      <c r="T51">
        <f t="shared" si="7"/>
        <v>1.0919775448025535</v>
      </c>
    </row>
    <row r="52" spans="1:20" x14ac:dyDescent="0.25">
      <c r="A52" t="s">
        <v>489</v>
      </c>
      <c r="B52" s="132" t="s">
        <v>1167</v>
      </c>
      <c r="C52">
        <v>411638.63000000006</v>
      </c>
      <c r="D52">
        <v>275024.24</v>
      </c>
      <c r="E52">
        <f t="shared" si="4"/>
        <v>66.812057945096143</v>
      </c>
      <c r="G52" s="132" t="s">
        <v>1167</v>
      </c>
      <c r="H52">
        <v>411638.63000000006</v>
      </c>
      <c r="I52">
        <v>11410.17</v>
      </c>
      <c r="J52">
        <f t="shared" si="5"/>
        <v>2.7718899948724438</v>
      </c>
      <c r="L52" s="132" t="s">
        <v>1167</v>
      </c>
      <c r="M52">
        <v>411638.63000000006</v>
      </c>
      <c r="N52">
        <v>59417.919999999998</v>
      </c>
      <c r="O52">
        <f t="shared" si="6"/>
        <v>14.434485898468758</v>
      </c>
      <c r="Q52" s="132" t="s">
        <v>1167</v>
      </c>
      <c r="R52">
        <v>411638.63000000006</v>
      </c>
      <c r="S52">
        <v>6273.46</v>
      </c>
      <c r="T52">
        <f t="shared" si="7"/>
        <v>1.5240212027719553</v>
      </c>
    </row>
    <row r="53" spans="1:20" x14ac:dyDescent="0.25">
      <c r="A53" t="s">
        <v>489</v>
      </c>
      <c r="B53" s="132" t="s">
        <v>1168</v>
      </c>
      <c r="C53">
        <v>252469.81000000006</v>
      </c>
      <c r="D53">
        <v>239712.97000000003</v>
      </c>
      <c r="E53">
        <f t="shared" si="4"/>
        <v>94.947182001681696</v>
      </c>
      <c r="G53" s="132" t="s">
        <v>1168</v>
      </c>
      <c r="H53">
        <v>252469.81000000006</v>
      </c>
      <c r="I53">
        <v>0</v>
      </c>
      <c r="J53">
        <f t="shared" si="5"/>
        <v>0</v>
      </c>
      <c r="L53" s="132" t="s">
        <v>1168</v>
      </c>
      <c r="M53">
        <v>252469.81000000006</v>
      </c>
      <c r="N53">
        <v>18558.18</v>
      </c>
      <c r="O53">
        <f t="shared" si="6"/>
        <v>7.3506531335370342</v>
      </c>
      <c r="Q53" s="132" t="s">
        <v>1168</v>
      </c>
      <c r="R53">
        <v>252469.81000000006</v>
      </c>
      <c r="S53">
        <v>0</v>
      </c>
      <c r="T53">
        <f t="shared" si="7"/>
        <v>0</v>
      </c>
    </row>
    <row r="54" spans="1:20" x14ac:dyDescent="0.25">
      <c r="A54" t="s">
        <v>489</v>
      </c>
      <c r="B54" s="132" t="s">
        <v>1169</v>
      </c>
      <c r="C54">
        <v>0</v>
      </c>
      <c r="D54">
        <v>0</v>
      </c>
      <c r="E54" t="e">
        <f t="shared" si="4"/>
        <v>#DIV/0!</v>
      </c>
      <c r="G54" s="132" t="s">
        <v>1169</v>
      </c>
      <c r="H54">
        <v>0</v>
      </c>
      <c r="I54">
        <v>0</v>
      </c>
      <c r="J54" t="e">
        <f t="shared" si="5"/>
        <v>#DIV/0!</v>
      </c>
      <c r="L54" s="132" t="s">
        <v>1169</v>
      </c>
      <c r="M54">
        <v>0</v>
      </c>
      <c r="N54">
        <v>0</v>
      </c>
      <c r="O54" t="e">
        <f t="shared" si="6"/>
        <v>#DIV/0!</v>
      </c>
      <c r="Q54" s="132" t="s">
        <v>1169</v>
      </c>
      <c r="R54">
        <v>0</v>
      </c>
      <c r="S54">
        <v>0</v>
      </c>
      <c r="T54" t="e">
        <f t="shared" si="7"/>
        <v>#DIV/0!</v>
      </c>
    </row>
    <row r="55" spans="1:20" x14ac:dyDescent="0.25">
      <c r="A55" t="s">
        <v>489</v>
      </c>
      <c r="B55" s="132" t="s">
        <v>1170</v>
      </c>
      <c r="C55">
        <v>1416348</v>
      </c>
      <c r="D55">
        <v>996028</v>
      </c>
      <c r="E55">
        <f t="shared" si="4"/>
        <v>70.323677514283219</v>
      </c>
      <c r="G55" s="132" t="s">
        <v>1170</v>
      </c>
      <c r="H55">
        <v>1416348</v>
      </c>
      <c r="I55">
        <v>686918</v>
      </c>
      <c r="J55">
        <f t="shared" si="5"/>
        <v>48.499238887618013</v>
      </c>
      <c r="L55" s="132" t="s">
        <v>1170</v>
      </c>
      <c r="M55">
        <v>1416348</v>
      </c>
      <c r="N55">
        <v>78024</v>
      </c>
      <c r="O55">
        <f t="shared" si="6"/>
        <v>5.5088156300570201</v>
      </c>
      <c r="Q55" s="132" t="s">
        <v>1170</v>
      </c>
      <c r="R55">
        <v>1416348</v>
      </c>
      <c r="S55">
        <v>0</v>
      </c>
      <c r="T55">
        <f t="shared" si="7"/>
        <v>0</v>
      </c>
    </row>
    <row r="56" spans="1:20" x14ac:dyDescent="0.25">
      <c r="A56" t="s">
        <v>489</v>
      </c>
      <c r="B56" s="132" t="s">
        <v>1171</v>
      </c>
      <c r="C56">
        <v>1731554.6099999999</v>
      </c>
      <c r="D56">
        <v>1341558.3500000001</v>
      </c>
      <c r="E56">
        <f t="shared" si="4"/>
        <v>77.477103075599814</v>
      </c>
      <c r="G56" s="132" t="s">
        <v>1171</v>
      </c>
      <c r="H56">
        <v>1731554.6099999999</v>
      </c>
      <c r="I56">
        <v>1049785.6200000001</v>
      </c>
      <c r="J56">
        <f t="shared" si="5"/>
        <v>60.626769374602638</v>
      </c>
      <c r="L56" s="132" t="s">
        <v>1171</v>
      </c>
      <c r="M56">
        <v>1731554.6099999999</v>
      </c>
      <c r="N56">
        <v>924698.1100000001</v>
      </c>
      <c r="O56">
        <f t="shared" si="6"/>
        <v>53.402769087369428</v>
      </c>
      <c r="Q56" s="132" t="s">
        <v>1171</v>
      </c>
      <c r="R56">
        <v>1731554.6099999999</v>
      </c>
      <c r="S56">
        <v>0</v>
      </c>
      <c r="T56">
        <f t="shared" si="7"/>
        <v>0</v>
      </c>
    </row>
    <row r="57" spans="1:20" x14ac:dyDescent="0.25">
      <c r="A57" t="s">
        <v>489</v>
      </c>
      <c r="B57" s="132" t="s">
        <v>1172</v>
      </c>
      <c r="C57">
        <v>10000</v>
      </c>
      <c r="D57">
        <v>10000</v>
      </c>
      <c r="E57">
        <f t="shared" si="4"/>
        <v>100</v>
      </c>
      <c r="G57" s="132" t="s">
        <v>1172</v>
      </c>
      <c r="H57">
        <v>10000</v>
      </c>
      <c r="I57">
        <v>0</v>
      </c>
      <c r="J57">
        <f t="shared" si="5"/>
        <v>0</v>
      </c>
      <c r="L57" s="132" t="s">
        <v>1172</v>
      </c>
      <c r="M57">
        <v>10000</v>
      </c>
      <c r="N57">
        <v>0</v>
      </c>
      <c r="O57">
        <f t="shared" si="6"/>
        <v>0</v>
      </c>
      <c r="Q57" s="132" t="s">
        <v>1172</v>
      </c>
      <c r="R57">
        <v>10000</v>
      </c>
      <c r="S57">
        <v>0</v>
      </c>
      <c r="T57">
        <f t="shared" si="7"/>
        <v>0</v>
      </c>
    </row>
    <row r="58" spans="1:20" x14ac:dyDescent="0.25">
      <c r="A58" t="s">
        <v>489</v>
      </c>
      <c r="B58" s="132" t="s">
        <v>1173</v>
      </c>
      <c r="C58">
        <v>492600</v>
      </c>
      <c r="D58">
        <v>406000</v>
      </c>
      <c r="E58">
        <f t="shared" si="4"/>
        <v>82.419813235891198</v>
      </c>
      <c r="G58" s="132" t="s">
        <v>1173</v>
      </c>
      <c r="H58">
        <v>492600</v>
      </c>
      <c r="I58">
        <v>86600</v>
      </c>
      <c r="J58">
        <f t="shared" si="5"/>
        <v>17.580186764108809</v>
      </c>
      <c r="L58" s="132" t="s">
        <v>1173</v>
      </c>
      <c r="M58">
        <v>492600</v>
      </c>
      <c r="N58">
        <v>0</v>
      </c>
      <c r="O58">
        <f t="shared" si="6"/>
        <v>0</v>
      </c>
      <c r="Q58" s="132" t="s">
        <v>1173</v>
      </c>
      <c r="R58">
        <v>492600</v>
      </c>
      <c r="S58">
        <v>0</v>
      </c>
      <c r="T58">
        <f t="shared" si="7"/>
        <v>0</v>
      </c>
    </row>
    <row r="59" spans="1:20" x14ac:dyDescent="0.25">
      <c r="A59" t="s">
        <v>489</v>
      </c>
      <c r="B59" s="132" t="s">
        <v>1174</v>
      </c>
      <c r="C59">
        <v>43614</v>
      </c>
      <c r="D59">
        <v>43614</v>
      </c>
      <c r="E59">
        <f t="shared" si="4"/>
        <v>100</v>
      </c>
      <c r="G59" s="132" t="s">
        <v>1174</v>
      </c>
      <c r="H59">
        <v>43614</v>
      </c>
      <c r="I59">
        <v>5500</v>
      </c>
      <c r="J59">
        <f t="shared" si="5"/>
        <v>12.610629614344019</v>
      </c>
      <c r="L59" s="132" t="s">
        <v>1174</v>
      </c>
      <c r="M59">
        <v>43614</v>
      </c>
      <c r="N59">
        <v>0</v>
      </c>
      <c r="O59">
        <f t="shared" si="6"/>
        <v>0</v>
      </c>
      <c r="Q59" s="132" t="s">
        <v>1174</v>
      </c>
      <c r="R59">
        <v>43614</v>
      </c>
      <c r="S59">
        <v>0</v>
      </c>
      <c r="T59">
        <f t="shared" si="7"/>
        <v>0</v>
      </c>
    </row>
    <row r="60" spans="1:20" x14ac:dyDescent="0.25">
      <c r="A60" t="s">
        <v>489</v>
      </c>
      <c r="B60" s="132" t="s">
        <v>1175</v>
      </c>
      <c r="C60">
        <v>67127.16</v>
      </c>
      <c r="D60">
        <v>67127.16</v>
      </c>
      <c r="E60">
        <f t="shared" si="4"/>
        <v>100</v>
      </c>
      <c r="G60" s="132" t="s">
        <v>1175</v>
      </c>
      <c r="H60">
        <v>67127.16</v>
      </c>
      <c r="I60">
        <v>0</v>
      </c>
      <c r="J60">
        <f t="shared" si="5"/>
        <v>0</v>
      </c>
      <c r="L60" s="132" t="s">
        <v>1175</v>
      </c>
      <c r="M60">
        <v>67127.16</v>
      </c>
      <c r="N60">
        <v>0</v>
      </c>
      <c r="O60">
        <f t="shared" si="6"/>
        <v>0</v>
      </c>
      <c r="Q60" s="132" t="s">
        <v>1175</v>
      </c>
      <c r="R60">
        <v>67127.16</v>
      </c>
      <c r="S60">
        <v>0</v>
      </c>
      <c r="T60">
        <f t="shared" si="7"/>
        <v>0</v>
      </c>
    </row>
    <row r="61" spans="1:20" x14ac:dyDescent="0.25">
      <c r="A61" t="s">
        <v>489</v>
      </c>
      <c r="B61" s="132" t="s">
        <v>1176</v>
      </c>
      <c r="C61">
        <v>1144942.8400000001</v>
      </c>
      <c r="D61">
        <v>896875.72000000009</v>
      </c>
      <c r="E61">
        <f t="shared" si="4"/>
        <v>78.333667731395224</v>
      </c>
      <c r="G61" s="132" t="s">
        <v>1176</v>
      </c>
      <c r="H61">
        <v>1144942.8400000001</v>
      </c>
      <c r="I61">
        <v>227332.32000000004</v>
      </c>
      <c r="J61">
        <f t="shared" si="5"/>
        <v>19.855342298136041</v>
      </c>
      <c r="L61" s="132" t="s">
        <v>1176</v>
      </c>
      <c r="M61">
        <v>1144942.8400000001</v>
      </c>
      <c r="N61">
        <v>109304.71000000002</v>
      </c>
      <c r="O61">
        <f t="shared" si="6"/>
        <v>9.5467394686707685</v>
      </c>
      <c r="Q61" s="132" t="s">
        <v>1176</v>
      </c>
      <c r="R61">
        <v>1144942.8400000001</v>
      </c>
      <c r="S61">
        <v>0</v>
      </c>
      <c r="T61">
        <f t="shared" si="7"/>
        <v>0</v>
      </c>
    </row>
    <row r="62" spans="1:20" x14ac:dyDescent="0.25">
      <c r="A62" t="s">
        <v>489</v>
      </c>
      <c r="B62" s="132" t="s">
        <v>1251</v>
      </c>
      <c r="C62">
        <v>257299.13</v>
      </c>
      <c r="D62">
        <v>142570.25</v>
      </c>
      <c r="E62">
        <f t="shared" si="4"/>
        <v>55.410311725500193</v>
      </c>
      <c r="G62" s="132" t="s">
        <v>1251</v>
      </c>
      <c r="H62">
        <v>257299.13</v>
      </c>
      <c r="I62">
        <v>163142.05999999997</v>
      </c>
      <c r="J62">
        <f t="shared" si="5"/>
        <v>63.405601099389628</v>
      </c>
      <c r="L62" s="132" t="s">
        <v>1251</v>
      </c>
      <c r="M62">
        <v>257299.13</v>
      </c>
      <c r="N62">
        <v>66599.429999999993</v>
      </c>
      <c r="O62">
        <f t="shared" si="6"/>
        <v>25.884047878436274</v>
      </c>
      <c r="Q62" s="132" t="s">
        <v>1251</v>
      </c>
      <c r="R62">
        <v>257299.13</v>
      </c>
      <c r="S62">
        <v>0</v>
      </c>
      <c r="T62">
        <f t="shared" si="7"/>
        <v>0</v>
      </c>
    </row>
    <row r="63" spans="1:20" x14ac:dyDescent="0.25">
      <c r="A63" t="s">
        <v>489</v>
      </c>
      <c r="B63" s="132" t="s">
        <v>1177</v>
      </c>
      <c r="C63">
        <v>252536</v>
      </c>
      <c r="D63">
        <v>131766</v>
      </c>
      <c r="E63">
        <f t="shared" si="4"/>
        <v>52.177115341971046</v>
      </c>
      <c r="G63" s="132" t="s">
        <v>1177</v>
      </c>
      <c r="H63">
        <v>252536</v>
      </c>
      <c r="I63">
        <v>39493</v>
      </c>
      <c r="J63">
        <f t="shared" si="5"/>
        <v>15.638562422783286</v>
      </c>
      <c r="L63" s="132" t="s">
        <v>1177</v>
      </c>
      <c r="M63">
        <v>252536</v>
      </c>
      <c r="N63">
        <v>8400</v>
      </c>
      <c r="O63">
        <f t="shared" si="6"/>
        <v>3.3262584344410304</v>
      </c>
      <c r="Q63" s="132" t="s">
        <v>1177</v>
      </c>
      <c r="R63">
        <v>252536</v>
      </c>
      <c r="S63">
        <v>0</v>
      </c>
      <c r="T63">
        <f t="shared" si="7"/>
        <v>0</v>
      </c>
    </row>
    <row r="64" spans="1:20" x14ac:dyDescent="0.25">
      <c r="A64" t="s">
        <v>489</v>
      </c>
      <c r="B64" s="132" t="s">
        <v>1178</v>
      </c>
      <c r="C64">
        <v>25308.01</v>
      </c>
      <c r="D64">
        <v>25308.01</v>
      </c>
      <c r="E64">
        <f t="shared" si="4"/>
        <v>100</v>
      </c>
      <c r="G64" s="132" t="s">
        <v>1178</v>
      </c>
      <c r="H64">
        <v>25308.01</v>
      </c>
      <c r="I64">
        <v>14461.72</v>
      </c>
      <c r="J64">
        <f t="shared" si="5"/>
        <v>57.142857142857139</v>
      </c>
      <c r="L64" s="132" t="s">
        <v>1178</v>
      </c>
      <c r="M64">
        <v>25308.01</v>
      </c>
      <c r="N64">
        <v>14461.72</v>
      </c>
      <c r="O64">
        <f t="shared" si="6"/>
        <v>57.142857142857139</v>
      </c>
      <c r="Q64" s="132" t="s">
        <v>1178</v>
      </c>
      <c r="R64">
        <v>25308.01</v>
      </c>
      <c r="S64">
        <v>0</v>
      </c>
      <c r="T64">
        <f t="shared" si="7"/>
        <v>0</v>
      </c>
    </row>
    <row r="65" spans="1:20" x14ac:dyDescent="0.25">
      <c r="A65" t="s">
        <v>489</v>
      </c>
      <c r="B65" s="132" t="s">
        <v>1179</v>
      </c>
      <c r="C65">
        <v>539200</v>
      </c>
      <c r="D65">
        <v>487100</v>
      </c>
      <c r="E65">
        <f t="shared" si="4"/>
        <v>90.337537091988125</v>
      </c>
      <c r="G65" s="132" t="s">
        <v>1179</v>
      </c>
      <c r="H65">
        <v>539200</v>
      </c>
      <c r="I65">
        <v>16500</v>
      </c>
      <c r="J65">
        <f t="shared" si="5"/>
        <v>3.060089020771513</v>
      </c>
      <c r="L65" s="132" t="s">
        <v>1179</v>
      </c>
      <c r="M65">
        <v>539200</v>
      </c>
      <c r="N65">
        <v>0</v>
      </c>
      <c r="O65">
        <f t="shared" si="6"/>
        <v>0</v>
      </c>
      <c r="Q65" s="132" t="s">
        <v>1179</v>
      </c>
      <c r="R65">
        <v>539200</v>
      </c>
      <c r="S65">
        <v>0</v>
      </c>
      <c r="T65">
        <f t="shared" si="7"/>
        <v>0</v>
      </c>
    </row>
    <row r="66" spans="1:20" x14ac:dyDescent="0.25">
      <c r="A66" t="s">
        <v>489</v>
      </c>
      <c r="B66" s="132" t="s">
        <v>1180</v>
      </c>
      <c r="C66">
        <v>87947.010000000009</v>
      </c>
      <c r="D66">
        <v>68492.010000000009</v>
      </c>
      <c r="E66">
        <f t="shared" ref="E66:E97" si="8">D66/C66*100</f>
        <v>77.878724927658155</v>
      </c>
      <c r="G66" s="132" t="s">
        <v>1180</v>
      </c>
      <c r="H66">
        <v>87947.010000000009</v>
      </c>
      <c r="I66">
        <v>0</v>
      </c>
      <c r="J66">
        <f t="shared" ref="J66:J97" si="9">I66/H66*100</f>
        <v>0</v>
      </c>
      <c r="L66" s="132" t="s">
        <v>1180</v>
      </c>
      <c r="M66">
        <v>87947.010000000009</v>
      </c>
      <c r="N66">
        <v>9450</v>
      </c>
      <c r="O66">
        <f t="shared" ref="O66:O97" si="10">N66/M66*100</f>
        <v>10.745106627274764</v>
      </c>
      <c r="Q66" s="132" t="s">
        <v>1180</v>
      </c>
      <c r="R66">
        <v>87947.010000000009</v>
      </c>
      <c r="S66">
        <v>0</v>
      </c>
      <c r="T66">
        <f t="shared" ref="T66:T97" si="11">S66/R66*100</f>
        <v>0</v>
      </c>
    </row>
    <row r="67" spans="1:20" x14ac:dyDescent="0.25">
      <c r="A67" t="s">
        <v>489</v>
      </c>
      <c r="B67" s="132" t="s">
        <v>1181</v>
      </c>
      <c r="C67">
        <v>174300</v>
      </c>
      <c r="D67">
        <v>174300</v>
      </c>
      <c r="E67">
        <f t="shared" si="8"/>
        <v>100</v>
      </c>
      <c r="G67" s="132" t="s">
        <v>1181</v>
      </c>
      <c r="H67">
        <v>174300</v>
      </c>
      <c r="I67">
        <v>34300</v>
      </c>
      <c r="J67">
        <f t="shared" si="9"/>
        <v>19.678714859437751</v>
      </c>
      <c r="L67" s="132" t="s">
        <v>1181</v>
      </c>
      <c r="M67">
        <v>174300</v>
      </c>
      <c r="N67">
        <v>9800</v>
      </c>
      <c r="O67">
        <f t="shared" si="10"/>
        <v>5.6224899598393572</v>
      </c>
      <c r="Q67" s="132" t="s">
        <v>1181</v>
      </c>
      <c r="R67">
        <v>174300</v>
      </c>
      <c r="S67">
        <v>0</v>
      </c>
      <c r="T67">
        <f t="shared" si="11"/>
        <v>0</v>
      </c>
    </row>
    <row r="68" spans="1:20" x14ac:dyDescent="0.25">
      <c r="A68" t="s">
        <v>489</v>
      </c>
      <c r="B68" s="132" t="s">
        <v>1182</v>
      </c>
      <c r="C68">
        <v>229033.54</v>
      </c>
      <c r="D68">
        <v>154162.84999999998</v>
      </c>
      <c r="E68">
        <f t="shared" si="8"/>
        <v>67.310163393536143</v>
      </c>
      <c r="G68" s="132" t="s">
        <v>1182</v>
      </c>
      <c r="H68">
        <v>229033.54</v>
      </c>
      <c r="I68">
        <v>18867.37</v>
      </c>
      <c r="J68">
        <f t="shared" si="9"/>
        <v>8.2378196660628831</v>
      </c>
      <c r="L68" s="132" t="s">
        <v>1182</v>
      </c>
      <c r="M68">
        <v>229033.54</v>
      </c>
      <c r="N68">
        <v>27100.36</v>
      </c>
      <c r="O68">
        <f t="shared" si="10"/>
        <v>11.832485320708923</v>
      </c>
      <c r="Q68" s="132" t="s">
        <v>1182</v>
      </c>
      <c r="R68">
        <v>229033.54</v>
      </c>
      <c r="S68">
        <v>0</v>
      </c>
      <c r="T68">
        <f t="shared" si="11"/>
        <v>0</v>
      </c>
    </row>
    <row r="69" spans="1:20" x14ac:dyDescent="0.25">
      <c r="A69" t="s">
        <v>489</v>
      </c>
      <c r="B69" s="132" t="s">
        <v>1183</v>
      </c>
      <c r="C69">
        <v>540033.76</v>
      </c>
      <c r="D69">
        <v>538716.49</v>
      </c>
      <c r="E69">
        <f t="shared" si="8"/>
        <v>99.756076360855658</v>
      </c>
      <c r="G69" s="132" t="s">
        <v>1183</v>
      </c>
      <c r="H69">
        <v>540033.76</v>
      </c>
      <c r="I69">
        <v>2634.54</v>
      </c>
      <c r="J69">
        <f t="shared" si="9"/>
        <v>0.48784727828867591</v>
      </c>
      <c r="L69" s="132" t="s">
        <v>1183</v>
      </c>
      <c r="M69">
        <v>540033.76</v>
      </c>
      <c r="N69">
        <v>32731.120000000003</v>
      </c>
      <c r="O69">
        <f t="shared" si="10"/>
        <v>6.0609395975540501</v>
      </c>
      <c r="Q69" s="132" t="s">
        <v>1183</v>
      </c>
      <c r="R69">
        <v>540033.76</v>
      </c>
      <c r="S69">
        <v>0</v>
      </c>
      <c r="T69">
        <f t="shared" si="11"/>
        <v>0</v>
      </c>
    </row>
    <row r="70" spans="1:20" x14ac:dyDescent="0.25">
      <c r="A70" t="s">
        <v>489</v>
      </c>
      <c r="B70" s="132" t="s">
        <v>1184</v>
      </c>
      <c r="C70">
        <v>96745</v>
      </c>
      <c r="D70">
        <v>96745</v>
      </c>
      <c r="E70">
        <f t="shared" si="8"/>
        <v>100</v>
      </c>
      <c r="G70" s="132" t="s">
        <v>1184</v>
      </c>
      <c r="H70">
        <v>96745</v>
      </c>
      <c r="I70">
        <v>31864</v>
      </c>
      <c r="J70">
        <f t="shared" si="9"/>
        <v>32.936069047495998</v>
      </c>
      <c r="L70" s="132" t="s">
        <v>1184</v>
      </c>
      <c r="M70">
        <v>96745</v>
      </c>
      <c r="N70">
        <v>13656</v>
      </c>
      <c r="O70">
        <f t="shared" si="10"/>
        <v>14.115458163212569</v>
      </c>
      <c r="Q70" s="132" t="s">
        <v>1184</v>
      </c>
      <c r="R70">
        <v>96745</v>
      </c>
      <c r="S70">
        <v>0</v>
      </c>
      <c r="T70">
        <f t="shared" si="11"/>
        <v>0</v>
      </c>
    </row>
    <row r="71" spans="1:20" x14ac:dyDescent="0.25">
      <c r="A71" t="s">
        <v>489</v>
      </c>
      <c r="B71" s="132" t="s">
        <v>1185</v>
      </c>
      <c r="C71">
        <v>540033.76</v>
      </c>
      <c r="D71">
        <v>538716.49</v>
      </c>
      <c r="E71">
        <f t="shared" si="8"/>
        <v>99.756076360855658</v>
      </c>
      <c r="G71" s="132" t="s">
        <v>1185</v>
      </c>
      <c r="H71">
        <v>540033.76</v>
      </c>
      <c r="I71">
        <v>2634.54</v>
      </c>
      <c r="J71">
        <f t="shared" si="9"/>
        <v>0.48784727828867591</v>
      </c>
      <c r="L71" s="132" t="s">
        <v>1185</v>
      </c>
      <c r="M71">
        <v>540033.76</v>
      </c>
      <c r="N71">
        <v>32731.120000000003</v>
      </c>
      <c r="O71">
        <f t="shared" si="10"/>
        <v>6.0609395975540501</v>
      </c>
      <c r="Q71" s="132" t="s">
        <v>1185</v>
      </c>
      <c r="R71">
        <v>540033.76</v>
      </c>
      <c r="S71">
        <v>0</v>
      </c>
      <c r="T71">
        <f t="shared" si="11"/>
        <v>0</v>
      </c>
    </row>
    <row r="72" spans="1:20" x14ac:dyDescent="0.25">
      <c r="A72" t="s">
        <v>489</v>
      </c>
      <c r="B72" s="132" t="s">
        <v>1186</v>
      </c>
      <c r="C72">
        <v>50068.810000000005</v>
      </c>
      <c r="D72">
        <v>50068.810000000005</v>
      </c>
      <c r="E72">
        <f t="shared" si="8"/>
        <v>100</v>
      </c>
      <c r="G72" s="132" t="s">
        <v>1186</v>
      </c>
      <c r="H72">
        <v>50068.810000000005</v>
      </c>
      <c r="I72">
        <v>50068.810000000005</v>
      </c>
      <c r="J72">
        <f t="shared" si="9"/>
        <v>100</v>
      </c>
      <c r="L72" s="132" t="s">
        <v>1186</v>
      </c>
      <c r="M72">
        <v>50068.810000000005</v>
      </c>
      <c r="N72">
        <v>0</v>
      </c>
      <c r="O72">
        <f t="shared" si="10"/>
        <v>0</v>
      </c>
      <c r="Q72" s="132" t="s">
        <v>1186</v>
      </c>
      <c r="R72">
        <v>50068.810000000005</v>
      </c>
      <c r="S72">
        <v>0</v>
      </c>
      <c r="T72">
        <f t="shared" si="11"/>
        <v>0</v>
      </c>
    </row>
    <row r="73" spans="1:20" x14ac:dyDescent="0.25">
      <c r="A73" t="s">
        <v>489</v>
      </c>
      <c r="B73" s="132" t="s">
        <v>1187</v>
      </c>
      <c r="C73">
        <v>114909</v>
      </c>
      <c r="D73">
        <v>5617</v>
      </c>
      <c r="E73">
        <f t="shared" si="8"/>
        <v>4.8882158925758645</v>
      </c>
      <c r="G73" s="132" t="s">
        <v>1187</v>
      </c>
      <c r="H73">
        <v>114909</v>
      </c>
      <c r="I73">
        <v>42211</v>
      </c>
      <c r="J73">
        <f t="shared" si="9"/>
        <v>36.734285391048573</v>
      </c>
      <c r="L73" s="132" t="s">
        <v>1187</v>
      </c>
      <c r="M73">
        <v>114909</v>
      </c>
      <c r="N73">
        <v>0</v>
      </c>
      <c r="O73">
        <f t="shared" si="10"/>
        <v>0</v>
      </c>
      <c r="Q73" s="132" t="s">
        <v>1187</v>
      </c>
      <c r="R73">
        <v>114909</v>
      </c>
      <c r="S73">
        <v>0</v>
      </c>
      <c r="T73">
        <f t="shared" si="11"/>
        <v>0</v>
      </c>
    </row>
    <row r="74" spans="1:20" x14ac:dyDescent="0.25">
      <c r="A74" t="s">
        <v>489</v>
      </c>
      <c r="B74" s="132" t="s">
        <v>1188</v>
      </c>
      <c r="C74">
        <v>747024.68</v>
      </c>
      <c r="D74">
        <v>583548.66</v>
      </c>
      <c r="E74">
        <f t="shared" si="8"/>
        <v>78.116382982152615</v>
      </c>
      <c r="G74" s="132" t="s">
        <v>1188</v>
      </c>
      <c r="H74">
        <v>747024.68</v>
      </c>
      <c r="I74">
        <v>169007.22000000003</v>
      </c>
      <c r="J74">
        <f t="shared" si="9"/>
        <v>22.624047708838752</v>
      </c>
      <c r="L74" s="132" t="s">
        <v>1188</v>
      </c>
      <c r="M74">
        <v>747024.68</v>
      </c>
      <c r="N74">
        <v>127375.12000000001</v>
      </c>
      <c r="O74">
        <f t="shared" si="10"/>
        <v>17.050992210859754</v>
      </c>
      <c r="Q74" s="132" t="s">
        <v>1188</v>
      </c>
      <c r="R74">
        <v>747024.68</v>
      </c>
      <c r="S74">
        <v>0</v>
      </c>
      <c r="T74">
        <f t="shared" si="11"/>
        <v>0</v>
      </c>
    </row>
    <row r="75" spans="1:20" x14ac:dyDescent="0.25">
      <c r="A75" t="s">
        <v>489</v>
      </c>
      <c r="B75" s="132" t="s">
        <v>1189</v>
      </c>
      <c r="C75">
        <v>19200</v>
      </c>
      <c r="D75">
        <v>19200</v>
      </c>
      <c r="E75">
        <f t="shared" si="8"/>
        <v>100</v>
      </c>
      <c r="G75" s="132" t="s">
        <v>1189</v>
      </c>
      <c r="H75">
        <v>19200</v>
      </c>
      <c r="I75">
        <v>0</v>
      </c>
      <c r="J75">
        <f t="shared" si="9"/>
        <v>0</v>
      </c>
      <c r="L75" s="132" t="s">
        <v>1189</v>
      </c>
      <c r="M75">
        <v>19200</v>
      </c>
      <c r="N75">
        <v>0</v>
      </c>
      <c r="O75">
        <f t="shared" si="10"/>
        <v>0</v>
      </c>
      <c r="Q75" s="132" t="s">
        <v>1189</v>
      </c>
      <c r="R75">
        <v>19200</v>
      </c>
      <c r="S75">
        <v>0</v>
      </c>
      <c r="T75">
        <f t="shared" si="11"/>
        <v>0</v>
      </c>
    </row>
    <row r="76" spans="1:20" x14ac:dyDescent="0.25">
      <c r="A76" t="s">
        <v>489</v>
      </c>
      <c r="B76" s="132" t="s">
        <v>1190</v>
      </c>
      <c r="C76">
        <v>474000</v>
      </c>
      <c r="D76">
        <v>439000</v>
      </c>
      <c r="E76">
        <f t="shared" si="8"/>
        <v>92.616033755274259</v>
      </c>
      <c r="G76" s="132" t="s">
        <v>1190</v>
      </c>
      <c r="H76">
        <v>474000</v>
      </c>
      <c r="I76">
        <v>134000</v>
      </c>
      <c r="J76">
        <f t="shared" si="9"/>
        <v>28.270042194092827</v>
      </c>
      <c r="L76" s="132" t="s">
        <v>1190</v>
      </c>
      <c r="M76">
        <v>474000</v>
      </c>
      <c r="N76">
        <v>111000</v>
      </c>
      <c r="O76">
        <f t="shared" si="10"/>
        <v>23.417721518987342</v>
      </c>
      <c r="Q76" s="132" t="s">
        <v>1190</v>
      </c>
      <c r="R76">
        <v>474000</v>
      </c>
      <c r="S76">
        <v>0</v>
      </c>
      <c r="T76">
        <f t="shared" si="11"/>
        <v>0</v>
      </c>
    </row>
    <row r="77" spans="1:20" x14ac:dyDescent="0.25">
      <c r="A77" t="s">
        <v>489</v>
      </c>
      <c r="B77" s="132" t="s">
        <v>1191</v>
      </c>
      <c r="C77">
        <v>1081576</v>
      </c>
      <c r="D77">
        <v>815985</v>
      </c>
      <c r="E77">
        <f t="shared" si="8"/>
        <v>75.444074202829952</v>
      </c>
      <c r="G77" s="132" t="s">
        <v>1191</v>
      </c>
      <c r="H77">
        <v>1081576</v>
      </c>
      <c r="I77">
        <v>73703</v>
      </c>
      <c r="J77">
        <f t="shared" si="9"/>
        <v>6.8144078640798247</v>
      </c>
      <c r="L77" s="132" t="s">
        <v>1191</v>
      </c>
      <c r="M77">
        <v>1081576</v>
      </c>
      <c r="N77">
        <v>219993</v>
      </c>
      <c r="O77">
        <f t="shared" si="10"/>
        <v>20.340040829308343</v>
      </c>
      <c r="Q77" s="132" t="s">
        <v>1191</v>
      </c>
      <c r="R77">
        <v>1081576</v>
      </c>
      <c r="S77">
        <v>0</v>
      </c>
      <c r="T77">
        <f t="shared" si="11"/>
        <v>0</v>
      </c>
    </row>
    <row r="78" spans="1:20" x14ac:dyDescent="0.25">
      <c r="A78" t="s">
        <v>489</v>
      </c>
      <c r="B78" s="132" t="s">
        <v>1192</v>
      </c>
      <c r="C78">
        <v>24000</v>
      </c>
      <c r="D78">
        <v>24000</v>
      </c>
      <c r="E78">
        <f t="shared" si="8"/>
        <v>100</v>
      </c>
      <c r="G78" s="132" t="s">
        <v>1192</v>
      </c>
      <c r="H78">
        <v>24000</v>
      </c>
      <c r="I78">
        <v>4000</v>
      </c>
      <c r="J78">
        <f t="shared" si="9"/>
        <v>16.666666666666664</v>
      </c>
      <c r="L78" s="132" t="s">
        <v>1192</v>
      </c>
      <c r="M78">
        <v>24000</v>
      </c>
      <c r="N78">
        <v>3000</v>
      </c>
      <c r="O78">
        <f t="shared" si="10"/>
        <v>12.5</v>
      </c>
      <c r="Q78" s="132" t="s">
        <v>1192</v>
      </c>
      <c r="R78">
        <v>24000</v>
      </c>
      <c r="S78">
        <v>1000</v>
      </c>
      <c r="T78">
        <f t="shared" si="11"/>
        <v>4.1666666666666661</v>
      </c>
    </row>
    <row r="79" spans="1:20" x14ac:dyDescent="0.25">
      <c r="A79" t="s">
        <v>489</v>
      </c>
      <c r="B79" s="132" t="s">
        <v>1193</v>
      </c>
      <c r="C79">
        <v>42400</v>
      </c>
      <c r="D79">
        <v>42400</v>
      </c>
      <c r="E79">
        <f t="shared" si="8"/>
        <v>100</v>
      </c>
      <c r="G79" s="132" t="s">
        <v>1193</v>
      </c>
      <c r="H79">
        <v>42400</v>
      </c>
      <c r="I79">
        <v>9400</v>
      </c>
      <c r="J79">
        <f t="shared" si="9"/>
        <v>22.169811320754718</v>
      </c>
      <c r="L79" s="132" t="s">
        <v>1193</v>
      </c>
      <c r="M79">
        <v>42400</v>
      </c>
      <c r="N79">
        <v>0</v>
      </c>
      <c r="O79">
        <f t="shared" si="10"/>
        <v>0</v>
      </c>
      <c r="Q79" s="132" t="s">
        <v>1193</v>
      </c>
      <c r="R79">
        <v>42400</v>
      </c>
      <c r="S79">
        <v>0</v>
      </c>
      <c r="T79">
        <f t="shared" si="11"/>
        <v>0</v>
      </c>
    </row>
    <row r="80" spans="1:20" x14ac:dyDescent="0.25">
      <c r="A80" t="s">
        <v>489</v>
      </c>
      <c r="B80" s="132" t="s">
        <v>1194</v>
      </c>
      <c r="C80">
        <v>152664.77000000002</v>
      </c>
      <c r="D80">
        <v>152664.77000000002</v>
      </c>
      <c r="E80">
        <f t="shared" si="8"/>
        <v>100</v>
      </c>
      <c r="G80" s="132" t="s">
        <v>1194</v>
      </c>
      <c r="H80">
        <v>152664.77000000002</v>
      </c>
      <c r="I80">
        <v>85340.17</v>
      </c>
      <c r="J80">
        <f t="shared" si="9"/>
        <v>55.90036915524125</v>
      </c>
      <c r="L80" s="132" t="s">
        <v>1194</v>
      </c>
      <c r="M80">
        <v>152664.77000000002</v>
      </c>
      <c r="N80">
        <v>55743.380000000005</v>
      </c>
      <c r="O80">
        <f t="shared" si="10"/>
        <v>36.513584633835293</v>
      </c>
      <c r="Q80" s="132" t="s">
        <v>1194</v>
      </c>
      <c r="R80">
        <v>152664.77000000002</v>
      </c>
      <c r="S80">
        <v>24252.670000000002</v>
      </c>
      <c r="T80">
        <f t="shared" si="11"/>
        <v>15.886225748088442</v>
      </c>
    </row>
    <row r="81" spans="1:20" x14ac:dyDescent="0.25">
      <c r="A81" t="s">
        <v>489</v>
      </c>
      <c r="B81" s="132" t="s">
        <v>1195</v>
      </c>
      <c r="C81">
        <v>146324.75000000003</v>
      </c>
      <c r="D81">
        <v>146324.75000000003</v>
      </c>
      <c r="E81">
        <f t="shared" si="8"/>
        <v>100</v>
      </c>
      <c r="G81" s="132" t="s">
        <v>1195</v>
      </c>
      <c r="H81">
        <v>146324.75000000003</v>
      </c>
      <c r="I81">
        <v>77864.740000000005</v>
      </c>
      <c r="J81">
        <f t="shared" si="9"/>
        <v>53.213649775584784</v>
      </c>
      <c r="L81" s="132" t="s">
        <v>1195</v>
      </c>
      <c r="M81">
        <v>146324.75000000003</v>
      </c>
      <c r="N81">
        <v>46891.89</v>
      </c>
      <c r="O81">
        <f t="shared" si="10"/>
        <v>32.046451471811835</v>
      </c>
      <c r="Q81" s="132" t="s">
        <v>1195</v>
      </c>
      <c r="R81">
        <v>146324.75000000003</v>
      </c>
      <c r="S81">
        <v>24359.62</v>
      </c>
      <c r="T81">
        <f t="shared" si="11"/>
        <v>16.647641632738136</v>
      </c>
    </row>
    <row r="82" spans="1:20" x14ac:dyDescent="0.25">
      <c r="A82" t="s">
        <v>489</v>
      </c>
      <c r="B82" s="132" t="s">
        <v>1196</v>
      </c>
      <c r="C82">
        <v>143846.65000000002</v>
      </c>
      <c r="D82">
        <v>143846.65000000002</v>
      </c>
      <c r="E82">
        <f t="shared" si="8"/>
        <v>100</v>
      </c>
      <c r="G82" s="132" t="s">
        <v>1196</v>
      </c>
      <c r="H82">
        <v>143846.65000000002</v>
      </c>
      <c r="I82">
        <v>77622.94</v>
      </c>
      <c r="J82">
        <f t="shared" si="9"/>
        <v>53.962285531154173</v>
      </c>
      <c r="L82" s="132" t="s">
        <v>1196</v>
      </c>
      <c r="M82">
        <v>143846.65000000002</v>
      </c>
      <c r="N82">
        <v>48040.09</v>
      </c>
      <c r="O82">
        <f t="shared" si="10"/>
        <v>33.396738818735081</v>
      </c>
      <c r="Q82" s="132" t="s">
        <v>1196</v>
      </c>
      <c r="R82">
        <v>143846.65000000002</v>
      </c>
      <c r="S82">
        <v>24238.720000000001</v>
      </c>
      <c r="T82">
        <f t="shared" si="11"/>
        <v>16.850388938498046</v>
      </c>
    </row>
    <row r="83" spans="1:20" x14ac:dyDescent="0.25">
      <c r="A83" t="s">
        <v>489</v>
      </c>
      <c r="B83" s="132" t="s">
        <v>1197</v>
      </c>
      <c r="C83">
        <v>7274107.7800000003</v>
      </c>
      <c r="D83">
        <v>5471959.3500000006</v>
      </c>
      <c r="E83">
        <f t="shared" si="8"/>
        <v>75.225161841085622</v>
      </c>
      <c r="G83" s="132" t="s">
        <v>1197</v>
      </c>
      <c r="H83">
        <v>7274107.7800000003</v>
      </c>
      <c r="I83">
        <v>1944664.68</v>
      </c>
      <c r="J83">
        <f t="shared" si="9"/>
        <v>26.734064696522818</v>
      </c>
      <c r="L83" s="132" t="s">
        <v>1197</v>
      </c>
      <c r="M83">
        <v>7274107.7800000003</v>
      </c>
      <c r="N83">
        <v>1538101.7499999998</v>
      </c>
      <c r="O83">
        <f t="shared" si="10"/>
        <v>21.144885345649904</v>
      </c>
      <c r="Q83" s="132" t="s">
        <v>1197</v>
      </c>
      <c r="R83">
        <v>7274107.7800000003</v>
      </c>
      <c r="S83">
        <v>112072.48000000001</v>
      </c>
      <c r="T83">
        <f t="shared" si="11"/>
        <v>1.5407041439245763</v>
      </c>
    </row>
    <row r="84" spans="1:20" x14ac:dyDescent="0.25">
      <c r="A84" t="s">
        <v>489</v>
      </c>
      <c r="B84" s="132" t="s">
        <v>1198</v>
      </c>
      <c r="C84">
        <v>704835.61699999985</v>
      </c>
      <c r="D84">
        <v>564910.65399999998</v>
      </c>
      <c r="E84">
        <f t="shared" si="8"/>
        <v>80.14785864602527</v>
      </c>
      <c r="G84" s="132" t="s">
        <v>1198</v>
      </c>
      <c r="H84">
        <v>704835.61699999985</v>
      </c>
      <c r="I84">
        <v>308075.21800000005</v>
      </c>
      <c r="J84">
        <f t="shared" si="9"/>
        <v>43.708803949389534</v>
      </c>
      <c r="L84" s="132" t="s">
        <v>1198</v>
      </c>
      <c r="M84">
        <v>704835.61699999985</v>
      </c>
      <c r="N84">
        <v>222556.08200000002</v>
      </c>
      <c r="O84">
        <f t="shared" si="10"/>
        <v>31.575600981583207</v>
      </c>
      <c r="Q84" s="132" t="s">
        <v>1198</v>
      </c>
      <c r="R84">
        <v>704835.61699999985</v>
      </c>
      <c r="S84">
        <v>0</v>
      </c>
      <c r="T84">
        <f t="shared" si="11"/>
        <v>0</v>
      </c>
    </row>
    <row r="85" spans="1:20" x14ac:dyDescent="0.25">
      <c r="A85" t="s">
        <v>489</v>
      </c>
      <c r="B85" s="132" t="s">
        <v>1199</v>
      </c>
      <c r="C85">
        <v>535600</v>
      </c>
      <c r="D85">
        <v>517600</v>
      </c>
      <c r="E85">
        <f t="shared" si="8"/>
        <v>96.639283047050043</v>
      </c>
      <c r="G85" s="132" t="s">
        <v>1199</v>
      </c>
      <c r="H85">
        <v>535600</v>
      </c>
      <c r="I85">
        <v>107600</v>
      </c>
      <c r="J85">
        <f t="shared" si="9"/>
        <v>20.089619118745333</v>
      </c>
      <c r="L85" s="132" t="s">
        <v>1199</v>
      </c>
      <c r="M85">
        <v>535600</v>
      </c>
      <c r="N85">
        <v>140000</v>
      </c>
      <c r="O85">
        <f t="shared" si="10"/>
        <v>26.138909634055263</v>
      </c>
      <c r="Q85" s="132" t="s">
        <v>1199</v>
      </c>
      <c r="R85">
        <v>535600</v>
      </c>
      <c r="S85">
        <v>35000</v>
      </c>
      <c r="T85">
        <f t="shared" si="11"/>
        <v>6.5347274085138158</v>
      </c>
    </row>
    <row r="86" spans="1:20" x14ac:dyDescent="0.25">
      <c r="A86" t="s">
        <v>489</v>
      </c>
      <c r="B86" s="132" t="s">
        <v>1200</v>
      </c>
      <c r="C86">
        <v>136474.728</v>
      </c>
      <c r="D86">
        <v>84702.48599999999</v>
      </c>
      <c r="E86">
        <f t="shared" si="8"/>
        <v>62.064594112984771</v>
      </c>
      <c r="G86" s="132" t="s">
        <v>1200</v>
      </c>
      <c r="H86">
        <v>136474.728</v>
      </c>
      <c r="I86">
        <v>0</v>
      </c>
      <c r="J86">
        <f t="shared" si="9"/>
        <v>0</v>
      </c>
      <c r="L86" s="132" t="s">
        <v>1200</v>
      </c>
      <c r="M86">
        <v>136474.728</v>
      </c>
      <c r="N86">
        <v>17768.106</v>
      </c>
      <c r="O86">
        <f t="shared" si="10"/>
        <v>13.019337909946227</v>
      </c>
      <c r="Q86" s="132" t="s">
        <v>1200</v>
      </c>
      <c r="R86">
        <v>136474.728</v>
      </c>
      <c r="S86">
        <v>0</v>
      </c>
      <c r="T86">
        <f t="shared" si="11"/>
        <v>0</v>
      </c>
    </row>
    <row r="87" spans="1:20" x14ac:dyDescent="0.25">
      <c r="A87" t="s">
        <v>489</v>
      </c>
      <c r="B87" s="132" t="s">
        <v>1201</v>
      </c>
      <c r="C87">
        <v>53639.11</v>
      </c>
      <c r="D87">
        <v>32733.249</v>
      </c>
      <c r="E87">
        <f t="shared" si="8"/>
        <v>61.024966670774361</v>
      </c>
      <c r="G87" s="132" t="s">
        <v>1201</v>
      </c>
      <c r="H87">
        <v>53639.11</v>
      </c>
      <c r="I87">
        <v>0</v>
      </c>
      <c r="J87">
        <f t="shared" si="9"/>
        <v>0</v>
      </c>
      <c r="L87" s="132" t="s">
        <v>1201</v>
      </c>
      <c r="M87">
        <v>53639.11</v>
      </c>
      <c r="N87">
        <v>6663.201</v>
      </c>
      <c r="O87">
        <f t="shared" si="10"/>
        <v>12.422281055744586</v>
      </c>
      <c r="Q87" s="132" t="s">
        <v>1201</v>
      </c>
      <c r="R87">
        <v>53639.11</v>
      </c>
      <c r="S87">
        <v>0</v>
      </c>
      <c r="T87">
        <f t="shared" si="11"/>
        <v>0</v>
      </c>
    </row>
    <row r="88" spans="1:20" x14ac:dyDescent="0.25">
      <c r="A88" t="s">
        <v>489</v>
      </c>
      <c r="B88" s="132" t="s">
        <v>1202</v>
      </c>
      <c r="C88">
        <v>256607</v>
      </c>
      <c r="D88">
        <v>101909</v>
      </c>
      <c r="E88">
        <f t="shared" si="8"/>
        <v>39.714037419088335</v>
      </c>
      <c r="G88" s="132" t="s">
        <v>1202</v>
      </c>
      <c r="H88">
        <v>256607</v>
      </c>
      <c r="I88">
        <v>0</v>
      </c>
      <c r="J88">
        <f t="shared" si="9"/>
        <v>0</v>
      </c>
      <c r="L88" s="132" t="s">
        <v>1202</v>
      </c>
      <c r="M88">
        <v>256607</v>
      </c>
      <c r="N88">
        <v>0</v>
      </c>
      <c r="O88">
        <f t="shared" si="10"/>
        <v>0</v>
      </c>
      <c r="Q88" s="132" t="s">
        <v>1202</v>
      </c>
      <c r="R88">
        <v>256607</v>
      </c>
      <c r="S88">
        <v>0</v>
      </c>
      <c r="T88">
        <f t="shared" si="11"/>
        <v>0</v>
      </c>
    </row>
    <row r="89" spans="1:20" x14ac:dyDescent="0.25">
      <c r="A89" t="s">
        <v>489</v>
      </c>
      <c r="B89" s="132" t="s">
        <v>1203</v>
      </c>
      <c r="C89">
        <v>311100</v>
      </c>
      <c r="D89">
        <v>311100</v>
      </c>
      <c r="E89">
        <f t="shared" si="8"/>
        <v>100</v>
      </c>
      <c r="G89" s="132" t="s">
        <v>1203</v>
      </c>
      <c r="H89">
        <v>311100</v>
      </c>
      <c r="I89">
        <v>28000</v>
      </c>
      <c r="J89">
        <f t="shared" si="9"/>
        <v>9.0003214400514295</v>
      </c>
      <c r="L89" s="132" t="s">
        <v>1203</v>
      </c>
      <c r="M89">
        <v>311100</v>
      </c>
      <c r="N89">
        <v>182100</v>
      </c>
      <c r="O89">
        <f t="shared" si="10"/>
        <v>58.534233365477341</v>
      </c>
      <c r="Q89" s="132" t="s">
        <v>1203</v>
      </c>
      <c r="R89">
        <v>311100</v>
      </c>
      <c r="S89">
        <v>0</v>
      </c>
      <c r="T89">
        <f t="shared" si="11"/>
        <v>0</v>
      </c>
    </row>
    <row r="90" spans="1:20" x14ac:dyDescent="0.25">
      <c r="A90" t="s">
        <v>489</v>
      </c>
      <c r="B90" s="132" t="s">
        <v>1204</v>
      </c>
      <c r="C90">
        <v>168000</v>
      </c>
      <c r="D90">
        <v>168000</v>
      </c>
      <c r="E90">
        <f t="shared" si="8"/>
        <v>100</v>
      </c>
      <c r="G90" s="132" t="s">
        <v>1204</v>
      </c>
      <c r="H90">
        <v>168000</v>
      </c>
      <c r="I90">
        <v>85800</v>
      </c>
      <c r="J90">
        <f t="shared" si="9"/>
        <v>51.071428571428569</v>
      </c>
      <c r="L90" s="132" t="s">
        <v>1204</v>
      </c>
      <c r="M90">
        <v>168000</v>
      </c>
      <c r="N90">
        <v>0</v>
      </c>
      <c r="O90">
        <f t="shared" si="10"/>
        <v>0</v>
      </c>
      <c r="Q90" s="132" t="s">
        <v>1204</v>
      </c>
      <c r="R90">
        <v>168000</v>
      </c>
      <c r="S90">
        <v>0</v>
      </c>
      <c r="T90">
        <f t="shared" si="11"/>
        <v>0</v>
      </c>
    </row>
    <row r="91" spans="1:20" x14ac:dyDescent="0.25">
      <c r="A91" t="s">
        <v>489</v>
      </c>
      <c r="B91" s="132" t="s">
        <v>1205</v>
      </c>
      <c r="C91">
        <v>73300</v>
      </c>
      <c r="D91">
        <v>41400</v>
      </c>
      <c r="E91">
        <f t="shared" si="8"/>
        <v>56.480218281036834</v>
      </c>
      <c r="G91" s="132" t="s">
        <v>1205</v>
      </c>
      <c r="H91">
        <v>73300</v>
      </c>
      <c r="I91">
        <v>10000</v>
      </c>
      <c r="J91">
        <f t="shared" si="9"/>
        <v>13.642564802182811</v>
      </c>
      <c r="L91" s="132" t="s">
        <v>1205</v>
      </c>
      <c r="M91">
        <v>73300</v>
      </c>
      <c r="N91">
        <v>5000</v>
      </c>
      <c r="O91">
        <f t="shared" si="10"/>
        <v>6.8212824010914055</v>
      </c>
      <c r="Q91" s="132" t="s">
        <v>1205</v>
      </c>
      <c r="R91">
        <v>73300</v>
      </c>
      <c r="S91">
        <v>0</v>
      </c>
      <c r="T91">
        <f t="shared" si="11"/>
        <v>0</v>
      </c>
    </row>
    <row r="92" spans="1:20" x14ac:dyDescent="0.25">
      <c r="A92" t="s">
        <v>489</v>
      </c>
      <c r="B92" s="132" t="s">
        <v>1206</v>
      </c>
      <c r="C92">
        <v>85826</v>
      </c>
      <c r="D92">
        <v>84895</v>
      </c>
      <c r="E92">
        <f t="shared" si="8"/>
        <v>98.91524712790995</v>
      </c>
      <c r="G92" s="132" t="s">
        <v>1206</v>
      </c>
      <c r="H92">
        <v>85826</v>
      </c>
      <c r="I92">
        <v>2567</v>
      </c>
      <c r="J92">
        <f t="shared" si="9"/>
        <v>2.9909351478572925</v>
      </c>
      <c r="L92" s="132" t="s">
        <v>1206</v>
      </c>
      <c r="M92">
        <v>85826</v>
      </c>
      <c r="N92">
        <v>2567</v>
      </c>
      <c r="O92">
        <f t="shared" si="10"/>
        <v>2.9909351478572925</v>
      </c>
      <c r="Q92" s="132" t="s">
        <v>1206</v>
      </c>
      <c r="R92">
        <v>85826</v>
      </c>
      <c r="S92">
        <v>0</v>
      </c>
      <c r="T92">
        <f t="shared" si="11"/>
        <v>0</v>
      </c>
    </row>
    <row r="93" spans="1:20" x14ac:dyDescent="0.25">
      <c r="A93" t="s">
        <v>489</v>
      </c>
      <c r="B93" s="132" t="s">
        <v>1207</v>
      </c>
      <c r="C93">
        <v>19392.5</v>
      </c>
      <c r="D93">
        <v>19392.5</v>
      </c>
      <c r="E93">
        <f t="shared" si="8"/>
        <v>100</v>
      </c>
      <c r="G93" s="132" t="s">
        <v>1207</v>
      </c>
      <c r="H93">
        <v>19392.5</v>
      </c>
      <c r="I93">
        <v>0</v>
      </c>
      <c r="J93">
        <f t="shared" si="9"/>
        <v>0</v>
      </c>
      <c r="L93" s="132" t="s">
        <v>1207</v>
      </c>
      <c r="M93">
        <v>19392.5</v>
      </c>
      <c r="N93">
        <v>5347</v>
      </c>
      <c r="O93">
        <f t="shared" si="10"/>
        <v>27.572515147608613</v>
      </c>
      <c r="Q93" s="132" t="s">
        <v>1207</v>
      </c>
      <c r="R93">
        <v>19392.5</v>
      </c>
      <c r="S93">
        <v>0</v>
      </c>
      <c r="T93">
        <f t="shared" si="11"/>
        <v>0</v>
      </c>
    </row>
    <row r="94" spans="1:20" x14ac:dyDescent="0.25">
      <c r="A94" t="s">
        <v>489</v>
      </c>
      <c r="B94" s="132" t="s">
        <v>1208</v>
      </c>
      <c r="C94">
        <v>739208.72</v>
      </c>
      <c r="D94">
        <v>604988.72</v>
      </c>
      <c r="E94">
        <f t="shared" si="8"/>
        <v>81.842746660239612</v>
      </c>
      <c r="G94" s="132" t="s">
        <v>1208</v>
      </c>
      <c r="H94">
        <v>739208.72</v>
      </c>
      <c r="I94">
        <v>0</v>
      </c>
      <c r="J94">
        <f t="shared" si="9"/>
        <v>0</v>
      </c>
      <c r="L94" s="132" t="s">
        <v>1208</v>
      </c>
      <c r="M94">
        <v>739208.72</v>
      </c>
      <c r="N94">
        <v>0</v>
      </c>
      <c r="O94">
        <f t="shared" si="10"/>
        <v>0</v>
      </c>
      <c r="Q94" s="132" t="s">
        <v>1208</v>
      </c>
      <c r="R94">
        <v>739208.72</v>
      </c>
      <c r="S94">
        <v>0</v>
      </c>
      <c r="T94">
        <f t="shared" si="11"/>
        <v>0</v>
      </c>
    </row>
    <row r="95" spans="1:20" x14ac:dyDescent="0.25">
      <c r="A95" t="s">
        <v>489</v>
      </c>
      <c r="B95" s="132" t="s">
        <v>1209</v>
      </c>
      <c r="C95">
        <v>0</v>
      </c>
      <c r="D95">
        <v>0</v>
      </c>
      <c r="E95" t="e">
        <f t="shared" si="8"/>
        <v>#DIV/0!</v>
      </c>
      <c r="G95" s="132" t="s">
        <v>1209</v>
      </c>
      <c r="H95">
        <v>0</v>
      </c>
      <c r="I95">
        <v>0</v>
      </c>
      <c r="J95" t="e">
        <f t="shared" si="9"/>
        <v>#DIV/0!</v>
      </c>
      <c r="L95" s="132" t="s">
        <v>1209</v>
      </c>
      <c r="M95">
        <v>0</v>
      </c>
      <c r="N95">
        <v>0</v>
      </c>
      <c r="O95" t="e">
        <f t="shared" si="10"/>
        <v>#DIV/0!</v>
      </c>
      <c r="Q95" s="132" t="s">
        <v>1209</v>
      </c>
      <c r="R95">
        <v>0</v>
      </c>
      <c r="S95">
        <v>0</v>
      </c>
      <c r="T95" t="e">
        <f t="shared" si="11"/>
        <v>#DIV/0!</v>
      </c>
    </row>
    <row r="96" spans="1:20" x14ac:dyDescent="0.25">
      <c r="A96" t="s">
        <v>489</v>
      </c>
      <c r="B96" s="132" t="s">
        <v>1210</v>
      </c>
      <c r="C96">
        <v>2</v>
      </c>
      <c r="D96">
        <v>2</v>
      </c>
      <c r="E96">
        <f t="shared" si="8"/>
        <v>100</v>
      </c>
      <c r="G96" s="132" t="s">
        <v>1210</v>
      </c>
      <c r="H96">
        <v>2</v>
      </c>
      <c r="I96">
        <v>0</v>
      </c>
      <c r="J96">
        <f t="shared" si="9"/>
        <v>0</v>
      </c>
      <c r="L96" s="132" t="s">
        <v>1210</v>
      </c>
      <c r="M96">
        <v>2</v>
      </c>
      <c r="N96">
        <v>0</v>
      </c>
      <c r="O96">
        <f t="shared" si="10"/>
        <v>0</v>
      </c>
      <c r="Q96" s="132" t="s">
        <v>1210</v>
      </c>
      <c r="R96">
        <v>2</v>
      </c>
      <c r="S96">
        <v>0</v>
      </c>
      <c r="T96">
        <f t="shared" si="11"/>
        <v>0</v>
      </c>
    </row>
    <row r="97" spans="1:20" x14ac:dyDescent="0.25">
      <c r="A97" t="s">
        <v>489</v>
      </c>
      <c r="B97" s="132" t="s">
        <v>1211</v>
      </c>
      <c r="C97">
        <v>26920</v>
      </c>
      <c r="D97">
        <v>26920</v>
      </c>
      <c r="E97">
        <f t="shared" si="8"/>
        <v>100</v>
      </c>
      <c r="G97" s="132" t="s">
        <v>1211</v>
      </c>
      <c r="H97">
        <v>26920</v>
      </c>
      <c r="I97">
        <v>10358</v>
      </c>
      <c r="J97">
        <f t="shared" si="9"/>
        <v>38.47696879643388</v>
      </c>
      <c r="L97" s="132" t="s">
        <v>1211</v>
      </c>
      <c r="M97">
        <v>26920</v>
      </c>
      <c r="N97">
        <v>0</v>
      </c>
      <c r="O97">
        <f t="shared" si="10"/>
        <v>0</v>
      </c>
      <c r="Q97" s="132" t="s">
        <v>1211</v>
      </c>
      <c r="R97">
        <v>26920</v>
      </c>
      <c r="S97">
        <v>1810</v>
      </c>
      <c r="T97">
        <f t="shared" si="11"/>
        <v>6.723625557206538</v>
      </c>
    </row>
    <row r="98" spans="1:20" x14ac:dyDescent="0.25">
      <c r="A98" t="s">
        <v>489</v>
      </c>
      <c r="B98" s="132" t="s">
        <v>1212</v>
      </c>
      <c r="C98">
        <v>349877.64</v>
      </c>
      <c r="D98">
        <v>149374.38000000003</v>
      </c>
      <c r="E98">
        <f t="shared" ref="E98:E129" si="12">D98/C98*100</f>
        <v>42.693319870340964</v>
      </c>
      <c r="G98" s="132" t="s">
        <v>1212</v>
      </c>
      <c r="H98">
        <v>349877.64</v>
      </c>
      <c r="I98">
        <v>12096.82</v>
      </c>
      <c r="J98">
        <f t="shared" ref="J98:J129" si="13">I98/H98*100</f>
        <v>3.4574430077898088</v>
      </c>
      <c r="L98" s="132" t="s">
        <v>1212</v>
      </c>
      <c r="M98">
        <v>349877.64</v>
      </c>
      <c r="N98">
        <v>59442.299999999996</v>
      </c>
      <c r="O98">
        <f t="shared" ref="O98:O129" si="14">N98/M98*100</f>
        <v>16.98945379876233</v>
      </c>
      <c r="Q98" s="132" t="s">
        <v>1212</v>
      </c>
      <c r="R98">
        <v>349877.64</v>
      </c>
      <c r="S98">
        <v>0</v>
      </c>
      <c r="T98">
        <f t="shared" ref="T98:T129" si="15">S98/R98*100</f>
        <v>0</v>
      </c>
    </row>
    <row r="99" spans="1:20" x14ac:dyDescent="0.25">
      <c r="A99" t="s">
        <v>489</v>
      </c>
      <c r="B99" s="132" t="s">
        <v>1213</v>
      </c>
      <c r="C99">
        <v>526015</v>
      </c>
      <c r="D99">
        <v>418598</v>
      </c>
      <c r="E99">
        <f t="shared" si="12"/>
        <v>79.579099455338735</v>
      </c>
      <c r="G99" s="132" t="s">
        <v>1213</v>
      </c>
      <c r="H99">
        <v>526015</v>
      </c>
      <c r="I99">
        <v>0</v>
      </c>
      <c r="J99">
        <f t="shared" si="13"/>
        <v>0</v>
      </c>
      <c r="L99" s="132" t="s">
        <v>1213</v>
      </c>
      <c r="M99">
        <v>526015</v>
      </c>
      <c r="N99">
        <v>122589</v>
      </c>
      <c r="O99">
        <f t="shared" si="14"/>
        <v>23.30522893833826</v>
      </c>
      <c r="Q99" s="132" t="s">
        <v>1213</v>
      </c>
      <c r="R99">
        <v>526015</v>
      </c>
      <c r="S99">
        <v>86023.6</v>
      </c>
      <c r="T99">
        <f t="shared" si="15"/>
        <v>16.353830213967282</v>
      </c>
    </row>
    <row r="100" spans="1:20" x14ac:dyDescent="0.25">
      <c r="A100" t="s">
        <v>489</v>
      </c>
      <c r="B100" s="132" t="s">
        <v>1214</v>
      </c>
      <c r="C100">
        <v>6360</v>
      </c>
      <c r="D100">
        <v>3180</v>
      </c>
      <c r="E100">
        <f t="shared" si="12"/>
        <v>50</v>
      </c>
      <c r="G100" s="132" t="s">
        <v>1214</v>
      </c>
      <c r="H100">
        <v>6360</v>
      </c>
      <c r="I100">
        <v>2120</v>
      </c>
      <c r="J100">
        <f t="shared" si="13"/>
        <v>33.333333333333329</v>
      </c>
      <c r="L100" s="132" t="s">
        <v>1214</v>
      </c>
      <c r="M100">
        <v>6360</v>
      </c>
      <c r="N100">
        <v>0</v>
      </c>
      <c r="O100">
        <f t="shared" si="14"/>
        <v>0</v>
      </c>
      <c r="Q100" s="132" t="s">
        <v>1214</v>
      </c>
      <c r="R100">
        <v>6360</v>
      </c>
      <c r="S100">
        <v>0</v>
      </c>
      <c r="T100">
        <f t="shared" si="15"/>
        <v>0</v>
      </c>
    </row>
    <row r="101" spans="1:20" x14ac:dyDescent="0.25">
      <c r="A101" t="s">
        <v>489</v>
      </c>
      <c r="B101" s="132" t="s">
        <v>1215</v>
      </c>
      <c r="C101">
        <v>185588</v>
      </c>
      <c r="D101">
        <v>91588</v>
      </c>
      <c r="E101">
        <f t="shared" si="12"/>
        <v>49.350173502597151</v>
      </c>
      <c r="G101" s="132" t="s">
        <v>1215</v>
      </c>
      <c r="H101">
        <v>185588</v>
      </c>
      <c r="I101">
        <v>53479</v>
      </c>
      <c r="J101">
        <f t="shared" si="13"/>
        <v>28.815979481431992</v>
      </c>
      <c r="L101" s="132" t="s">
        <v>1215</v>
      </c>
      <c r="M101">
        <v>185588</v>
      </c>
      <c r="N101">
        <v>65497</v>
      </c>
      <c r="O101">
        <f t="shared" si="14"/>
        <v>35.291613681919088</v>
      </c>
      <c r="Q101" s="132" t="s">
        <v>1215</v>
      </c>
      <c r="R101">
        <v>185588</v>
      </c>
      <c r="S101">
        <v>0</v>
      </c>
      <c r="T101">
        <f t="shared" si="15"/>
        <v>0</v>
      </c>
    </row>
    <row r="102" spans="1:20" x14ac:dyDescent="0.25">
      <c r="A102" t="s">
        <v>489</v>
      </c>
      <c r="B102" s="132" t="s">
        <v>1216</v>
      </c>
      <c r="C102">
        <v>1964787</v>
      </c>
      <c r="D102">
        <v>1840387</v>
      </c>
      <c r="E102">
        <f t="shared" si="12"/>
        <v>93.668524883358856</v>
      </c>
      <c r="G102" s="132" t="s">
        <v>1216</v>
      </c>
      <c r="H102">
        <v>1964787</v>
      </c>
      <c r="I102">
        <v>1356671</v>
      </c>
      <c r="J102">
        <f t="shared" si="13"/>
        <v>69.049265900069585</v>
      </c>
      <c r="L102" s="132" t="s">
        <v>1216</v>
      </c>
      <c r="M102">
        <v>1964787</v>
      </c>
      <c r="N102">
        <v>0</v>
      </c>
      <c r="O102">
        <f t="shared" si="14"/>
        <v>0</v>
      </c>
      <c r="Q102" s="132" t="s">
        <v>1216</v>
      </c>
      <c r="R102">
        <v>1964787</v>
      </c>
      <c r="S102">
        <v>0</v>
      </c>
      <c r="T102">
        <f t="shared" si="15"/>
        <v>0</v>
      </c>
    </row>
    <row r="103" spans="1:20" x14ac:dyDescent="0.25">
      <c r="A103" t="s">
        <v>502</v>
      </c>
      <c r="B103" s="132" t="s">
        <v>1218</v>
      </c>
      <c r="C103">
        <v>161673.03999999998</v>
      </c>
      <c r="D103">
        <v>95153.63</v>
      </c>
      <c r="E103">
        <f t="shared" si="12"/>
        <v>58.855595218596754</v>
      </c>
      <c r="G103" s="132" t="s">
        <v>1218</v>
      </c>
      <c r="H103">
        <v>161673.03999999998</v>
      </c>
      <c r="I103">
        <v>88981.04</v>
      </c>
      <c r="J103">
        <f t="shared" si="13"/>
        <v>55.037648825060757</v>
      </c>
      <c r="L103" s="132" t="s">
        <v>1218</v>
      </c>
      <c r="M103">
        <v>161673.03999999998</v>
      </c>
      <c r="N103">
        <v>55577.659999999996</v>
      </c>
      <c r="O103">
        <f t="shared" si="14"/>
        <v>34.37657880373871</v>
      </c>
      <c r="Q103" s="132" t="s">
        <v>1218</v>
      </c>
      <c r="R103">
        <v>161673.03999999998</v>
      </c>
      <c r="S103">
        <v>0</v>
      </c>
      <c r="T103">
        <f t="shared" si="15"/>
        <v>0</v>
      </c>
    </row>
    <row r="104" spans="1:20" x14ac:dyDescent="0.25">
      <c r="A104" t="s">
        <v>502</v>
      </c>
      <c r="B104" s="132" t="s">
        <v>1219</v>
      </c>
      <c r="C104">
        <v>34144.06</v>
      </c>
      <c r="D104">
        <v>34092.94</v>
      </c>
      <c r="E104">
        <f t="shared" si="12"/>
        <v>99.850281425231813</v>
      </c>
      <c r="G104" s="132" t="s">
        <v>1219</v>
      </c>
      <c r="H104">
        <v>34144.06</v>
      </c>
      <c r="I104">
        <v>34152.89</v>
      </c>
      <c r="J104">
        <f t="shared" si="13"/>
        <v>100.02586101359945</v>
      </c>
      <c r="L104" s="132" t="s">
        <v>1219</v>
      </c>
      <c r="M104">
        <v>34144.06</v>
      </c>
      <c r="N104">
        <v>21332.09</v>
      </c>
      <c r="O104">
        <f t="shared" si="14"/>
        <v>62.476723623376948</v>
      </c>
      <c r="Q104" s="132" t="s">
        <v>1219</v>
      </c>
      <c r="R104">
        <v>34144.06</v>
      </c>
      <c r="S104">
        <v>0</v>
      </c>
      <c r="T104">
        <f t="shared" si="15"/>
        <v>0</v>
      </c>
    </row>
    <row r="105" spans="1:20" x14ac:dyDescent="0.25">
      <c r="A105" t="s">
        <v>502</v>
      </c>
      <c r="B105" s="132" t="s">
        <v>1220</v>
      </c>
      <c r="E105" t="e">
        <f t="shared" si="12"/>
        <v>#DIV/0!</v>
      </c>
      <c r="G105" s="132" t="s">
        <v>1220</v>
      </c>
      <c r="J105" t="e">
        <f t="shared" si="13"/>
        <v>#DIV/0!</v>
      </c>
      <c r="L105" s="132" t="s">
        <v>1220</v>
      </c>
      <c r="O105" t="e">
        <f t="shared" si="14"/>
        <v>#DIV/0!</v>
      </c>
      <c r="Q105" s="132" t="s">
        <v>1220</v>
      </c>
      <c r="R105">
        <v>0</v>
      </c>
      <c r="S105">
        <v>0</v>
      </c>
      <c r="T105" t="e">
        <f t="shared" si="15"/>
        <v>#DIV/0!</v>
      </c>
    </row>
    <row r="106" spans="1:20" x14ac:dyDescent="0.25">
      <c r="A106" t="s">
        <v>502</v>
      </c>
      <c r="B106" s="132" t="s">
        <v>1221</v>
      </c>
      <c r="C106">
        <v>68810.05</v>
      </c>
      <c r="D106">
        <v>57414.009999999995</v>
      </c>
      <c r="E106">
        <f t="shared" si="12"/>
        <v>83.438407616329286</v>
      </c>
      <c r="G106" s="132" t="s">
        <v>1221</v>
      </c>
      <c r="H106">
        <v>68810.05</v>
      </c>
      <c r="I106">
        <v>3934.83</v>
      </c>
      <c r="J106">
        <f t="shared" si="13"/>
        <v>5.7183943333858931</v>
      </c>
      <c r="L106" s="132" t="s">
        <v>1221</v>
      </c>
      <c r="M106">
        <v>68810.05</v>
      </c>
      <c r="N106">
        <v>0</v>
      </c>
      <c r="O106">
        <f t="shared" si="14"/>
        <v>0</v>
      </c>
      <c r="Q106" s="132" t="s">
        <v>1221</v>
      </c>
      <c r="R106">
        <v>68810.05</v>
      </c>
      <c r="S106">
        <v>0</v>
      </c>
      <c r="T106">
        <f t="shared" si="15"/>
        <v>0</v>
      </c>
    </row>
    <row r="107" spans="1:20" x14ac:dyDescent="0.25">
      <c r="A107" t="s">
        <v>502</v>
      </c>
      <c r="B107" s="132" t="s">
        <v>1222</v>
      </c>
      <c r="C107">
        <v>230400</v>
      </c>
      <c r="D107">
        <v>170300</v>
      </c>
      <c r="E107">
        <f t="shared" si="12"/>
        <v>73.914930555555557</v>
      </c>
      <c r="G107" s="132" t="s">
        <v>1222</v>
      </c>
      <c r="H107">
        <v>230400</v>
      </c>
      <c r="I107">
        <v>0</v>
      </c>
      <c r="J107">
        <f t="shared" si="13"/>
        <v>0</v>
      </c>
      <c r="L107" s="132" t="s">
        <v>1222</v>
      </c>
      <c r="M107">
        <v>230400</v>
      </c>
      <c r="N107">
        <v>17600</v>
      </c>
      <c r="O107">
        <f t="shared" si="14"/>
        <v>7.6388888888888893</v>
      </c>
      <c r="Q107" s="132" t="s">
        <v>1222</v>
      </c>
      <c r="R107">
        <v>230400</v>
      </c>
      <c r="S107">
        <v>0</v>
      </c>
      <c r="T107">
        <f t="shared" si="15"/>
        <v>0</v>
      </c>
    </row>
    <row r="108" spans="1:20" x14ac:dyDescent="0.25">
      <c r="A108" t="s">
        <v>502</v>
      </c>
      <c r="B108" s="132" t="s">
        <v>1223</v>
      </c>
      <c r="E108" t="e">
        <f t="shared" si="12"/>
        <v>#DIV/0!</v>
      </c>
      <c r="G108" s="132" t="s">
        <v>1223</v>
      </c>
      <c r="J108" t="e">
        <f t="shared" si="13"/>
        <v>#DIV/0!</v>
      </c>
      <c r="L108" s="132" t="s">
        <v>1223</v>
      </c>
      <c r="O108" t="e">
        <f t="shared" si="14"/>
        <v>#DIV/0!</v>
      </c>
      <c r="Q108" s="132" t="s">
        <v>1223</v>
      </c>
      <c r="T108" t="e">
        <f t="shared" si="15"/>
        <v>#DIV/0!</v>
      </c>
    </row>
    <row r="109" spans="1:20" x14ac:dyDescent="0.25">
      <c r="A109" t="s">
        <v>502</v>
      </c>
      <c r="B109" s="132" t="s">
        <v>1224</v>
      </c>
      <c r="C109">
        <v>289567</v>
      </c>
      <c r="D109">
        <v>282883</v>
      </c>
      <c r="E109">
        <f t="shared" si="12"/>
        <v>97.691725921807389</v>
      </c>
      <c r="G109" s="132" t="s">
        <v>1224</v>
      </c>
      <c r="H109">
        <v>289567</v>
      </c>
      <c r="I109">
        <v>172507</v>
      </c>
      <c r="J109">
        <f t="shared" si="13"/>
        <v>59.574122741887024</v>
      </c>
      <c r="L109" s="132" t="s">
        <v>1224</v>
      </c>
      <c r="M109">
        <v>289567</v>
      </c>
      <c r="N109">
        <v>185875</v>
      </c>
      <c r="O109">
        <f t="shared" si="14"/>
        <v>64.190670898272245</v>
      </c>
      <c r="Q109" s="132" t="s">
        <v>1224</v>
      </c>
      <c r="R109">
        <v>289567</v>
      </c>
      <c r="S109">
        <v>0</v>
      </c>
      <c r="T109">
        <f t="shared" si="15"/>
        <v>0</v>
      </c>
    </row>
    <row r="110" spans="1:20" x14ac:dyDescent="0.25">
      <c r="A110" t="s">
        <v>502</v>
      </c>
      <c r="B110" s="132" t="s">
        <v>1225</v>
      </c>
      <c r="C110">
        <v>19000</v>
      </c>
      <c r="D110">
        <v>19000</v>
      </c>
      <c r="E110">
        <f t="shared" si="12"/>
        <v>100</v>
      </c>
      <c r="G110" s="132" t="s">
        <v>1225</v>
      </c>
      <c r="H110">
        <v>19000</v>
      </c>
      <c r="I110">
        <v>6000</v>
      </c>
      <c r="J110">
        <f t="shared" si="13"/>
        <v>31.578947368421051</v>
      </c>
      <c r="L110" s="132" t="s">
        <v>1225</v>
      </c>
      <c r="M110">
        <v>19000</v>
      </c>
      <c r="N110">
        <v>12000</v>
      </c>
      <c r="O110">
        <f t="shared" si="14"/>
        <v>63.157894736842103</v>
      </c>
      <c r="Q110" s="132" t="s">
        <v>1225</v>
      </c>
      <c r="R110">
        <v>19000</v>
      </c>
      <c r="S110">
        <v>0</v>
      </c>
      <c r="T110">
        <f t="shared" si="15"/>
        <v>0</v>
      </c>
    </row>
    <row r="111" spans="1:20" x14ac:dyDescent="0.25">
      <c r="A111" t="s">
        <v>502</v>
      </c>
      <c r="B111" s="132" t="s">
        <v>1226</v>
      </c>
      <c r="C111">
        <v>0</v>
      </c>
      <c r="D111">
        <v>0</v>
      </c>
      <c r="E111" t="e">
        <f t="shared" si="12"/>
        <v>#DIV/0!</v>
      </c>
      <c r="G111" s="132" t="s">
        <v>1226</v>
      </c>
      <c r="H111">
        <v>0</v>
      </c>
      <c r="I111">
        <v>0</v>
      </c>
      <c r="J111" t="e">
        <f t="shared" si="13"/>
        <v>#DIV/0!</v>
      </c>
      <c r="L111" s="132" t="s">
        <v>1226</v>
      </c>
      <c r="M111">
        <v>0</v>
      </c>
      <c r="N111">
        <v>0</v>
      </c>
      <c r="O111" t="e">
        <f t="shared" si="14"/>
        <v>#DIV/0!</v>
      </c>
      <c r="Q111" s="132" t="s">
        <v>1226</v>
      </c>
      <c r="R111">
        <v>0</v>
      </c>
      <c r="S111">
        <v>0</v>
      </c>
      <c r="T111" t="e">
        <f t="shared" si="15"/>
        <v>#DIV/0!</v>
      </c>
    </row>
    <row r="112" spans="1:20" x14ac:dyDescent="0.25">
      <c r="A112" t="s">
        <v>502</v>
      </c>
      <c r="B112" s="132" t="s">
        <v>1227</v>
      </c>
      <c r="C112">
        <v>233000</v>
      </c>
      <c r="D112">
        <v>55000</v>
      </c>
      <c r="E112">
        <f t="shared" si="12"/>
        <v>23.605150214592275</v>
      </c>
      <c r="G112" s="132" t="s">
        <v>1227</v>
      </c>
      <c r="H112">
        <v>233000</v>
      </c>
      <c r="I112">
        <v>0</v>
      </c>
      <c r="J112">
        <f t="shared" si="13"/>
        <v>0</v>
      </c>
      <c r="L112" s="132" t="s">
        <v>1227</v>
      </c>
      <c r="M112">
        <v>233000</v>
      </c>
      <c r="N112">
        <v>97000</v>
      </c>
      <c r="O112">
        <f t="shared" si="14"/>
        <v>41.630901287553648</v>
      </c>
      <c r="Q112" s="132" t="s">
        <v>1227</v>
      </c>
      <c r="R112">
        <v>233000</v>
      </c>
      <c r="S112">
        <v>0</v>
      </c>
      <c r="T112">
        <f t="shared" si="15"/>
        <v>0</v>
      </c>
    </row>
    <row r="113" spans="1:20" x14ac:dyDescent="0.25">
      <c r="A113" t="s">
        <v>502</v>
      </c>
      <c r="B113" s="132" t="s">
        <v>1228</v>
      </c>
      <c r="C113">
        <v>1248509.8000000003</v>
      </c>
      <c r="D113">
        <v>1081983</v>
      </c>
      <c r="E113">
        <f t="shared" si="12"/>
        <v>86.661954916172846</v>
      </c>
      <c r="G113" s="132" t="s">
        <v>1228</v>
      </c>
      <c r="H113">
        <v>1248509.8000000003</v>
      </c>
      <c r="I113">
        <v>534866.19999999995</v>
      </c>
      <c r="J113">
        <f t="shared" si="13"/>
        <v>42.840368573798926</v>
      </c>
      <c r="L113" s="132" t="s">
        <v>1228</v>
      </c>
      <c r="M113">
        <v>1248509.8000000003</v>
      </c>
      <c r="N113">
        <v>335268.80000000005</v>
      </c>
      <c r="O113">
        <f t="shared" si="14"/>
        <v>26.853517689648886</v>
      </c>
      <c r="Q113" s="132" t="s">
        <v>1228</v>
      </c>
      <c r="R113">
        <v>1248509.8000000003</v>
      </c>
      <c r="S113">
        <v>31169.300000000003</v>
      </c>
      <c r="T113">
        <f t="shared" si="15"/>
        <v>2.4965202515831271</v>
      </c>
    </row>
    <row r="114" spans="1:20" x14ac:dyDescent="0.25">
      <c r="A114" t="s">
        <v>502</v>
      </c>
      <c r="B114" s="132" t="s">
        <v>1229</v>
      </c>
      <c r="E114" t="e">
        <f t="shared" si="12"/>
        <v>#DIV/0!</v>
      </c>
      <c r="G114" s="132" t="s">
        <v>1229</v>
      </c>
      <c r="J114" t="e">
        <f t="shared" si="13"/>
        <v>#DIV/0!</v>
      </c>
      <c r="L114" s="132" t="s">
        <v>1229</v>
      </c>
      <c r="O114" t="e">
        <f t="shared" si="14"/>
        <v>#DIV/0!</v>
      </c>
      <c r="Q114" s="132" t="s">
        <v>1229</v>
      </c>
      <c r="T114" t="e">
        <f t="shared" si="15"/>
        <v>#DIV/0!</v>
      </c>
    </row>
    <row r="115" spans="1:20" x14ac:dyDescent="0.25">
      <c r="A115" t="s">
        <v>502</v>
      </c>
      <c r="B115" s="132" t="s">
        <v>1230</v>
      </c>
      <c r="E115" t="e">
        <f t="shared" si="12"/>
        <v>#DIV/0!</v>
      </c>
      <c r="G115" s="132" t="s">
        <v>1230</v>
      </c>
      <c r="J115" t="e">
        <f t="shared" si="13"/>
        <v>#DIV/0!</v>
      </c>
      <c r="L115" s="132" t="s">
        <v>1230</v>
      </c>
      <c r="O115" t="e">
        <f t="shared" si="14"/>
        <v>#DIV/0!</v>
      </c>
      <c r="Q115" s="132" t="s">
        <v>1230</v>
      </c>
      <c r="T115" t="e">
        <f t="shared" si="15"/>
        <v>#DIV/0!</v>
      </c>
    </row>
    <row r="116" spans="1:20" x14ac:dyDescent="0.25">
      <c r="A116" t="s">
        <v>502</v>
      </c>
      <c r="B116" s="132" t="s">
        <v>1231</v>
      </c>
      <c r="C116">
        <v>0</v>
      </c>
      <c r="D116">
        <v>0</v>
      </c>
      <c r="E116" t="e">
        <f t="shared" si="12"/>
        <v>#DIV/0!</v>
      </c>
      <c r="G116" s="132" t="s">
        <v>1231</v>
      </c>
      <c r="H116">
        <v>0</v>
      </c>
      <c r="I116">
        <v>0</v>
      </c>
      <c r="J116" t="e">
        <f t="shared" si="13"/>
        <v>#DIV/0!</v>
      </c>
      <c r="L116" s="132" t="s">
        <v>1231</v>
      </c>
      <c r="M116">
        <v>0</v>
      </c>
      <c r="N116">
        <v>0</v>
      </c>
      <c r="O116" t="e">
        <f t="shared" si="14"/>
        <v>#DIV/0!</v>
      </c>
      <c r="Q116" s="132" t="s">
        <v>1231</v>
      </c>
      <c r="R116">
        <v>0</v>
      </c>
      <c r="S116">
        <v>0</v>
      </c>
      <c r="T116" t="e">
        <f t="shared" si="15"/>
        <v>#DIV/0!</v>
      </c>
    </row>
    <row r="117" spans="1:20" x14ac:dyDescent="0.25">
      <c r="A117" t="s">
        <v>502</v>
      </c>
      <c r="B117" s="132" t="s">
        <v>1232</v>
      </c>
      <c r="C117">
        <v>0</v>
      </c>
      <c r="D117">
        <v>0</v>
      </c>
      <c r="E117" t="e">
        <f t="shared" si="12"/>
        <v>#DIV/0!</v>
      </c>
      <c r="G117" s="132" t="s">
        <v>1232</v>
      </c>
      <c r="H117">
        <v>0</v>
      </c>
      <c r="I117">
        <v>0</v>
      </c>
      <c r="J117" t="e">
        <f t="shared" si="13"/>
        <v>#DIV/0!</v>
      </c>
      <c r="L117" s="132" t="s">
        <v>1232</v>
      </c>
      <c r="M117">
        <v>0</v>
      </c>
      <c r="N117">
        <v>0</v>
      </c>
      <c r="O117" t="e">
        <f t="shared" si="14"/>
        <v>#DIV/0!</v>
      </c>
      <c r="Q117" s="132" t="s">
        <v>1232</v>
      </c>
      <c r="R117">
        <v>0</v>
      </c>
      <c r="S117">
        <v>0</v>
      </c>
      <c r="T117" t="e">
        <f t="shared" si="15"/>
        <v>#DIV/0!</v>
      </c>
    </row>
    <row r="118" spans="1:20" x14ac:dyDescent="0.25">
      <c r="A118" t="s">
        <v>502</v>
      </c>
      <c r="B118" s="132" t="s">
        <v>1233</v>
      </c>
      <c r="C118">
        <v>314182.53000000003</v>
      </c>
      <c r="D118">
        <v>303980.83999999997</v>
      </c>
      <c r="E118">
        <f t="shared" si="12"/>
        <v>96.752941673746136</v>
      </c>
      <c r="G118" s="132" t="s">
        <v>1233</v>
      </c>
      <c r="H118">
        <v>314182.53000000003</v>
      </c>
      <c r="I118">
        <v>243566.99</v>
      </c>
      <c r="J118">
        <f t="shared" si="13"/>
        <v>77.524039926726658</v>
      </c>
      <c r="L118" s="132" t="s">
        <v>1233</v>
      </c>
      <c r="M118">
        <v>314182.53000000003</v>
      </c>
      <c r="N118">
        <v>149596.19999999998</v>
      </c>
      <c r="O118">
        <f t="shared" si="14"/>
        <v>47.614423373572038</v>
      </c>
      <c r="Q118" s="132" t="s">
        <v>1233</v>
      </c>
      <c r="R118">
        <v>314182.53000000003</v>
      </c>
      <c r="S118">
        <v>0</v>
      </c>
      <c r="T118">
        <f t="shared" si="15"/>
        <v>0</v>
      </c>
    </row>
    <row r="119" spans="1:20" x14ac:dyDescent="0.25">
      <c r="A119" t="s">
        <v>502</v>
      </c>
      <c r="B119" s="132" t="s">
        <v>1234</v>
      </c>
      <c r="C119">
        <v>353431</v>
      </c>
      <c r="D119">
        <v>231967</v>
      </c>
      <c r="E119">
        <f t="shared" si="12"/>
        <v>65.632895812761191</v>
      </c>
      <c r="G119" s="132" t="s">
        <v>1234</v>
      </c>
      <c r="H119">
        <v>353431</v>
      </c>
      <c r="I119">
        <v>93779</v>
      </c>
      <c r="J119">
        <f t="shared" si="13"/>
        <v>26.533892046821023</v>
      </c>
      <c r="L119" s="132" t="s">
        <v>1234</v>
      </c>
      <c r="M119">
        <v>353431</v>
      </c>
      <c r="N119">
        <v>112057</v>
      </c>
      <c r="O119">
        <f t="shared" si="14"/>
        <v>31.705481409384014</v>
      </c>
      <c r="Q119" s="132" t="s">
        <v>1234</v>
      </c>
      <c r="R119">
        <v>353431</v>
      </c>
      <c r="S119">
        <v>0</v>
      </c>
      <c r="T119">
        <f t="shared" si="15"/>
        <v>0</v>
      </c>
    </row>
    <row r="120" spans="1:20" x14ac:dyDescent="0.25">
      <c r="A120" t="s">
        <v>502</v>
      </c>
      <c r="B120" s="132" t="s">
        <v>1235</v>
      </c>
      <c r="C120">
        <v>44999.96</v>
      </c>
      <c r="D120">
        <v>38333.300000000003</v>
      </c>
      <c r="E120">
        <f t="shared" si="12"/>
        <v>85.185186831277193</v>
      </c>
      <c r="G120" s="132" t="s">
        <v>1235</v>
      </c>
      <c r="H120">
        <v>44999.96</v>
      </c>
      <c r="I120">
        <v>11666.66</v>
      </c>
      <c r="J120">
        <f t="shared" si="13"/>
        <v>25.925934156385917</v>
      </c>
      <c r="L120" s="132" t="s">
        <v>1235</v>
      </c>
      <c r="M120">
        <v>44999.96</v>
      </c>
      <c r="N120">
        <v>19999.98</v>
      </c>
      <c r="O120">
        <f t="shared" si="14"/>
        <v>44.44443950616845</v>
      </c>
      <c r="Q120" s="132" t="s">
        <v>1235</v>
      </c>
      <c r="R120">
        <v>44999.96</v>
      </c>
      <c r="S120">
        <v>0</v>
      </c>
      <c r="T120">
        <f t="shared" si="15"/>
        <v>0</v>
      </c>
    </row>
    <row r="121" spans="1:20" x14ac:dyDescent="0.25">
      <c r="A121" t="s">
        <v>502</v>
      </c>
      <c r="B121" s="132" t="s">
        <v>1236</v>
      </c>
      <c r="C121">
        <v>81500</v>
      </c>
      <c r="D121">
        <v>81500</v>
      </c>
      <c r="E121">
        <f t="shared" si="12"/>
        <v>100</v>
      </c>
      <c r="G121" s="132" t="s">
        <v>1236</v>
      </c>
      <c r="H121">
        <v>81500</v>
      </c>
      <c r="I121">
        <v>0</v>
      </c>
      <c r="J121">
        <f t="shared" si="13"/>
        <v>0</v>
      </c>
      <c r="L121" s="132" t="s">
        <v>1236</v>
      </c>
      <c r="M121">
        <v>81500</v>
      </c>
      <c r="N121">
        <v>0</v>
      </c>
      <c r="O121">
        <f t="shared" si="14"/>
        <v>0</v>
      </c>
      <c r="Q121" s="132" t="s">
        <v>1236</v>
      </c>
      <c r="R121">
        <v>81500</v>
      </c>
      <c r="S121">
        <v>0</v>
      </c>
      <c r="T121">
        <f t="shared" si="15"/>
        <v>0</v>
      </c>
    </row>
    <row r="122" spans="1:20" x14ac:dyDescent="0.25">
      <c r="A122" t="s">
        <v>502</v>
      </c>
      <c r="B122" s="132" t="s">
        <v>1237</v>
      </c>
      <c r="C122">
        <v>126927.27</v>
      </c>
      <c r="D122">
        <v>105698.7</v>
      </c>
      <c r="E122">
        <f t="shared" si="12"/>
        <v>83.275012532767775</v>
      </c>
      <c r="G122" s="132" t="s">
        <v>1237</v>
      </c>
      <c r="H122">
        <v>126927.27</v>
      </c>
      <c r="I122">
        <v>61779.38</v>
      </c>
      <c r="J122">
        <f t="shared" si="13"/>
        <v>48.673055049557121</v>
      </c>
      <c r="L122" s="132" t="s">
        <v>1237</v>
      </c>
      <c r="M122">
        <v>126927.27</v>
      </c>
      <c r="N122">
        <v>61620.78</v>
      </c>
      <c r="O122">
        <f t="shared" si="14"/>
        <v>48.548101601807083</v>
      </c>
      <c r="Q122" s="132" t="s">
        <v>1237</v>
      </c>
      <c r="R122">
        <v>126927.27</v>
      </c>
      <c r="S122">
        <v>0</v>
      </c>
      <c r="T122">
        <f t="shared" si="15"/>
        <v>0</v>
      </c>
    </row>
    <row r="123" spans="1:20" x14ac:dyDescent="0.25">
      <c r="A123" t="s">
        <v>502</v>
      </c>
      <c r="B123" s="132" t="s">
        <v>1238</v>
      </c>
      <c r="E123" t="e">
        <f t="shared" si="12"/>
        <v>#DIV/0!</v>
      </c>
      <c r="G123" s="132" t="s">
        <v>1238</v>
      </c>
      <c r="J123" t="e">
        <f t="shared" si="13"/>
        <v>#DIV/0!</v>
      </c>
      <c r="L123" s="132" t="s">
        <v>1238</v>
      </c>
      <c r="O123" t="e">
        <f t="shared" si="14"/>
        <v>#DIV/0!</v>
      </c>
      <c r="Q123" s="132" t="s">
        <v>1238</v>
      </c>
      <c r="T123" t="e">
        <f t="shared" si="15"/>
        <v>#DIV/0!</v>
      </c>
    </row>
    <row r="124" spans="1:20" x14ac:dyDescent="0.25">
      <c r="A124" t="s">
        <v>502</v>
      </c>
      <c r="B124" s="132" t="s">
        <v>1239</v>
      </c>
      <c r="C124">
        <v>0</v>
      </c>
      <c r="D124">
        <v>0</v>
      </c>
      <c r="E124" t="e">
        <f t="shared" si="12"/>
        <v>#DIV/0!</v>
      </c>
      <c r="G124" s="132" t="s">
        <v>1239</v>
      </c>
      <c r="H124">
        <v>0</v>
      </c>
      <c r="I124">
        <v>0</v>
      </c>
      <c r="J124" t="e">
        <f t="shared" si="13"/>
        <v>#DIV/0!</v>
      </c>
      <c r="L124" s="132" t="s">
        <v>1239</v>
      </c>
      <c r="M124">
        <v>0</v>
      </c>
      <c r="N124">
        <v>0</v>
      </c>
      <c r="O124" t="e">
        <f t="shared" si="14"/>
        <v>#DIV/0!</v>
      </c>
      <c r="Q124" s="132" t="s">
        <v>1239</v>
      </c>
      <c r="R124">
        <v>0</v>
      </c>
      <c r="S124">
        <v>0</v>
      </c>
      <c r="T124" t="e">
        <f t="shared" si="15"/>
        <v>#DIV/0!</v>
      </c>
    </row>
    <row r="125" spans="1:20" x14ac:dyDescent="0.25">
      <c r="A125" t="s">
        <v>502</v>
      </c>
      <c r="B125" s="132" t="s">
        <v>1240</v>
      </c>
      <c r="C125">
        <v>0</v>
      </c>
      <c r="D125">
        <v>0</v>
      </c>
      <c r="E125" t="e">
        <f t="shared" si="12"/>
        <v>#DIV/0!</v>
      </c>
      <c r="G125" s="132" t="s">
        <v>1240</v>
      </c>
      <c r="H125">
        <v>0</v>
      </c>
      <c r="I125">
        <v>0</v>
      </c>
      <c r="J125" t="e">
        <f t="shared" si="13"/>
        <v>#DIV/0!</v>
      </c>
      <c r="L125" s="132" t="s">
        <v>1240</v>
      </c>
      <c r="M125">
        <v>0</v>
      </c>
      <c r="N125">
        <v>0</v>
      </c>
      <c r="O125" t="e">
        <f t="shared" si="14"/>
        <v>#DIV/0!</v>
      </c>
      <c r="Q125" s="132" t="s">
        <v>1240</v>
      </c>
      <c r="R125">
        <v>0</v>
      </c>
      <c r="S125">
        <v>0</v>
      </c>
      <c r="T125" t="e">
        <f t="shared" si="15"/>
        <v>#DIV/0!</v>
      </c>
    </row>
    <row r="126" spans="1:20" x14ac:dyDescent="0.25">
      <c r="A126" t="s">
        <v>502</v>
      </c>
      <c r="B126" s="132" t="s">
        <v>1241</v>
      </c>
      <c r="C126">
        <v>0</v>
      </c>
      <c r="D126">
        <v>0</v>
      </c>
      <c r="E126" t="e">
        <f t="shared" si="12"/>
        <v>#DIV/0!</v>
      </c>
      <c r="G126" s="132" t="s">
        <v>1241</v>
      </c>
      <c r="H126">
        <v>0</v>
      </c>
      <c r="I126">
        <v>0</v>
      </c>
      <c r="J126" t="e">
        <f t="shared" si="13"/>
        <v>#DIV/0!</v>
      </c>
      <c r="L126" s="132" t="s">
        <v>1241</v>
      </c>
      <c r="M126">
        <v>0</v>
      </c>
      <c r="N126">
        <v>0</v>
      </c>
      <c r="O126" t="e">
        <f t="shared" si="14"/>
        <v>#DIV/0!</v>
      </c>
      <c r="Q126" s="132" t="s">
        <v>1241</v>
      </c>
      <c r="R126">
        <v>0</v>
      </c>
      <c r="S126">
        <v>0</v>
      </c>
      <c r="T126" t="e">
        <f t="shared" si="15"/>
        <v>#DIV/0!</v>
      </c>
    </row>
    <row r="127" spans="1:20" x14ac:dyDescent="0.25">
      <c r="A127" t="s">
        <v>502</v>
      </c>
      <c r="B127" s="132" t="s">
        <v>1242</v>
      </c>
      <c r="C127">
        <v>10000</v>
      </c>
      <c r="D127">
        <v>10000</v>
      </c>
      <c r="E127">
        <f t="shared" si="12"/>
        <v>100</v>
      </c>
      <c r="G127" s="132" t="s">
        <v>1242</v>
      </c>
      <c r="H127">
        <v>10000</v>
      </c>
      <c r="I127">
        <v>10000</v>
      </c>
      <c r="J127">
        <f t="shared" si="13"/>
        <v>100</v>
      </c>
      <c r="L127" s="132" t="s">
        <v>1242</v>
      </c>
      <c r="M127">
        <v>10000</v>
      </c>
      <c r="N127">
        <v>4500</v>
      </c>
      <c r="O127">
        <f t="shared" si="14"/>
        <v>45</v>
      </c>
      <c r="Q127" s="132" t="s">
        <v>1242</v>
      </c>
      <c r="R127">
        <v>10000</v>
      </c>
      <c r="S127">
        <v>1500</v>
      </c>
      <c r="T127">
        <f t="shared" si="15"/>
        <v>15</v>
      </c>
    </row>
    <row r="128" spans="1:20" x14ac:dyDescent="0.25">
      <c r="A128" t="s">
        <v>502</v>
      </c>
      <c r="B128" s="132" t="s">
        <v>1243</v>
      </c>
      <c r="C128">
        <v>361567.49</v>
      </c>
      <c r="D128">
        <v>361567.49</v>
      </c>
      <c r="E128">
        <f t="shared" si="12"/>
        <v>100</v>
      </c>
      <c r="G128" s="132" t="s">
        <v>1243</v>
      </c>
      <c r="H128">
        <v>361567.49</v>
      </c>
      <c r="I128">
        <v>274175.43</v>
      </c>
      <c r="J128">
        <f t="shared" si="13"/>
        <v>75.829668757000249</v>
      </c>
      <c r="L128" s="132" t="s">
        <v>1243</v>
      </c>
      <c r="M128">
        <v>361567.49</v>
      </c>
      <c r="N128">
        <v>218624.28</v>
      </c>
      <c r="O128">
        <f t="shared" si="14"/>
        <v>60.465690651557203</v>
      </c>
      <c r="Q128" s="132" t="s">
        <v>1243</v>
      </c>
      <c r="R128">
        <v>361567.49</v>
      </c>
      <c r="S128">
        <v>0</v>
      </c>
      <c r="T128">
        <f t="shared" si="15"/>
        <v>0</v>
      </c>
    </row>
    <row r="129" spans="1:20" x14ac:dyDescent="0.25">
      <c r="A129" t="s">
        <v>502</v>
      </c>
      <c r="B129" s="132" t="s">
        <v>1244</v>
      </c>
      <c r="C129">
        <v>192123</v>
      </c>
      <c r="D129">
        <v>156060</v>
      </c>
      <c r="E129">
        <f t="shared" si="12"/>
        <v>81.229212535719313</v>
      </c>
      <c r="G129" s="132" t="s">
        <v>1244</v>
      </c>
      <c r="H129">
        <v>192123</v>
      </c>
      <c r="I129">
        <v>65991</v>
      </c>
      <c r="J129">
        <f t="shared" si="13"/>
        <v>34.34830811511376</v>
      </c>
      <c r="L129" s="132" t="s">
        <v>1244</v>
      </c>
      <c r="M129">
        <v>192123</v>
      </c>
      <c r="N129">
        <v>157671</v>
      </c>
      <c r="O129">
        <f t="shared" si="14"/>
        <v>82.067737855436363</v>
      </c>
      <c r="Q129" s="132" t="s">
        <v>1244</v>
      </c>
      <c r="R129">
        <v>192123</v>
      </c>
      <c r="S129">
        <v>0</v>
      </c>
      <c r="T129">
        <f t="shared" si="15"/>
        <v>0</v>
      </c>
    </row>
    <row r="130" spans="1:20" x14ac:dyDescent="0.25">
      <c r="A130" t="s">
        <v>502</v>
      </c>
      <c r="B130" s="132" t="s">
        <v>1245</v>
      </c>
      <c r="C130">
        <v>0</v>
      </c>
      <c r="D130">
        <v>0</v>
      </c>
      <c r="E130" t="e">
        <f t="shared" ref="E130:E161" si="16">D130/C130*100</f>
        <v>#DIV/0!</v>
      </c>
      <c r="G130" s="132" t="s">
        <v>1245</v>
      </c>
      <c r="H130">
        <v>0</v>
      </c>
      <c r="I130">
        <v>0</v>
      </c>
      <c r="J130" t="e">
        <f t="shared" ref="J130:J161" si="17">I130/H130*100</f>
        <v>#DIV/0!</v>
      </c>
      <c r="L130" s="132" t="s">
        <v>1245</v>
      </c>
      <c r="M130">
        <v>0</v>
      </c>
      <c r="N130">
        <v>0</v>
      </c>
      <c r="O130" t="e">
        <f t="shared" ref="O130:O161" si="18">N130/M130*100</f>
        <v>#DIV/0!</v>
      </c>
      <c r="Q130" s="132" t="s">
        <v>1245</v>
      </c>
      <c r="R130">
        <v>0</v>
      </c>
      <c r="S130">
        <v>0</v>
      </c>
      <c r="T130" t="e">
        <f t="shared" ref="T130:T161" si="19">S130/R130*100</f>
        <v>#DIV/0!</v>
      </c>
    </row>
    <row r="131" spans="1:20" x14ac:dyDescent="0.25">
      <c r="A131" t="s">
        <v>502</v>
      </c>
      <c r="B131" s="132" t="s">
        <v>1246</v>
      </c>
      <c r="C131">
        <v>0</v>
      </c>
      <c r="D131">
        <v>0</v>
      </c>
      <c r="E131" t="e">
        <f t="shared" si="16"/>
        <v>#DIV/0!</v>
      </c>
      <c r="G131" s="132" t="s">
        <v>1246</v>
      </c>
      <c r="H131">
        <v>0</v>
      </c>
      <c r="I131">
        <v>0</v>
      </c>
      <c r="J131" t="e">
        <f t="shared" si="17"/>
        <v>#DIV/0!</v>
      </c>
      <c r="L131" s="132" t="s">
        <v>1246</v>
      </c>
      <c r="M131">
        <v>0</v>
      </c>
      <c r="N131">
        <v>0</v>
      </c>
      <c r="O131" t="e">
        <f t="shared" si="18"/>
        <v>#DIV/0!</v>
      </c>
      <c r="Q131" s="132" t="s">
        <v>1246</v>
      </c>
      <c r="R131">
        <v>0</v>
      </c>
      <c r="S131">
        <v>0</v>
      </c>
      <c r="T131" t="e">
        <f t="shared" si="19"/>
        <v>#DIV/0!</v>
      </c>
    </row>
    <row r="132" spans="1:20" x14ac:dyDescent="0.25">
      <c r="A132" t="s">
        <v>502</v>
      </c>
      <c r="B132" s="132" t="s">
        <v>1247</v>
      </c>
      <c r="C132">
        <v>789873.71000000008</v>
      </c>
      <c r="D132">
        <v>572481.39</v>
      </c>
      <c r="E132">
        <f t="shared" si="16"/>
        <v>72.477585055970522</v>
      </c>
      <c r="G132" s="132" t="s">
        <v>1247</v>
      </c>
      <c r="H132">
        <v>789873.71000000008</v>
      </c>
      <c r="I132">
        <v>60637.18</v>
      </c>
      <c r="J132">
        <f t="shared" si="17"/>
        <v>7.6768196272794036</v>
      </c>
      <c r="L132" s="132" t="s">
        <v>1247</v>
      </c>
      <c r="M132">
        <v>789873.71000000008</v>
      </c>
      <c r="N132">
        <v>44727.64</v>
      </c>
      <c r="O132">
        <f t="shared" si="18"/>
        <v>5.6626318149011441</v>
      </c>
      <c r="Q132" s="132" t="s">
        <v>1247</v>
      </c>
      <c r="R132">
        <v>789873.71000000008</v>
      </c>
      <c r="S132">
        <v>97902.98</v>
      </c>
      <c r="T132">
        <f t="shared" si="19"/>
        <v>12.394763714822208</v>
      </c>
    </row>
    <row r="133" spans="1:20" x14ac:dyDescent="0.25">
      <c r="A133" t="s">
        <v>502</v>
      </c>
      <c r="B133" s="132" t="s">
        <v>1248</v>
      </c>
      <c r="C133">
        <v>5460</v>
      </c>
      <c r="D133">
        <v>5460</v>
      </c>
      <c r="E133">
        <f t="shared" si="16"/>
        <v>100</v>
      </c>
      <c r="G133" s="132" t="s">
        <v>1248</v>
      </c>
      <c r="H133">
        <v>5460</v>
      </c>
      <c r="I133">
        <v>0</v>
      </c>
      <c r="J133">
        <f t="shared" si="17"/>
        <v>0</v>
      </c>
      <c r="L133" s="132" t="s">
        <v>1248</v>
      </c>
      <c r="M133">
        <v>5460</v>
      </c>
      <c r="N133">
        <v>0</v>
      </c>
      <c r="O133">
        <f t="shared" si="18"/>
        <v>0</v>
      </c>
      <c r="Q133" s="132" t="s">
        <v>1248</v>
      </c>
      <c r="R133">
        <v>5460</v>
      </c>
      <c r="S133">
        <v>0</v>
      </c>
      <c r="T133">
        <f t="shared" si="19"/>
        <v>0</v>
      </c>
    </row>
    <row r="134" spans="1:20" x14ac:dyDescent="0.25">
      <c r="A134" t="s">
        <v>502</v>
      </c>
      <c r="B134" s="132" t="s">
        <v>1249</v>
      </c>
      <c r="C134">
        <v>0</v>
      </c>
      <c r="D134">
        <v>0</v>
      </c>
      <c r="E134" t="e">
        <f t="shared" si="16"/>
        <v>#DIV/0!</v>
      </c>
      <c r="G134" s="132" t="s">
        <v>1249</v>
      </c>
      <c r="H134">
        <v>0</v>
      </c>
      <c r="I134">
        <v>0</v>
      </c>
      <c r="J134" t="e">
        <f t="shared" si="17"/>
        <v>#DIV/0!</v>
      </c>
      <c r="L134" s="132" t="s">
        <v>1249</v>
      </c>
      <c r="M134">
        <v>0</v>
      </c>
      <c r="N134">
        <v>0</v>
      </c>
      <c r="O134" t="e">
        <f t="shared" si="18"/>
        <v>#DIV/0!</v>
      </c>
      <c r="Q134" s="132" t="s">
        <v>1249</v>
      </c>
      <c r="R134">
        <v>0</v>
      </c>
      <c r="S134">
        <v>0</v>
      </c>
      <c r="T134" t="e">
        <f t="shared" si="19"/>
        <v>#DIV/0!</v>
      </c>
    </row>
    <row r="135" spans="1:20" x14ac:dyDescent="0.25">
      <c r="A135" t="s">
        <v>502</v>
      </c>
      <c r="B135" s="132" t="s">
        <v>1250</v>
      </c>
      <c r="C135">
        <v>0</v>
      </c>
      <c r="D135">
        <v>0</v>
      </c>
      <c r="E135" t="e">
        <f t="shared" si="16"/>
        <v>#DIV/0!</v>
      </c>
      <c r="G135" s="132" t="s">
        <v>1250</v>
      </c>
      <c r="H135">
        <v>0</v>
      </c>
      <c r="I135">
        <v>0</v>
      </c>
      <c r="J135" t="e">
        <f t="shared" si="17"/>
        <v>#DIV/0!</v>
      </c>
      <c r="L135" s="132" t="s">
        <v>1250</v>
      </c>
      <c r="M135">
        <v>0</v>
      </c>
      <c r="N135">
        <v>0</v>
      </c>
      <c r="O135" t="e">
        <f t="shared" si="18"/>
        <v>#DIV/0!</v>
      </c>
      <c r="Q135" s="132" t="s">
        <v>1250</v>
      </c>
      <c r="R135">
        <v>0</v>
      </c>
      <c r="S135">
        <v>0</v>
      </c>
      <c r="T135" t="e">
        <f t="shared" si="19"/>
        <v>#DIV/0!</v>
      </c>
    </row>
    <row r="136" spans="1:20" x14ac:dyDescent="0.25">
      <c r="A136" t="s">
        <v>502</v>
      </c>
      <c r="B136" s="132" t="s">
        <v>1252</v>
      </c>
      <c r="C136">
        <v>0</v>
      </c>
      <c r="D136">
        <v>0</v>
      </c>
      <c r="E136" t="e">
        <f t="shared" si="16"/>
        <v>#DIV/0!</v>
      </c>
      <c r="G136" s="132" t="s">
        <v>1252</v>
      </c>
      <c r="H136">
        <v>0</v>
      </c>
      <c r="I136">
        <v>0</v>
      </c>
      <c r="J136" t="e">
        <f t="shared" si="17"/>
        <v>#DIV/0!</v>
      </c>
      <c r="L136" s="132" t="s">
        <v>1252</v>
      </c>
      <c r="M136">
        <v>0</v>
      </c>
      <c r="N136">
        <v>0</v>
      </c>
      <c r="O136" t="e">
        <f t="shared" si="18"/>
        <v>#DIV/0!</v>
      </c>
      <c r="Q136" s="132" t="s">
        <v>1252</v>
      </c>
      <c r="R136">
        <v>0</v>
      </c>
      <c r="S136">
        <v>0</v>
      </c>
      <c r="T136" t="e">
        <f t="shared" si="19"/>
        <v>#DIV/0!</v>
      </c>
    </row>
    <row r="137" spans="1:20" x14ac:dyDescent="0.25">
      <c r="A137" t="s">
        <v>502</v>
      </c>
      <c r="B137" s="132" t="s">
        <v>1253</v>
      </c>
      <c r="C137">
        <v>1028587</v>
      </c>
      <c r="D137">
        <v>848840</v>
      </c>
      <c r="E137">
        <f t="shared" si="16"/>
        <v>82.524861776398112</v>
      </c>
      <c r="G137" s="132" t="s">
        <v>1253</v>
      </c>
      <c r="H137">
        <v>1028587</v>
      </c>
      <c r="I137">
        <v>353326</v>
      </c>
      <c r="J137">
        <f t="shared" si="17"/>
        <v>34.350618858686722</v>
      </c>
      <c r="L137" s="132" t="s">
        <v>1253</v>
      </c>
      <c r="M137">
        <v>1028587</v>
      </c>
      <c r="N137">
        <v>0</v>
      </c>
      <c r="O137">
        <f t="shared" si="18"/>
        <v>0</v>
      </c>
      <c r="Q137" s="132" t="s">
        <v>1253</v>
      </c>
      <c r="R137">
        <v>1028587</v>
      </c>
      <c r="S137">
        <v>0</v>
      </c>
      <c r="T137">
        <f t="shared" si="19"/>
        <v>0</v>
      </c>
    </row>
    <row r="138" spans="1:20" x14ac:dyDescent="0.25">
      <c r="A138" t="s">
        <v>502</v>
      </c>
      <c r="B138" s="132" t="s">
        <v>1254</v>
      </c>
      <c r="C138">
        <v>306547.61</v>
      </c>
      <c r="D138">
        <v>161554</v>
      </c>
      <c r="E138">
        <f t="shared" si="16"/>
        <v>52.701112235061956</v>
      </c>
      <c r="G138" s="132" t="s">
        <v>1254</v>
      </c>
      <c r="H138">
        <v>306547.61</v>
      </c>
      <c r="I138">
        <v>150238.85999999999</v>
      </c>
      <c r="J138">
        <f t="shared" si="17"/>
        <v>49.009959660099781</v>
      </c>
      <c r="L138" s="132" t="s">
        <v>1254</v>
      </c>
      <c r="M138">
        <v>306547.61</v>
      </c>
      <c r="N138">
        <v>22510.079999999998</v>
      </c>
      <c r="O138">
        <f t="shared" si="18"/>
        <v>7.3430942749806469</v>
      </c>
      <c r="Q138" s="132" t="s">
        <v>1254</v>
      </c>
      <c r="R138">
        <v>306547.61</v>
      </c>
      <c r="S138">
        <v>0</v>
      </c>
      <c r="T138">
        <f t="shared" si="19"/>
        <v>0</v>
      </c>
    </row>
    <row r="139" spans="1:20" x14ac:dyDescent="0.25">
      <c r="A139" t="s">
        <v>502</v>
      </c>
      <c r="B139" s="132" t="s">
        <v>1255</v>
      </c>
      <c r="C139">
        <v>0</v>
      </c>
      <c r="D139">
        <v>0</v>
      </c>
      <c r="E139" t="e">
        <f t="shared" si="16"/>
        <v>#DIV/0!</v>
      </c>
      <c r="G139" s="132" t="s">
        <v>1255</v>
      </c>
      <c r="H139">
        <v>0</v>
      </c>
      <c r="I139">
        <v>0</v>
      </c>
      <c r="J139" t="e">
        <f t="shared" si="17"/>
        <v>#DIV/0!</v>
      </c>
      <c r="L139" s="132" t="s">
        <v>1255</v>
      </c>
      <c r="M139">
        <v>0</v>
      </c>
      <c r="N139">
        <v>0</v>
      </c>
      <c r="O139" t="e">
        <f t="shared" si="18"/>
        <v>#DIV/0!</v>
      </c>
      <c r="Q139" s="132" t="s">
        <v>1255</v>
      </c>
      <c r="R139">
        <v>0</v>
      </c>
      <c r="S139">
        <v>0</v>
      </c>
      <c r="T139" t="e">
        <f t="shared" si="19"/>
        <v>#DIV/0!</v>
      </c>
    </row>
    <row r="140" spans="1:20" x14ac:dyDescent="0.25">
      <c r="A140" t="s">
        <v>502</v>
      </c>
      <c r="B140" s="132" t="s">
        <v>1256</v>
      </c>
      <c r="C140">
        <v>0</v>
      </c>
      <c r="D140">
        <v>0</v>
      </c>
      <c r="E140" t="e">
        <f t="shared" si="16"/>
        <v>#DIV/0!</v>
      </c>
      <c r="G140" s="132" t="s">
        <v>1256</v>
      </c>
      <c r="H140">
        <v>0</v>
      </c>
      <c r="I140">
        <v>0</v>
      </c>
      <c r="J140" t="e">
        <f t="shared" si="17"/>
        <v>#DIV/0!</v>
      </c>
      <c r="L140" s="132" t="s">
        <v>1256</v>
      </c>
      <c r="M140">
        <v>0</v>
      </c>
      <c r="N140">
        <v>0</v>
      </c>
      <c r="O140" t="e">
        <f t="shared" si="18"/>
        <v>#DIV/0!</v>
      </c>
      <c r="Q140" s="132" t="s">
        <v>1256</v>
      </c>
      <c r="R140">
        <v>0</v>
      </c>
      <c r="S140">
        <v>0</v>
      </c>
      <c r="T140" t="e">
        <f t="shared" si="19"/>
        <v>#DIV/0!</v>
      </c>
    </row>
    <row r="141" spans="1:20" x14ac:dyDescent="0.25">
      <c r="A141" t="s">
        <v>502</v>
      </c>
      <c r="B141" s="132" t="s">
        <v>1257</v>
      </c>
      <c r="C141">
        <v>144920</v>
      </c>
      <c r="D141">
        <v>144920</v>
      </c>
      <c r="E141">
        <f t="shared" si="16"/>
        <v>100</v>
      </c>
      <c r="G141" s="132" t="s">
        <v>1257</v>
      </c>
      <c r="H141">
        <v>144920</v>
      </c>
      <c r="I141">
        <v>32510</v>
      </c>
      <c r="J141">
        <f t="shared" si="17"/>
        <v>22.433066519459011</v>
      </c>
      <c r="L141" s="132" t="s">
        <v>1257</v>
      </c>
      <c r="M141">
        <v>144920</v>
      </c>
      <c r="N141">
        <v>26660</v>
      </c>
      <c r="O141">
        <f t="shared" si="18"/>
        <v>18.396356610543748</v>
      </c>
      <c r="Q141" s="132" t="s">
        <v>1257</v>
      </c>
      <c r="R141">
        <v>144920</v>
      </c>
      <c r="S141">
        <v>7160</v>
      </c>
      <c r="T141">
        <f t="shared" si="19"/>
        <v>4.9406569141595362</v>
      </c>
    </row>
    <row r="142" spans="1:20" x14ac:dyDescent="0.25">
      <c r="A142" t="s">
        <v>502</v>
      </c>
      <c r="B142" s="132" t="s">
        <v>1258</v>
      </c>
      <c r="C142">
        <v>6000</v>
      </c>
      <c r="D142">
        <v>6000</v>
      </c>
      <c r="E142">
        <f t="shared" si="16"/>
        <v>100</v>
      </c>
      <c r="G142" s="132" t="s">
        <v>1258</v>
      </c>
      <c r="H142">
        <v>6000</v>
      </c>
      <c r="I142">
        <v>6000</v>
      </c>
      <c r="J142">
        <f t="shared" si="17"/>
        <v>100</v>
      </c>
      <c r="L142" s="132" t="s">
        <v>1258</v>
      </c>
      <c r="M142">
        <v>6000</v>
      </c>
      <c r="N142">
        <v>0</v>
      </c>
      <c r="O142">
        <f t="shared" si="18"/>
        <v>0</v>
      </c>
      <c r="Q142" s="132" t="s">
        <v>1258</v>
      </c>
      <c r="R142">
        <v>6000</v>
      </c>
      <c r="S142">
        <v>0</v>
      </c>
      <c r="T142">
        <f t="shared" si="19"/>
        <v>0</v>
      </c>
    </row>
    <row r="143" spans="1:20" x14ac:dyDescent="0.25">
      <c r="A143" t="s">
        <v>502</v>
      </c>
      <c r="B143" s="132" t="s">
        <v>1259</v>
      </c>
      <c r="C143">
        <v>579713.6399999999</v>
      </c>
      <c r="D143">
        <v>319387.38</v>
      </c>
      <c r="E143">
        <f t="shared" si="16"/>
        <v>55.093990888328946</v>
      </c>
      <c r="G143" s="132" t="s">
        <v>1259</v>
      </c>
      <c r="H143">
        <v>579713.6399999999</v>
      </c>
      <c r="I143">
        <v>128011.59999999999</v>
      </c>
      <c r="J143">
        <f t="shared" si="17"/>
        <v>22.081867868418623</v>
      </c>
      <c r="L143" s="132" t="s">
        <v>1259</v>
      </c>
      <c r="M143">
        <v>579713.6399999999</v>
      </c>
      <c r="N143">
        <v>143301.01999999999</v>
      </c>
      <c r="O143">
        <f t="shared" si="18"/>
        <v>24.719276917479466</v>
      </c>
      <c r="Q143" s="132" t="s">
        <v>1259</v>
      </c>
      <c r="R143">
        <v>579713.6399999999</v>
      </c>
      <c r="S143">
        <v>3811.79</v>
      </c>
      <c r="T143">
        <f t="shared" si="19"/>
        <v>0.65752981075277106</v>
      </c>
    </row>
    <row r="144" spans="1:20" x14ac:dyDescent="0.25">
      <c r="A144" t="s">
        <v>502</v>
      </c>
      <c r="B144" s="132" t="s">
        <v>1260</v>
      </c>
      <c r="E144" t="e">
        <f t="shared" si="16"/>
        <v>#DIV/0!</v>
      </c>
      <c r="G144" s="132" t="s">
        <v>1260</v>
      </c>
      <c r="J144" t="e">
        <f t="shared" si="17"/>
        <v>#DIV/0!</v>
      </c>
      <c r="L144" s="132" t="s">
        <v>1260</v>
      </c>
      <c r="O144" t="e">
        <f t="shared" si="18"/>
        <v>#DIV/0!</v>
      </c>
      <c r="Q144" s="132" t="s">
        <v>1260</v>
      </c>
      <c r="T144" t="e">
        <f t="shared" si="19"/>
        <v>#DIV/0!</v>
      </c>
    </row>
    <row r="145" spans="1:20" x14ac:dyDescent="0.25">
      <c r="A145" t="s">
        <v>502</v>
      </c>
      <c r="B145" s="132" t="s">
        <v>1261</v>
      </c>
      <c r="C145">
        <v>12000</v>
      </c>
      <c r="D145">
        <v>12000</v>
      </c>
      <c r="E145">
        <f t="shared" si="16"/>
        <v>100</v>
      </c>
      <c r="G145" s="132" t="s">
        <v>1261</v>
      </c>
      <c r="H145">
        <v>12000</v>
      </c>
      <c r="I145">
        <v>12000</v>
      </c>
      <c r="J145">
        <f t="shared" si="17"/>
        <v>100</v>
      </c>
      <c r="L145" s="132" t="s">
        <v>1261</v>
      </c>
      <c r="M145">
        <v>12000</v>
      </c>
      <c r="N145">
        <v>7200</v>
      </c>
      <c r="O145">
        <f t="shared" si="18"/>
        <v>60</v>
      </c>
      <c r="Q145" s="132" t="s">
        <v>1261</v>
      </c>
      <c r="R145">
        <v>12000</v>
      </c>
      <c r="S145">
        <v>0</v>
      </c>
      <c r="T145">
        <f t="shared" si="19"/>
        <v>0</v>
      </c>
    </row>
    <row r="146" spans="1:20" x14ac:dyDescent="0.25">
      <c r="A146" t="s">
        <v>502</v>
      </c>
      <c r="B146" s="132" t="s">
        <v>1262</v>
      </c>
      <c r="C146">
        <v>3702</v>
      </c>
      <c r="D146">
        <v>3702</v>
      </c>
      <c r="E146">
        <f t="shared" si="16"/>
        <v>100</v>
      </c>
      <c r="G146" s="132" t="s">
        <v>1262</v>
      </c>
      <c r="H146">
        <v>3702</v>
      </c>
      <c r="I146">
        <v>1851</v>
      </c>
      <c r="J146">
        <f t="shared" si="17"/>
        <v>50</v>
      </c>
      <c r="L146" s="132" t="s">
        <v>1262</v>
      </c>
      <c r="M146">
        <v>3702</v>
      </c>
      <c r="N146">
        <v>617</v>
      </c>
      <c r="O146">
        <f t="shared" si="18"/>
        <v>16.666666666666664</v>
      </c>
      <c r="Q146" s="132" t="s">
        <v>1262</v>
      </c>
      <c r="R146">
        <v>3702</v>
      </c>
      <c r="S146">
        <v>0</v>
      </c>
      <c r="T146">
        <f t="shared" si="19"/>
        <v>0</v>
      </c>
    </row>
    <row r="147" spans="1:20" x14ac:dyDescent="0.25">
      <c r="A147" t="s">
        <v>502</v>
      </c>
      <c r="B147" s="132" t="s">
        <v>1263</v>
      </c>
      <c r="E147" t="e">
        <f t="shared" si="16"/>
        <v>#DIV/0!</v>
      </c>
      <c r="G147" s="132" t="s">
        <v>1263</v>
      </c>
      <c r="J147" t="e">
        <f t="shared" si="17"/>
        <v>#DIV/0!</v>
      </c>
      <c r="L147" s="132" t="s">
        <v>1263</v>
      </c>
      <c r="O147" t="e">
        <f t="shared" si="18"/>
        <v>#DIV/0!</v>
      </c>
      <c r="Q147" s="132" t="s">
        <v>1263</v>
      </c>
      <c r="T147" t="e">
        <f t="shared" si="19"/>
        <v>#DIV/0!</v>
      </c>
    </row>
    <row r="148" spans="1:20" x14ac:dyDescent="0.25">
      <c r="A148" t="s">
        <v>502</v>
      </c>
      <c r="B148" s="132" t="s">
        <v>1264</v>
      </c>
      <c r="C148">
        <v>37000</v>
      </c>
      <c r="D148">
        <v>37000</v>
      </c>
      <c r="E148">
        <f t="shared" si="16"/>
        <v>100</v>
      </c>
      <c r="G148" s="132" t="s">
        <v>1264</v>
      </c>
      <c r="H148">
        <v>37000</v>
      </c>
      <c r="I148">
        <v>20500</v>
      </c>
      <c r="J148">
        <f t="shared" si="17"/>
        <v>55.405405405405403</v>
      </c>
      <c r="L148" s="132" t="s">
        <v>1264</v>
      </c>
      <c r="M148">
        <v>37000</v>
      </c>
      <c r="N148">
        <v>0</v>
      </c>
      <c r="O148">
        <f t="shared" si="18"/>
        <v>0</v>
      </c>
      <c r="Q148" s="132" t="s">
        <v>1264</v>
      </c>
      <c r="R148">
        <v>37000</v>
      </c>
      <c r="S148">
        <v>0</v>
      </c>
      <c r="T148">
        <f t="shared" si="19"/>
        <v>0</v>
      </c>
    </row>
    <row r="149" spans="1:20" x14ac:dyDescent="0.25">
      <c r="A149" t="s">
        <v>502</v>
      </c>
      <c r="B149" s="132" t="s">
        <v>1265</v>
      </c>
      <c r="C149">
        <v>20900</v>
      </c>
      <c r="D149">
        <v>20900</v>
      </c>
      <c r="E149">
        <f t="shared" si="16"/>
        <v>100</v>
      </c>
      <c r="G149" s="132" t="s">
        <v>1265</v>
      </c>
      <c r="H149">
        <v>20900</v>
      </c>
      <c r="I149">
        <v>0</v>
      </c>
      <c r="J149">
        <f t="shared" si="17"/>
        <v>0</v>
      </c>
      <c r="L149" s="132" t="s">
        <v>1265</v>
      </c>
      <c r="M149">
        <v>20900</v>
      </c>
      <c r="N149">
        <v>0</v>
      </c>
      <c r="O149">
        <f t="shared" si="18"/>
        <v>0</v>
      </c>
      <c r="Q149" s="132" t="s">
        <v>1265</v>
      </c>
      <c r="R149">
        <v>20900</v>
      </c>
      <c r="S149">
        <v>0</v>
      </c>
      <c r="T149">
        <f t="shared" si="19"/>
        <v>0</v>
      </c>
    </row>
    <row r="150" spans="1:20" x14ac:dyDescent="0.25">
      <c r="A150" t="s">
        <v>502</v>
      </c>
      <c r="B150" s="132" t="s">
        <v>1266</v>
      </c>
      <c r="C150">
        <v>1028519</v>
      </c>
      <c r="D150">
        <v>648623</v>
      </c>
      <c r="E150">
        <f t="shared" si="16"/>
        <v>63.063783945653896</v>
      </c>
      <c r="G150" s="132" t="s">
        <v>1266</v>
      </c>
      <c r="H150">
        <v>1028519</v>
      </c>
      <c r="I150">
        <v>124864</v>
      </c>
      <c r="J150">
        <f t="shared" si="17"/>
        <v>12.140174367221219</v>
      </c>
      <c r="L150" s="132" t="s">
        <v>1266</v>
      </c>
      <c r="M150">
        <v>1028519</v>
      </c>
      <c r="N150">
        <v>0</v>
      </c>
      <c r="O150">
        <f t="shared" si="18"/>
        <v>0</v>
      </c>
      <c r="Q150" s="132" t="s">
        <v>1266</v>
      </c>
      <c r="R150">
        <v>1028519</v>
      </c>
      <c r="S150">
        <v>0</v>
      </c>
      <c r="T150">
        <f t="shared" si="19"/>
        <v>0</v>
      </c>
    </row>
    <row r="151" spans="1:20" x14ac:dyDescent="0.25">
      <c r="A151" t="s">
        <v>502</v>
      </c>
      <c r="B151" s="132" t="s">
        <v>1267</v>
      </c>
      <c r="C151">
        <v>3600</v>
      </c>
      <c r="D151">
        <v>3600</v>
      </c>
      <c r="E151">
        <f t="shared" si="16"/>
        <v>100</v>
      </c>
      <c r="G151" s="132" t="s">
        <v>1267</v>
      </c>
      <c r="H151">
        <v>3600</v>
      </c>
      <c r="I151">
        <v>0</v>
      </c>
      <c r="J151">
        <f t="shared" si="17"/>
        <v>0</v>
      </c>
      <c r="L151" s="132" t="s">
        <v>1267</v>
      </c>
      <c r="M151">
        <v>3600</v>
      </c>
      <c r="N151">
        <v>1800</v>
      </c>
      <c r="O151">
        <f t="shared" si="18"/>
        <v>50</v>
      </c>
      <c r="Q151" s="132" t="s">
        <v>1267</v>
      </c>
      <c r="R151">
        <v>3600</v>
      </c>
      <c r="S151">
        <v>1800</v>
      </c>
      <c r="T151">
        <f t="shared" si="19"/>
        <v>50</v>
      </c>
    </row>
    <row r="152" spans="1:20" x14ac:dyDescent="0.25">
      <c r="A152" t="s">
        <v>502</v>
      </c>
      <c r="B152" s="132" t="s">
        <v>1268</v>
      </c>
      <c r="E152" t="e">
        <f t="shared" si="16"/>
        <v>#DIV/0!</v>
      </c>
      <c r="G152" s="132" t="s">
        <v>1268</v>
      </c>
      <c r="J152" t="e">
        <f t="shared" si="17"/>
        <v>#DIV/0!</v>
      </c>
      <c r="L152" s="132" t="s">
        <v>1268</v>
      </c>
      <c r="O152" t="e">
        <f t="shared" si="18"/>
        <v>#DIV/0!</v>
      </c>
      <c r="Q152" s="132" t="s">
        <v>1268</v>
      </c>
      <c r="T152" t="e">
        <f t="shared" si="19"/>
        <v>#DIV/0!</v>
      </c>
    </row>
    <row r="153" spans="1:20" x14ac:dyDescent="0.25">
      <c r="A153" t="s">
        <v>502</v>
      </c>
      <c r="B153" s="132" t="s">
        <v>1269</v>
      </c>
      <c r="E153" t="e">
        <f t="shared" si="16"/>
        <v>#DIV/0!</v>
      </c>
      <c r="G153" s="132" t="s">
        <v>1269</v>
      </c>
      <c r="J153" t="e">
        <f t="shared" si="17"/>
        <v>#DIV/0!</v>
      </c>
      <c r="L153" s="132" t="s">
        <v>1269</v>
      </c>
      <c r="O153" t="e">
        <f t="shared" si="18"/>
        <v>#DIV/0!</v>
      </c>
      <c r="Q153" s="132" t="s">
        <v>1269</v>
      </c>
      <c r="T153" t="e">
        <f t="shared" si="19"/>
        <v>#DIV/0!</v>
      </c>
    </row>
    <row r="154" spans="1:20" x14ac:dyDescent="0.25">
      <c r="A154" t="s">
        <v>502</v>
      </c>
      <c r="B154" s="132" t="s">
        <v>1270</v>
      </c>
      <c r="C154">
        <v>0</v>
      </c>
      <c r="D154">
        <v>0</v>
      </c>
      <c r="E154" t="e">
        <f t="shared" si="16"/>
        <v>#DIV/0!</v>
      </c>
      <c r="G154" s="132" t="s">
        <v>1270</v>
      </c>
      <c r="H154">
        <v>0</v>
      </c>
      <c r="I154">
        <v>0</v>
      </c>
      <c r="J154" t="e">
        <f t="shared" si="17"/>
        <v>#DIV/0!</v>
      </c>
      <c r="L154" s="132" t="s">
        <v>1270</v>
      </c>
      <c r="M154">
        <v>0</v>
      </c>
      <c r="N154">
        <v>0</v>
      </c>
      <c r="O154" t="e">
        <f t="shared" si="18"/>
        <v>#DIV/0!</v>
      </c>
      <c r="Q154" s="132" t="s">
        <v>1270</v>
      </c>
      <c r="R154">
        <v>0</v>
      </c>
      <c r="S154">
        <v>0</v>
      </c>
      <c r="T154" t="e">
        <f t="shared" si="19"/>
        <v>#DIV/0!</v>
      </c>
    </row>
    <row r="155" spans="1:20" x14ac:dyDescent="0.25">
      <c r="A155" t="s">
        <v>502</v>
      </c>
      <c r="B155" s="132" t="s">
        <v>1271</v>
      </c>
      <c r="C155">
        <v>485238</v>
      </c>
      <c r="D155">
        <v>201032</v>
      </c>
      <c r="E155">
        <f t="shared" si="16"/>
        <v>41.42956652199539</v>
      </c>
      <c r="G155" s="132" t="s">
        <v>1271</v>
      </c>
      <c r="H155">
        <v>485238</v>
      </c>
      <c r="I155">
        <v>133771</v>
      </c>
      <c r="J155">
        <f t="shared" si="17"/>
        <v>27.568121210622415</v>
      </c>
      <c r="L155" s="132" t="s">
        <v>1271</v>
      </c>
      <c r="M155">
        <v>485238</v>
      </c>
      <c r="N155">
        <v>19179</v>
      </c>
      <c r="O155">
        <f t="shared" si="18"/>
        <v>3.9524934156022407</v>
      </c>
      <c r="Q155" s="132" t="s">
        <v>1271</v>
      </c>
      <c r="R155">
        <v>485238</v>
      </c>
      <c r="S155">
        <v>61321</v>
      </c>
      <c r="T155">
        <f t="shared" si="19"/>
        <v>12.637303756094948</v>
      </c>
    </row>
    <row r="156" spans="1:20" x14ac:dyDescent="0.25">
      <c r="A156" t="s">
        <v>502</v>
      </c>
      <c r="B156" s="132" t="s">
        <v>1272</v>
      </c>
      <c r="E156" t="e">
        <f t="shared" si="16"/>
        <v>#DIV/0!</v>
      </c>
      <c r="G156" s="132" t="s">
        <v>1272</v>
      </c>
      <c r="J156" t="e">
        <f t="shared" si="17"/>
        <v>#DIV/0!</v>
      </c>
      <c r="L156" s="132" t="s">
        <v>1272</v>
      </c>
      <c r="O156" t="e">
        <f t="shared" si="18"/>
        <v>#DIV/0!</v>
      </c>
      <c r="Q156" s="132" t="s">
        <v>1272</v>
      </c>
      <c r="T156" t="e">
        <f t="shared" si="19"/>
        <v>#DIV/0!</v>
      </c>
    </row>
    <row r="157" spans="1:20" x14ac:dyDescent="0.25">
      <c r="A157" t="s">
        <v>502</v>
      </c>
      <c r="B157" s="132" t="s">
        <v>1273</v>
      </c>
      <c r="C157">
        <v>0</v>
      </c>
      <c r="D157">
        <v>0</v>
      </c>
      <c r="E157" t="e">
        <f t="shared" si="16"/>
        <v>#DIV/0!</v>
      </c>
      <c r="G157" s="132" t="s">
        <v>1273</v>
      </c>
      <c r="H157">
        <v>0</v>
      </c>
      <c r="I157">
        <v>0</v>
      </c>
      <c r="J157" t="e">
        <f t="shared" si="17"/>
        <v>#DIV/0!</v>
      </c>
      <c r="L157" s="132" t="s">
        <v>1273</v>
      </c>
      <c r="M157">
        <v>0</v>
      </c>
      <c r="N157">
        <v>0</v>
      </c>
      <c r="O157" t="e">
        <f t="shared" si="18"/>
        <v>#DIV/0!</v>
      </c>
      <c r="Q157" s="132" t="s">
        <v>1273</v>
      </c>
      <c r="R157">
        <v>0</v>
      </c>
      <c r="S157">
        <v>0</v>
      </c>
      <c r="T157" t="e">
        <f t="shared" si="19"/>
        <v>#DIV/0!</v>
      </c>
    </row>
    <row r="158" spans="1:20" x14ac:dyDescent="0.25">
      <c r="A158" t="s">
        <v>502</v>
      </c>
      <c r="B158" s="132" t="s">
        <v>1274</v>
      </c>
      <c r="C158">
        <v>0</v>
      </c>
      <c r="D158">
        <v>0</v>
      </c>
      <c r="E158" t="e">
        <f t="shared" si="16"/>
        <v>#DIV/0!</v>
      </c>
      <c r="G158" s="132" t="s">
        <v>1274</v>
      </c>
      <c r="H158">
        <v>0</v>
      </c>
      <c r="I158">
        <v>0</v>
      </c>
      <c r="J158" t="e">
        <f t="shared" si="17"/>
        <v>#DIV/0!</v>
      </c>
      <c r="L158" s="132" t="s">
        <v>1274</v>
      </c>
      <c r="M158">
        <v>0</v>
      </c>
      <c r="N158">
        <v>0</v>
      </c>
      <c r="O158" t="e">
        <f t="shared" si="18"/>
        <v>#DIV/0!</v>
      </c>
      <c r="Q158" s="132" t="s">
        <v>1274</v>
      </c>
      <c r="R158">
        <v>0</v>
      </c>
      <c r="S158">
        <v>0</v>
      </c>
      <c r="T158" t="e">
        <f t="shared" si="19"/>
        <v>#DIV/0!</v>
      </c>
    </row>
    <row r="159" spans="1:20" x14ac:dyDescent="0.25">
      <c r="A159" t="s">
        <v>502</v>
      </c>
      <c r="B159" s="132" t="s">
        <v>1275</v>
      </c>
      <c r="C159">
        <v>344748.04999999993</v>
      </c>
      <c r="D159">
        <v>244719.75999999998</v>
      </c>
      <c r="E159">
        <f t="shared" si="16"/>
        <v>70.985103469040652</v>
      </c>
      <c r="G159" s="132" t="s">
        <v>1275</v>
      </c>
      <c r="H159">
        <v>344748.04999999993</v>
      </c>
      <c r="I159">
        <v>3584.53</v>
      </c>
      <c r="J159">
        <f t="shared" si="17"/>
        <v>1.0397535243491591</v>
      </c>
      <c r="L159" s="132" t="s">
        <v>1275</v>
      </c>
      <c r="M159">
        <v>344748.04999999993</v>
      </c>
      <c r="N159">
        <v>39881.69</v>
      </c>
      <c r="O159">
        <f t="shared" si="18"/>
        <v>11.568358399706687</v>
      </c>
      <c r="Q159" s="132" t="s">
        <v>1275</v>
      </c>
      <c r="R159">
        <v>344748.04999999993</v>
      </c>
      <c r="S159">
        <v>0</v>
      </c>
      <c r="T159">
        <f t="shared" si="19"/>
        <v>0</v>
      </c>
    </row>
    <row r="160" spans="1:20" x14ac:dyDescent="0.25">
      <c r="A160" t="s">
        <v>502</v>
      </c>
      <c r="B160" s="132" t="s">
        <v>1276</v>
      </c>
      <c r="C160">
        <v>7500</v>
      </c>
      <c r="D160">
        <v>7500</v>
      </c>
      <c r="E160">
        <f t="shared" si="16"/>
        <v>100</v>
      </c>
      <c r="G160" s="132" t="s">
        <v>1276</v>
      </c>
      <c r="H160">
        <v>7500</v>
      </c>
      <c r="I160">
        <v>7500</v>
      </c>
      <c r="J160">
        <f t="shared" si="17"/>
        <v>100</v>
      </c>
      <c r="L160" s="132" t="s">
        <v>1276</v>
      </c>
      <c r="M160">
        <v>7500</v>
      </c>
      <c r="N160">
        <v>5000</v>
      </c>
      <c r="O160">
        <f t="shared" si="18"/>
        <v>66.666666666666657</v>
      </c>
      <c r="Q160" s="132" t="s">
        <v>1276</v>
      </c>
      <c r="R160">
        <v>7500</v>
      </c>
      <c r="S160">
        <v>0</v>
      </c>
      <c r="T160">
        <f t="shared" si="19"/>
        <v>0</v>
      </c>
    </row>
    <row r="161" spans="1:20" x14ac:dyDescent="0.25">
      <c r="A161" t="s">
        <v>502</v>
      </c>
      <c r="B161" s="132" t="s">
        <v>1277</v>
      </c>
      <c r="C161">
        <v>57000</v>
      </c>
      <c r="D161">
        <v>38000</v>
      </c>
      <c r="E161">
        <f t="shared" si="16"/>
        <v>66.666666666666657</v>
      </c>
      <c r="G161" s="132" t="s">
        <v>1277</v>
      </c>
      <c r="H161">
        <v>57000</v>
      </c>
      <c r="I161">
        <v>36500</v>
      </c>
      <c r="J161">
        <f t="shared" si="17"/>
        <v>64.035087719298247</v>
      </c>
      <c r="L161" s="132" t="s">
        <v>1277</v>
      </c>
      <c r="M161">
        <v>57000</v>
      </c>
      <c r="N161">
        <v>0</v>
      </c>
      <c r="O161">
        <f t="shared" si="18"/>
        <v>0</v>
      </c>
      <c r="Q161" s="132" t="s">
        <v>1277</v>
      </c>
      <c r="R161">
        <v>57000</v>
      </c>
      <c r="S161">
        <v>0</v>
      </c>
      <c r="T161">
        <f t="shared" si="19"/>
        <v>0</v>
      </c>
    </row>
    <row r="162" spans="1:20" x14ac:dyDescent="0.25">
      <c r="A162" t="s">
        <v>502</v>
      </c>
      <c r="B162" s="132" t="s">
        <v>1278</v>
      </c>
      <c r="C162">
        <v>64800</v>
      </c>
      <c r="D162">
        <v>64800</v>
      </c>
      <c r="E162">
        <f t="shared" ref="E162:E176" si="20">D162/C162*100</f>
        <v>100</v>
      </c>
      <c r="G162" s="132" t="s">
        <v>1278</v>
      </c>
      <c r="H162">
        <v>64800</v>
      </c>
      <c r="I162">
        <v>0</v>
      </c>
      <c r="J162">
        <f t="shared" ref="J162:J176" si="21">I162/H162*100</f>
        <v>0</v>
      </c>
      <c r="L162" s="132" t="s">
        <v>1278</v>
      </c>
      <c r="M162">
        <v>64800</v>
      </c>
      <c r="N162">
        <v>0</v>
      </c>
      <c r="O162">
        <f t="shared" ref="O162:O172" si="22">N162/M162*100</f>
        <v>0</v>
      </c>
      <c r="Q162" s="132" t="s">
        <v>1278</v>
      </c>
      <c r="R162">
        <v>64800</v>
      </c>
      <c r="S162">
        <v>0</v>
      </c>
      <c r="T162">
        <f t="shared" ref="T162:T176" si="23">S162/R162*100</f>
        <v>0</v>
      </c>
    </row>
    <row r="163" spans="1:20" x14ac:dyDescent="0.25">
      <c r="A163" t="s">
        <v>502</v>
      </c>
      <c r="B163" s="132" t="s">
        <v>1279</v>
      </c>
      <c r="C163">
        <v>0</v>
      </c>
      <c r="D163">
        <v>0</v>
      </c>
      <c r="E163" t="e">
        <f t="shared" si="20"/>
        <v>#DIV/0!</v>
      </c>
      <c r="G163" s="132" t="s">
        <v>1279</v>
      </c>
      <c r="H163">
        <v>0</v>
      </c>
      <c r="I163">
        <v>0</v>
      </c>
      <c r="J163" t="e">
        <f t="shared" si="21"/>
        <v>#DIV/0!</v>
      </c>
      <c r="L163" s="132" t="s">
        <v>1279</v>
      </c>
      <c r="M163">
        <v>0</v>
      </c>
      <c r="N163">
        <v>0</v>
      </c>
      <c r="O163" t="e">
        <f t="shared" si="22"/>
        <v>#DIV/0!</v>
      </c>
      <c r="Q163" s="132" t="s">
        <v>1279</v>
      </c>
      <c r="R163">
        <v>0</v>
      </c>
      <c r="S163">
        <v>0</v>
      </c>
      <c r="T163" t="e">
        <f t="shared" si="23"/>
        <v>#DIV/0!</v>
      </c>
    </row>
    <row r="164" spans="1:20" x14ac:dyDescent="0.25">
      <c r="A164" t="s">
        <v>502</v>
      </c>
      <c r="B164" s="132" t="s">
        <v>1280</v>
      </c>
      <c r="C164">
        <v>0</v>
      </c>
      <c r="D164">
        <v>0</v>
      </c>
      <c r="E164" t="e">
        <f t="shared" si="20"/>
        <v>#DIV/0!</v>
      </c>
      <c r="G164" s="132" t="s">
        <v>1280</v>
      </c>
      <c r="H164">
        <v>0</v>
      </c>
      <c r="I164">
        <v>0</v>
      </c>
      <c r="J164" t="e">
        <f t="shared" si="21"/>
        <v>#DIV/0!</v>
      </c>
      <c r="L164" s="132" t="s">
        <v>1280</v>
      </c>
      <c r="M164">
        <v>0</v>
      </c>
      <c r="N164">
        <v>0</v>
      </c>
      <c r="O164" t="e">
        <f t="shared" si="22"/>
        <v>#DIV/0!</v>
      </c>
      <c r="Q164" s="132" t="s">
        <v>1280</v>
      </c>
      <c r="R164">
        <v>0</v>
      </c>
      <c r="S164">
        <v>0</v>
      </c>
      <c r="T164" t="e">
        <f t="shared" si="23"/>
        <v>#DIV/0!</v>
      </c>
    </row>
    <row r="165" spans="1:20" x14ac:dyDescent="0.25">
      <c r="A165" t="s">
        <v>502</v>
      </c>
      <c r="B165" s="132" t="s">
        <v>1281</v>
      </c>
      <c r="C165">
        <v>0</v>
      </c>
      <c r="D165">
        <v>0</v>
      </c>
      <c r="E165" t="e">
        <f t="shared" si="20"/>
        <v>#DIV/0!</v>
      </c>
      <c r="G165" s="132" t="s">
        <v>1281</v>
      </c>
      <c r="H165">
        <v>0</v>
      </c>
      <c r="I165">
        <v>0</v>
      </c>
      <c r="J165" t="e">
        <f t="shared" si="21"/>
        <v>#DIV/0!</v>
      </c>
      <c r="L165" s="132" t="s">
        <v>1281</v>
      </c>
      <c r="M165">
        <v>0</v>
      </c>
      <c r="N165">
        <v>0</v>
      </c>
      <c r="O165" t="e">
        <f t="shared" si="22"/>
        <v>#DIV/0!</v>
      </c>
      <c r="Q165" s="132" t="s">
        <v>1281</v>
      </c>
      <c r="R165">
        <v>0</v>
      </c>
      <c r="S165">
        <v>0</v>
      </c>
      <c r="T165" t="e">
        <f t="shared" si="23"/>
        <v>#DIV/0!</v>
      </c>
    </row>
    <row r="166" spans="1:20" x14ac:dyDescent="0.25">
      <c r="A166" t="s">
        <v>502</v>
      </c>
      <c r="B166" s="132" t="s">
        <v>1282</v>
      </c>
      <c r="E166" t="e">
        <f t="shared" si="20"/>
        <v>#DIV/0!</v>
      </c>
      <c r="G166" s="132" t="s">
        <v>1282</v>
      </c>
      <c r="J166" t="e">
        <f t="shared" si="21"/>
        <v>#DIV/0!</v>
      </c>
      <c r="L166" s="132" t="s">
        <v>1282</v>
      </c>
      <c r="O166" t="e">
        <f t="shared" si="22"/>
        <v>#DIV/0!</v>
      </c>
      <c r="Q166" s="132" t="s">
        <v>1282</v>
      </c>
      <c r="T166" t="e">
        <f t="shared" si="23"/>
        <v>#DIV/0!</v>
      </c>
    </row>
    <row r="167" spans="1:20" x14ac:dyDescent="0.25">
      <c r="A167" t="s">
        <v>502</v>
      </c>
      <c r="B167" s="132" t="s">
        <v>1283</v>
      </c>
      <c r="C167">
        <v>5004</v>
      </c>
      <c r="D167">
        <v>5004</v>
      </c>
      <c r="E167">
        <f t="shared" si="20"/>
        <v>100</v>
      </c>
      <c r="G167" s="132" t="s">
        <v>1283</v>
      </c>
      <c r="H167">
        <v>5004</v>
      </c>
      <c r="I167">
        <v>0</v>
      </c>
      <c r="J167">
        <f t="shared" si="21"/>
        <v>0</v>
      </c>
      <c r="L167" s="132" t="s">
        <v>1283</v>
      </c>
      <c r="M167">
        <v>5004</v>
      </c>
      <c r="N167">
        <v>0</v>
      </c>
      <c r="O167">
        <f t="shared" si="22"/>
        <v>0</v>
      </c>
      <c r="Q167" s="132" t="s">
        <v>1283</v>
      </c>
      <c r="R167">
        <v>5004</v>
      </c>
      <c r="S167">
        <v>0</v>
      </c>
      <c r="T167">
        <f t="shared" si="23"/>
        <v>0</v>
      </c>
    </row>
    <row r="168" spans="1:20" x14ac:dyDescent="0.25">
      <c r="A168" t="s">
        <v>502</v>
      </c>
      <c r="B168" s="132" t="s">
        <v>1284</v>
      </c>
      <c r="C168">
        <v>0</v>
      </c>
      <c r="D168">
        <v>0</v>
      </c>
      <c r="E168" t="e">
        <f t="shared" si="20"/>
        <v>#DIV/0!</v>
      </c>
      <c r="G168" s="132" t="s">
        <v>1284</v>
      </c>
      <c r="H168">
        <v>0</v>
      </c>
      <c r="I168">
        <v>0</v>
      </c>
      <c r="J168" t="e">
        <f t="shared" si="21"/>
        <v>#DIV/0!</v>
      </c>
      <c r="L168" s="132" t="s">
        <v>1284</v>
      </c>
      <c r="M168">
        <v>0</v>
      </c>
      <c r="N168">
        <v>0</v>
      </c>
      <c r="O168" t="e">
        <f t="shared" si="22"/>
        <v>#DIV/0!</v>
      </c>
      <c r="Q168" s="132" t="s">
        <v>1284</v>
      </c>
      <c r="R168">
        <v>0</v>
      </c>
      <c r="S168">
        <v>0</v>
      </c>
      <c r="T168" t="e">
        <f t="shared" si="23"/>
        <v>#DIV/0!</v>
      </c>
    </row>
    <row r="169" spans="1:20" x14ac:dyDescent="0.25">
      <c r="A169" t="s">
        <v>502</v>
      </c>
      <c r="B169" s="132" t="s">
        <v>1285</v>
      </c>
      <c r="C169">
        <v>98000</v>
      </c>
      <c r="D169">
        <v>98000</v>
      </c>
      <c r="E169">
        <f t="shared" si="20"/>
        <v>100</v>
      </c>
      <c r="G169" s="132" t="s">
        <v>1285</v>
      </c>
      <c r="H169">
        <v>98000</v>
      </c>
      <c r="I169">
        <v>38000</v>
      </c>
      <c r="J169">
        <f t="shared" si="21"/>
        <v>38.775510204081634</v>
      </c>
      <c r="L169" s="132" t="s">
        <v>1285</v>
      </c>
      <c r="M169">
        <v>98000</v>
      </c>
      <c r="N169">
        <v>0</v>
      </c>
      <c r="O169">
        <f t="shared" si="22"/>
        <v>0</v>
      </c>
      <c r="Q169" s="132" t="s">
        <v>1285</v>
      </c>
      <c r="R169">
        <v>98000</v>
      </c>
      <c r="S169">
        <v>0</v>
      </c>
      <c r="T169">
        <f t="shared" si="23"/>
        <v>0</v>
      </c>
    </row>
    <row r="170" spans="1:20" x14ac:dyDescent="0.25">
      <c r="A170" t="s">
        <v>502</v>
      </c>
      <c r="B170" s="132" t="s">
        <v>1286</v>
      </c>
      <c r="C170">
        <v>0</v>
      </c>
      <c r="D170">
        <v>0</v>
      </c>
      <c r="E170" t="e">
        <f t="shared" si="20"/>
        <v>#DIV/0!</v>
      </c>
      <c r="G170" s="132" t="s">
        <v>1286</v>
      </c>
      <c r="H170">
        <v>0</v>
      </c>
      <c r="I170">
        <v>0</v>
      </c>
      <c r="J170" t="e">
        <f t="shared" si="21"/>
        <v>#DIV/0!</v>
      </c>
      <c r="L170" s="132" t="s">
        <v>1286</v>
      </c>
      <c r="M170">
        <v>0</v>
      </c>
      <c r="N170">
        <v>0</v>
      </c>
      <c r="O170" t="e">
        <f t="shared" si="22"/>
        <v>#DIV/0!</v>
      </c>
      <c r="Q170" s="132" t="s">
        <v>1286</v>
      </c>
      <c r="R170">
        <v>0</v>
      </c>
      <c r="S170">
        <v>0</v>
      </c>
      <c r="T170" t="e">
        <f t="shared" si="23"/>
        <v>#DIV/0!</v>
      </c>
    </row>
    <row r="171" spans="1:20" x14ac:dyDescent="0.25">
      <c r="A171" t="s">
        <v>502</v>
      </c>
      <c r="B171" s="132" t="s">
        <v>1287</v>
      </c>
      <c r="E171" t="e">
        <f t="shared" si="20"/>
        <v>#DIV/0!</v>
      </c>
      <c r="G171" s="132" t="s">
        <v>1287</v>
      </c>
      <c r="J171" t="e">
        <f t="shared" si="21"/>
        <v>#DIV/0!</v>
      </c>
      <c r="L171" s="132" t="s">
        <v>1287</v>
      </c>
      <c r="O171" t="e">
        <f t="shared" si="22"/>
        <v>#DIV/0!</v>
      </c>
      <c r="Q171" s="132" t="s">
        <v>1287</v>
      </c>
      <c r="T171" t="e">
        <f t="shared" si="23"/>
        <v>#DIV/0!</v>
      </c>
    </row>
    <row r="172" spans="1:20" x14ac:dyDescent="0.25">
      <c r="A172" t="s">
        <v>502</v>
      </c>
      <c r="B172" s="132" t="s">
        <v>1288</v>
      </c>
      <c r="E172" t="e">
        <f t="shared" si="20"/>
        <v>#DIV/0!</v>
      </c>
      <c r="G172" s="132" t="s">
        <v>1288</v>
      </c>
      <c r="J172" t="e">
        <f t="shared" si="21"/>
        <v>#DIV/0!</v>
      </c>
      <c r="L172" s="132" t="s">
        <v>1288</v>
      </c>
      <c r="O172" t="e">
        <f t="shared" si="22"/>
        <v>#DIV/0!</v>
      </c>
      <c r="Q172" s="132" t="s">
        <v>1288</v>
      </c>
      <c r="T172" t="e">
        <f t="shared" si="23"/>
        <v>#DIV/0!</v>
      </c>
    </row>
    <row r="173" spans="1:20" x14ac:dyDescent="0.25">
      <c r="A173" t="s">
        <v>502</v>
      </c>
      <c r="B173" s="132" t="s">
        <v>1289</v>
      </c>
      <c r="E173" t="e">
        <f t="shared" si="20"/>
        <v>#DIV/0!</v>
      </c>
      <c r="G173" s="132" t="s">
        <v>1289</v>
      </c>
      <c r="J173" t="e">
        <f t="shared" si="21"/>
        <v>#DIV/0!</v>
      </c>
      <c r="L173" s="132" t="s">
        <v>1289</v>
      </c>
      <c r="Q173" s="132" t="s">
        <v>1289</v>
      </c>
      <c r="T173" t="e">
        <f t="shared" si="23"/>
        <v>#DIV/0!</v>
      </c>
    </row>
    <row r="174" spans="1:20" x14ac:dyDescent="0.25">
      <c r="A174" t="s">
        <v>502</v>
      </c>
      <c r="B174" s="132" t="s">
        <v>1290</v>
      </c>
      <c r="C174">
        <v>1145000</v>
      </c>
      <c r="D174">
        <v>1145000</v>
      </c>
      <c r="E174">
        <f t="shared" si="20"/>
        <v>100</v>
      </c>
      <c r="G174" s="132" t="s">
        <v>1290</v>
      </c>
      <c r="H174">
        <v>1145000</v>
      </c>
      <c r="I174">
        <v>0</v>
      </c>
      <c r="J174">
        <f t="shared" si="21"/>
        <v>0</v>
      </c>
      <c r="L174" s="132" t="s">
        <v>1290</v>
      </c>
      <c r="M174">
        <v>1145000</v>
      </c>
      <c r="N174">
        <v>0</v>
      </c>
      <c r="Q174" s="132" t="s">
        <v>1290</v>
      </c>
      <c r="R174">
        <v>1145000</v>
      </c>
      <c r="S174">
        <v>0</v>
      </c>
      <c r="T174">
        <f t="shared" si="23"/>
        <v>0</v>
      </c>
    </row>
    <row r="175" spans="1:20" x14ac:dyDescent="0.25">
      <c r="A175" t="s">
        <v>502</v>
      </c>
      <c r="B175" s="132" t="s">
        <v>1291</v>
      </c>
      <c r="E175" t="e">
        <f t="shared" si="20"/>
        <v>#DIV/0!</v>
      </c>
      <c r="G175" s="132" t="s">
        <v>1291</v>
      </c>
      <c r="J175" t="e">
        <f t="shared" si="21"/>
        <v>#DIV/0!</v>
      </c>
      <c r="L175" s="132" t="s">
        <v>1291</v>
      </c>
      <c r="Q175" s="132" t="s">
        <v>1291</v>
      </c>
      <c r="T175" t="e">
        <f t="shared" si="23"/>
        <v>#DIV/0!</v>
      </c>
    </row>
    <row r="176" spans="1:20" x14ac:dyDescent="0.25">
      <c r="A176" t="s">
        <v>502</v>
      </c>
      <c r="B176" s="132" t="s">
        <v>1292</v>
      </c>
      <c r="E176" t="e">
        <f t="shared" si="20"/>
        <v>#DIV/0!</v>
      </c>
      <c r="G176" s="132" t="s">
        <v>1292</v>
      </c>
      <c r="J176" t="e">
        <f t="shared" si="21"/>
        <v>#DIV/0!</v>
      </c>
      <c r="L176" s="132" t="s">
        <v>1292</v>
      </c>
      <c r="Q176" s="132" t="s">
        <v>1292</v>
      </c>
      <c r="T176" t="e">
        <f t="shared" si="23"/>
        <v>#DIV/0!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8AF82-5A93-4248-83EC-FF1DA6FCA9AE}">
  <dimension ref="A1:N176"/>
  <sheetViews>
    <sheetView workbookViewId="0">
      <pane ySplit="1" topLeftCell="A2" activePane="bottomLeft" state="frozen"/>
      <selection pane="bottomLeft" activeCell="B10" sqref="B10"/>
    </sheetView>
  </sheetViews>
  <sheetFormatPr defaultRowHeight="15" x14ac:dyDescent="0.25"/>
  <cols>
    <col min="1" max="1" width="8.85546875" bestFit="1" customWidth="1"/>
    <col min="2" max="2" width="11.140625" bestFit="1" customWidth="1"/>
    <col min="3" max="3" width="12" bestFit="1" customWidth="1"/>
    <col min="4" max="4" width="13.42578125" bestFit="1" customWidth="1"/>
    <col min="5" max="5" width="12" bestFit="1" customWidth="1"/>
    <col min="6" max="6" width="14.5703125" bestFit="1" customWidth="1"/>
    <col min="7" max="7" width="5.140625" bestFit="1" customWidth="1"/>
    <col min="8" max="8" width="8" bestFit="1" customWidth="1"/>
    <col min="9" max="9" width="6.140625" bestFit="1" customWidth="1"/>
    <col min="10" max="10" width="9.28515625" bestFit="1" customWidth="1"/>
    <col min="11" max="11" width="6.5703125" bestFit="1" customWidth="1"/>
    <col min="13" max="13" width="22.28515625" bestFit="1" customWidth="1"/>
  </cols>
  <sheetData>
    <row r="1" spans="1:14" s="32" customFormat="1" x14ac:dyDescent="0.25">
      <c r="A1" s="32" t="s">
        <v>464</v>
      </c>
      <c r="B1" s="171" t="s">
        <v>508</v>
      </c>
      <c r="C1" s="172" t="s">
        <v>516</v>
      </c>
      <c r="D1" s="173" t="s">
        <v>517</v>
      </c>
      <c r="E1" s="172" t="s">
        <v>518</v>
      </c>
      <c r="F1" s="173" t="s">
        <v>519</v>
      </c>
      <c r="G1" s="169" t="s">
        <v>511</v>
      </c>
      <c r="H1" s="170" t="s">
        <v>512</v>
      </c>
      <c r="I1" s="170" t="s">
        <v>513</v>
      </c>
      <c r="J1" s="170" t="s">
        <v>514</v>
      </c>
      <c r="K1" s="170" t="s">
        <v>381</v>
      </c>
      <c r="M1" s="134" t="s">
        <v>354</v>
      </c>
      <c r="N1" s="134" t="s">
        <v>310</v>
      </c>
    </row>
    <row r="2" spans="1:14" x14ac:dyDescent="0.25">
      <c r="A2" t="s">
        <v>473</v>
      </c>
      <c r="B2" s="132" t="s">
        <v>1118</v>
      </c>
      <c r="C2">
        <v>100</v>
      </c>
      <c r="D2">
        <v>100</v>
      </c>
      <c r="E2">
        <v>0</v>
      </c>
      <c r="F2">
        <v>0</v>
      </c>
      <c r="G2" s="133">
        <f t="shared" ref="G2:G26" si="0">IF(C2=0,1,IF(C2&lt;50,1,IF(C2&lt;60,2,IF(C2&lt;70,3,IF(C2&lt;80,4,IF(C2&lt;90,5,IF(C2&lt;=100,6,IF(C2&gt;100,6))))))))</f>
        <v>6</v>
      </c>
      <c r="H2" s="133">
        <f t="shared" ref="H2:H26" si="1">IF(D2=0,1,IF(D2&lt;50,1,IF(D2&lt;60,2,IF(D2&lt;70,3,IF(D2&lt;80,4,IF(D2&lt;90,5,IF(D2&lt;=100,6,IF(D2&gt;100,6))))))))</f>
        <v>6</v>
      </c>
      <c r="I2" s="133">
        <f t="shared" ref="I2:I26" si="2">IF(E2=0,1,IF(E2&lt;50,1,IF(E2&lt;60,2,IF(E2&lt;70,3,IF(E2&lt;80,4,IF(E2&lt;90,5,IF(E2&lt;=100,6,IF(E2&gt;100,6))))))))</f>
        <v>1</v>
      </c>
      <c r="J2" s="133">
        <f t="shared" ref="J2:J26" si="3">IF(F2=0,1,IF(F2&lt;50,1,IF(F2&lt;60,2,IF(F2&lt;70,3,IF(F2&lt;80,4,IF(F2&lt;90,5,IF(F2&lt;=100,6,IF(F2&gt;100,6))))))))</f>
        <v>1</v>
      </c>
      <c r="K2" s="133">
        <f t="shared" ref="K2:K26" si="4">G2+H2+I2+J2</f>
        <v>14</v>
      </c>
      <c r="M2" s="135" t="s">
        <v>366</v>
      </c>
      <c r="N2" s="135">
        <v>0</v>
      </c>
    </row>
    <row r="3" spans="1:14" x14ac:dyDescent="0.25">
      <c r="A3" t="s">
        <v>473</v>
      </c>
      <c r="B3" s="132" t="s">
        <v>1119</v>
      </c>
      <c r="C3">
        <v>85.680396725444794</v>
      </c>
      <c r="D3">
        <v>32.433134654393584</v>
      </c>
      <c r="E3">
        <v>24.673876187374429</v>
      </c>
      <c r="F3">
        <v>0.82985558851561536</v>
      </c>
      <c r="G3" s="133">
        <f t="shared" si="0"/>
        <v>5</v>
      </c>
      <c r="H3" s="133">
        <f t="shared" si="1"/>
        <v>1</v>
      </c>
      <c r="I3" s="133">
        <f t="shared" si="2"/>
        <v>1</v>
      </c>
      <c r="J3" s="133">
        <f t="shared" si="3"/>
        <v>1</v>
      </c>
      <c r="K3" s="133">
        <f t="shared" si="4"/>
        <v>8</v>
      </c>
      <c r="M3" s="135" t="s">
        <v>368</v>
      </c>
      <c r="N3" s="135">
        <v>1</v>
      </c>
    </row>
    <row r="4" spans="1:14" x14ac:dyDescent="0.25">
      <c r="A4" t="s">
        <v>473</v>
      </c>
      <c r="B4" s="132" t="s">
        <v>1120</v>
      </c>
      <c r="C4">
        <v>100</v>
      </c>
      <c r="D4">
        <v>13.001093312492577</v>
      </c>
      <c r="E4">
        <v>18.536271088149313</v>
      </c>
      <c r="F4">
        <v>1.1819175738629613</v>
      </c>
      <c r="G4" s="133">
        <f t="shared" si="0"/>
        <v>6</v>
      </c>
      <c r="H4" s="133">
        <f t="shared" si="1"/>
        <v>1</v>
      </c>
      <c r="I4" s="133">
        <f t="shared" si="2"/>
        <v>1</v>
      </c>
      <c r="J4" s="133">
        <f t="shared" si="3"/>
        <v>1</v>
      </c>
      <c r="K4" s="133">
        <f t="shared" si="4"/>
        <v>9</v>
      </c>
      <c r="M4" s="135" t="s">
        <v>370</v>
      </c>
      <c r="N4" s="135">
        <v>2</v>
      </c>
    </row>
    <row r="5" spans="1:14" x14ac:dyDescent="0.25">
      <c r="A5" t="s">
        <v>473</v>
      </c>
      <c r="B5" s="132" t="s">
        <v>1121</v>
      </c>
      <c r="C5">
        <v>82.894128525196493</v>
      </c>
      <c r="D5">
        <v>18.192325473878874</v>
      </c>
      <c r="E5">
        <v>8.7378640776699026</v>
      </c>
      <c r="F5">
        <v>2.496532593619972</v>
      </c>
      <c r="G5" s="133">
        <f t="shared" si="0"/>
        <v>5</v>
      </c>
      <c r="H5" s="133">
        <f t="shared" si="1"/>
        <v>1</v>
      </c>
      <c r="I5" s="133">
        <f t="shared" si="2"/>
        <v>1</v>
      </c>
      <c r="J5" s="133">
        <f t="shared" si="3"/>
        <v>1</v>
      </c>
      <c r="K5" s="133">
        <f t="shared" si="4"/>
        <v>8</v>
      </c>
      <c r="M5" s="135" t="s">
        <v>372</v>
      </c>
      <c r="N5" s="135">
        <v>3</v>
      </c>
    </row>
    <row r="6" spans="1:14" x14ac:dyDescent="0.25">
      <c r="A6" t="s">
        <v>473</v>
      </c>
      <c r="B6" s="132" t="s">
        <v>1122</v>
      </c>
      <c r="C6">
        <v>84.065807065178603</v>
      </c>
      <c r="D6">
        <v>23.064311916720424</v>
      </c>
      <c r="E6">
        <v>15.773466389000273</v>
      </c>
      <c r="F6">
        <v>0</v>
      </c>
      <c r="G6" s="133">
        <f t="shared" si="0"/>
        <v>5</v>
      </c>
      <c r="H6" s="133">
        <f t="shared" si="1"/>
        <v>1</v>
      </c>
      <c r="I6" s="133">
        <f t="shared" si="2"/>
        <v>1</v>
      </c>
      <c r="J6" s="133">
        <f t="shared" si="3"/>
        <v>1</v>
      </c>
      <c r="K6" s="133">
        <f t="shared" si="4"/>
        <v>8</v>
      </c>
      <c r="M6" s="135" t="s">
        <v>374</v>
      </c>
      <c r="N6" s="135">
        <v>4</v>
      </c>
    </row>
    <row r="7" spans="1:14" x14ac:dyDescent="0.25">
      <c r="A7" t="s">
        <v>473</v>
      </c>
      <c r="B7" s="132" t="s">
        <v>1123</v>
      </c>
      <c r="C7">
        <v>100</v>
      </c>
      <c r="D7">
        <v>0</v>
      </c>
      <c r="E7">
        <v>0</v>
      </c>
      <c r="F7">
        <v>0</v>
      </c>
      <c r="G7" s="133">
        <f t="shared" si="0"/>
        <v>6</v>
      </c>
      <c r="H7" s="133">
        <f t="shared" si="1"/>
        <v>1</v>
      </c>
      <c r="I7" s="133">
        <f t="shared" si="2"/>
        <v>1</v>
      </c>
      <c r="J7" s="133">
        <f t="shared" si="3"/>
        <v>1</v>
      </c>
      <c r="K7" s="133">
        <f t="shared" si="4"/>
        <v>9</v>
      </c>
      <c r="M7" s="135" t="s">
        <v>376</v>
      </c>
      <c r="N7" s="134">
        <v>5</v>
      </c>
    </row>
    <row r="8" spans="1:14" x14ac:dyDescent="0.25">
      <c r="A8" t="s">
        <v>473</v>
      </c>
      <c r="B8" s="132" t="s">
        <v>1124</v>
      </c>
      <c r="C8">
        <v>85.491931456684696</v>
      </c>
      <c r="D8">
        <v>25.220080788543843</v>
      </c>
      <c r="E8">
        <v>28.794491534762674</v>
      </c>
      <c r="F8">
        <v>0.86833819883789976</v>
      </c>
      <c r="G8" s="133">
        <f t="shared" si="0"/>
        <v>5</v>
      </c>
      <c r="H8" s="133">
        <f t="shared" si="1"/>
        <v>1</v>
      </c>
      <c r="I8" s="133">
        <f t="shared" si="2"/>
        <v>1</v>
      </c>
      <c r="J8" s="133">
        <f t="shared" si="3"/>
        <v>1</v>
      </c>
      <c r="K8" s="133">
        <f t="shared" si="4"/>
        <v>8</v>
      </c>
      <c r="M8" s="135" t="s">
        <v>378</v>
      </c>
      <c r="N8" s="134">
        <v>6</v>
      </c>
    </row>
    <row r="9" spans="1:14" x14ac:dyDescent="0.25">
      <c r="A9" t="s">
        <v>473</v>
      </c>
      <c r="B9" s="132" t="s">
        <v>1125</v>
      </c>
      <c r="C9">
        <v>100.65920566820992</v>
      </c>
      <c r="D9">
        <v>0</v>
      </c>
      <c r="E9">
        <v>0</v>
      </c>
      <c r="F9">
        <v>0</v>
      </c>
      <c r="G9" s="133">
        <f t="shared" si="0"/>
        <v>6</v>
      </c>
      <c r="H9" s="133">
        <f t="shared" si="1"/>
        <v>1</v>
      </c>
      <c r="I9" s="133">
        <f t="shared" si="2"/>
        <v>1</v>
      </c>
      <c r="J9" s="133">
        <f t="shared" si="3"/>
        <v>1</v>
      </c>
      <c r="K9" s="133">
        <f t="shared" si="4"/>
        <v>9</v>
      </c>
    </row>
    <row r="10" spans="1:14" x14ac:dyDescent="0.25">
      <c r="A10" t="s">
        <v>473</v>
      </c>
      <c r="B10" s="132" t="s">
        <v>1126</v>
      </c>
      <c r="C10">
        <v>86.124404209522837</v>
      </c>
      <c r="D10">
        <v>10.246636626561434</v>
      </c>
      <c r="E10">
        <v>12.589557216385938</v>
      </c>
      <c r="F10">
        <v>1.1440642702625463</v>
      </c>
      <c r="G10" s="133">
        <f t="shared" si="0"/>
        <v>5</v>
      </c>
      <c r="H10" s="133">
        <f t="shared" si="1"/>
        <v>1</v>
      </c>
      <c r="I10" s="133">
        <f t="shared" si="2"/>
        <v>1</v>
      </c>
      <c r="J10" s="133">
        <f t="shared" si="3"/>
        <v>1</v>
      </c>
      <c r="K10" s="133">
        <f t="shared" si="4"/>
        <v>8</v>
      </c>
    </row>
    <row r="11" spans="1:14" x14ac:dyDescent="0.25">
      <c r="A11" t="s">
        <v>473</v>
      </c>
      <c r="B11" s="132" t="s">
        <v>1127</v>
      </c>
      <c r="C11">
        <v>76.992292438331788</v>
      </c>
      <c r="D11">
        <v>20.921571204213262</v>
      </c>
      <c r="E11">
        <v>19.384083060494856</v>
      </c>
      <c r="F11">
        <v>0.51437738081915618</v>
      </c>
      <c r="G11" s="133">
        <f t="shared" si="0"/>
        <v>4</v>
      </c>
      <c r="H11" s="133">
        <f t="shared" si="1"/>
        <v>1</v>
      </c>
      <c r="I11" s="133">
        <f t="shared" si="2"/>
        <v>1</v>
      </c>
      <c r="J11" s="133">
        <f t="shared" si="3"/>
        <v>1</v>
      </c>
      <c r="K11" s="133">
        <f t="shared" si="4"/>
        <v>7</v>
      </c>
    </row>
    <row r="12" spans="1:14" x14ac:dyDescent="0.25">
      <c r="A12" t="s">
        <v>473</v>
      </c>
      <c r="B12" s="132" t="s">
        <v>1128</v>
      </c>
      <c r="C12">
        <v>46.153846153846153</v>
      </c>
      <c r="D12">
        <v>17.094017094017094</v>
      </c>
      <c r="E12">
        <v>0</v>
      </c>
      <c r="F12">
        <v>0</v>
      </c>
      <c r="G12" s="133">
        <f t="shared" si="0"/>
        <v>1</v>
      </c>
      <c r="H12" s="133">
        <f t="shared" si="1"/>
        <v>1</v>
      </c>
      <c r="I12" s="133">
        <f t="shared" si="2"/>
        <v>1</v>
      </c>
      <c r="J12" s="133">
        <f t="shared" si="3"/>
        <v>1</v>
      </c>
      <c r="K12" s="133">
        <f t="shared" si="4"/>
        <v>4</v>
      </c>
    </row>
    <row r="13" spans="1:14" x14ac:dyDescent="0.25">
      <c r="A13" t="s">
        <v>473</v>
      </c>
      <c r="B13" s="132" t="s">
        <v>1129</v>
      </c>
      <c r="C13">
        <v>67.768595041322314</v>
      </c>
      <c r="D13">
        <v>52.066115702479344</v>
      </c>
      <c r="E13">
        <v>0</v>
      </c>
      <c r="F13">
        <v>0</v>
      </c>
      <c r="G13" s="133">
        <f t="shared" si="0"/>
        <v>3</v>
      </c>
      <c r="H13" s="133">
        <f t="shared" si="1"/>
        <v>2</v>
      </c>
      <c r="I13" s="133">
        <f t="shared" si="2"/>
        <v>1</v>
      </c>
      <c r="J13" s="133">
        <f t="shared" si="3"/>
        <v>1</v>
      </c>
      <c r="K13" s="133">
        <f t="shared" si="4"/>
        <v>7</v>
      </c>
    </row>
    <row r="14" spans="1:14" x14ac:dyDescent="0.25">
      <c r="A14" t="s">
        <v>473</v>
      </c>
      <c r="B14" s="132" t="s">
        <v>1130</v>
      </c>
      <c r="C14">
        <v>54.093784404097697</v>
      </c>
      <c r="D14">
        <v>50.860405665130337</v>
      </c>
      <c r="E14">
        <v>30.796588979492824</v>
      </c>
      <c r="F14">
        <v>0</v>
      </c>
      <c r="G14" s="133">
        <f t="shared" si="0"/>
        <v>2</v>
      </c>
      <c r="H14" s="133">
        <f t="shared" si="1"/>
        <v>2</v>
      </c>
      <c r="I14" s="133">
        <f t="shared" si="2"/>
        <v>1</v>
      </c>
      <c r="J14" s="133">
        <f t="shared" si="3"/>
        <v>1</v>
      </c>
      <c r="K14" s="133">
        <f t="shared" si="4"/>
        <v>6</v>
      </c>
    </row>
    <row r="15" spans="1:14" x14ac:dyDescent="0.25">
      <c r="A15" t="s">
        <v>473</v>
      </c>
      <c r="B15" s="132" t="s">
        <v>1131</v>
      </c>
      <c r="C15">
        <v>53.010887140508068</v>
      </c>
      <c r="D15">
        <v>8.7089644064183389</v>
      </c>
      <c r="E15">
        <v>0</v>
      </c>
      <c r="F15">
        <v>6.1172066188029754</v>
      </c>
      <c r="G15" s="133">
        <f t="shared" si="0"/>
        <v>2</v>
      </c>
      <c r="H15" s="133">
        <f t="shared" si="1"/>
        <v>1</v>
      </c>
      <c r="I15" s="133">
        <f t="shared" si="2"/>
        <v>1</v>
      </c>
      <c r="J15" s="133">
        <f t="shared" si="3"/>
        <v>1</v>
      </c>
      <c r="K15" s="133">
        <f t="shared" si="4"/>
        <v>5</v>
      </c>
    </row>
    <row r="16" spans="1:14" x14ac:dyDescent="0.25">
      <c r="A16" t="s">
        <v>473</v>
      </c>
      <c r="B16" s="132" t="s">
        <v>1132</v>
      </c>
      <c r="C16">
        <v>100</v>
      </c>
      <c r="D16">
        <v>100</v>
      </c>
      <c r="E16">
        <v>0</v>
      </c>
      <c r="F16">
        <v>0</v>
      </c>
      <c r="G16" s="133">
        <f t="shared" si="0"/>
        <v>6</v>
      </c>
      <c r="H16" s="133">
        <f t="shared" si="1"/>
        <v>6</v>
      </c>
      <c r="I16" s="133">
        <f t="shared" si="2"/>
        <v>1</v>
      </c>
      <c r="J16" s="133">
        <f t="shared" si="3"/>
        <v>1</v>
      </c>
      <c r="K16" s="133">
        <f t="shared" si="4"/>
        <v>14</v>
      </c>
    </row>
    <row r="17" spans="1:11" x14ac:dyDescent="0.25">
      <c r="A17" t="s">
        <v>473</v>
      </c>
      <c r="B17" s="132" t="s">
        <v>1133</v>
      </c>
      <c r="C17">
        <v>99.306915589318933</v>
      </c>
      <c r="D17">
        <v>6.9308441068106834</v>
      </c>
      <c r="E17">
        <v>0</v>
      </c>
      <c r="F17">
        <v>0</v>
      </c>
      <c r="G17" s="133">
        <f t="shared" si="0"/>
        <v>6</v>
      </c>
      <c r="H17" s="133">
        <f t="shared" si="1"/>
        <v>1</v>
      </c>
      <c r="I17" s="133">
        <f t="shared" si="2"/>
        <v>1</v>
      </c>
      <c r="J17" s="133">
        <f t="shared" si="3"/>
        <v>1</v>
      </c>
      <c r="K17" s="133">
        <f t="shared" si="4"/>
        <v>9</v>
      </c>
    </row>
    <row r="18" spans="1:11" x14ac:dyDescent="0.25">
      <c r="A18" t="s">
        <v>473</v>
      </c>
      <c r="B18" s="132" t="s">
        <v>1134</v>
      </c>
      <c r="C18">
        <v>94.945658256653289</v>
      </c>
      <c r="D18">
        <v>28.96815004552758</v>
      </c>
      <c r="E18">
        <v>39.270092108413905</v>
      </c>
      <c r="F18">
        <v>6.3972898502636335</v>
      </c>
      <c r="G18" s="133">
        <f t="shared" si="0"/>
        <v>6</v>
      </c>
      <c r="H18" s="133">
        <f t="shared" si="1"/>
        <v>1</v>
      </c>
      <c r="I18" s="133">
        <f t="shared" si="2"/>
        <v>1</v>
      </c>
      <c r="J18" s="133">
        <f t="shared" si="3"/>
        <v>1</v>
      </c>
      <c r="K18" s="133">
        <f t="shared" si="4"/>
        <v>9</v>
      </c>
    </row>
    <row r="19" spans="1:11" x14ac:dyDescent="0.25">
      <c r="A19" t="s">
        <v>473</v>
      </c>
      <c r="B19" s="132" t="s">
        <v>1135</v>
      </c>
      <c r="C19">
        <v>90.079888874004581</v>
      </c>
      <c r="D19">
        <v>0</v>
      </c>
      <c r="E19">
        <v>8.5832544797240278</v>
      </c>
      <c r="F19">
        <v>0</v>
      </c>
      <c r="G19" s="133">
        <f t="shared" si="0"/>
        <v>6</v>
      </c>
      <c r="H19" s="133">
        <f t="shared" si="1"/>
        <v>1</v>
      </c>
      <c r="I19" s="133">
        <f t="shared" si="2"/>
        <v>1</v>
      </c>
      <c r="J19" s="133">
        <f t="shared" si="3"/>
        <v>1</v>
      </c>
      <c r="K19" s="133">
        <f t="shared" si="4"/>
        <v>9</v>
      </c>
    </row>
    <row r="20" spans="1:11" x14ac:dyDescent="0.25">
      <c r="A20" t="s">
        <v>473</v>
      </c>
      <c r="B20" s="132" t="s">
        <v>1136</v>
      </c>
      <c r="C20">
        <v>86.757123695488602</v>
      </c>
      <c r="D20">
        <v>35.693067687375276</v>
      </c>
      <c r="E20">
        <v>27.615729381358982</v>
      </c>
      <c r="F20">
        <v>0.65773546635260249</v>
      </c>
      <c r="G20" s="133">
        <f t="shared" si="0"/>
        <v>5</v>
      </c>
      <c r="H20" s="133">
        <f t="shared" si="1"/>
        <v>1</v>
      </c>
      <c r="I20" s="133">
        <f t="shared" si="2"/>
        <v>1</v>
      </c>
      <c r="J20" s="133">
        <f t="shared" si="3"/>
        <v>1</v>
      </c>
      <c r="K20" s="133">
        <f t="shared" si="4"/>
        <v>8</v>
      </c>
    </row>
    <row r="21" spans="1:11" x14ac:dyDescent="0.25">
      <c r="A21" t="s">
        <v>473</v>
      </c>
      <c r="B21" s="132" t="s">
        <v>1137</v>
      </c>
      <c r="C21">
        <v>100</v>
      </c>
      <c r="D21">
        <v>100</v>
      </c>
      <c r="E21">
        <v>33.333333333333329</v>
      </c>
      <c r="F21">
        <v>0</v>
      </c>
      <c r="G21" s="133">
        <f t="shared" si="0"/>
        <v>6</v>
      </c>
      <c r="H21" s="133">
        <f t="shared" si="1"/>
        <v>6</v>
      </c>
      <c r="I21" s="133">
        <f t="shared" si="2"/>
        <v>1</v>
      </c>
      <c r="J21" s="133">
        <f t="shared" si="3"/>
        <v>1</v>
      </c>
      <c r="K21" s="133">
        <f t="shared" si="4"/>
        <v>14</v>
      </c>
    </row>
    <row r="22" spans="1:11" x14ac:dyDescent="0.25">
      <c r="A22" t="s">
        <v>473</v>
      </c>
      <c r="B22" s="132" t="s">
        <v>1138</v>
      </c>
      <c r="C22">
        <v>95.329978875010084</v>
      </c>
      <c r="D22">
        <v>33.579513693137493</v>
      </c>
      <c r="E22">
        <v>30.705133722989427</v>
      </c>
      <c r="F22">
        <v>0.50099126523004944</v>
      </c>
      <c r="G22" s="133">
        <f t="shared" si="0"/>
        <v>6</v>
      </c>
      <c r="H22" s="133">
        <f t="shared" si="1"/>
        <v>1</v>
      </c>
      <c r="I22" s="133">
        <f t="shared" si="2"/>
        <v>1</v>
      </c>
      <c r="J22" s="133">
        <f t="shared" si="3"/>
        <v>1</v>
      </c>
      <c r="K22" s="133">
        <f t="shared" si="4"/>
        <v>9</v>
      </c>
    </row>
    <row r="23" spans="1:11" x14ac:dyDescent="0.25">
      <c r="A23" t="s">
        <v>473</v>
      </c>
      <c r="B23" s="132" t="s">
        <v>1139</v>
      </c>
      <c r="C23">
        <v>82.715534008216238</v>
      </c>
      <c r="D23">
        <v>13.994095565190717</v>
      </c>
      <c r="E23">
        <v>15.575121045657378</v>
      </c>
      <c r="F23">
        <v>5.1512793996261896</v>
      </c>
      <c r="G23" s="133">
        <f t="shared" si="0"/>
        <v>5</v>
      </c>
      <c r="H23" s="133">
        <f t="shared" si="1"/>
        <v>1</v>
      </c>
      <c r="I23" s="133">
        <f t="shared" si="2"/>
        <v>1</v>
      </c>
      <c r="J23" s="133">
        <f t="shared" si="3"/>
        <v>1</v>
      </c>
      <c r="K23" s="133">
        <f t="shared" si="4"/>
        <v>8</v>
      </c>
    </row>
    <row r="24" spans="1:11" x14ac:dyDescent="0.25">
      <c r="A24" t="s">
        <v>473</v>
      </c>
      <c r="B24" s="132" t="s">
        <v>1140</v>
      </c>
      <c r="C24">
        <v>100</v>
      </c>
      <c r="D24">
        <v>9.750833594936493</v>
      </c>
      <c r="E24">
        <v>0</v>
      </c>
      <c r="F24">
        <v>18.294545361988071</v>
      </c>
      <c r="G24" s="133">
        <f t="shared" si="0"/>
        <v>6</v>
      </c>
      <c r="H24" s="133">
        <f t="shared" si="1"/>
        <v>1</v>
      </c>
      <c r="I24" s="133">
        <f t="shared" si="2"/>
        <v>1</v>
      </c>
      <c r="J24" s="133">
        <f t="shared" si="3"/>
        <v>1</v>
      </c>
      <c r="K24" s="133">
        <f t="shared" si="4"/>
        <v>9</v>
      </c>
    </row>
    <row r="25" spans="1:11" x14ac:dyDescent="0.25">
      <c r="A25" t="s">
        <v>473</v>
      </c>
      <c r="B25" s="132" t="s">
        <v>1141</v>
      </c>
      <c r="C25">
        <v>100</v>
      </c>
      <c r="D25">
        <v>0</v>
      </c>
      <c r="E25">
        <v>0</v>
      </c>
      <c r="F25">
        <v>0</v>
      </c>
      <c r="G25" s="133">
        <f t="shared" si="0"/>
        <v>6</v>
      </c>
      <c r="H25" s="133">
        <f t="shared" si="1"/>
        <v>1</v>
      </c>
      <c r="I25" s="133">
        <f t="shared" si="2"/>
        <v>1</v>
      </c>
      <c r="J25" s="133">
        <f t="shared" si="3"/>
        <v>1</v>
      </c>
      <c r="K25" s="133">
        <f t="shared" si="4"/>
        <v>9</v>
      </c>
    </row>
    <row r="26" spans="1:11" x14ac:dyDescent="0.25">
      <c r="A26" t="s">
        <v>473</v>
      </c>
      <c r="B26" s="132" t="s">
        <v>1142</v>
      </c>
      <c r="C26">
        <v>76.942128717532995</v>
      </c>
      <c r="D26">
        <v>38.694729939217396</v>
      </c>
      <c r="E26">
        <v>17.049250412920397</v>
      </c>
      <c r="F26">
        <v>0</v>
      </c>
      <c r="G26" s="133">
        <f t="shared" si="0"/>
        <v>4</v>
      </c>
      <c r="H26" s="133">
        <f t="shared" si="1"/>
        <v>1</v>
      </c>
      <c r="I26" s="133">
        <f t="shared" si="2"/>
        <v>1</v>
      </c>
      <c r="J26" s="133">
        <f t="shared" si="3"/>
        <v>1</v>
      </c>
      <c r="K26" s="133">
        <f t="shared" si="4"/>
        <v>7</v>
      </c>
    </row>
    <row r="27" spans="1:11" x14ac:dyDescent="0.25">
      <c r="A27" t="s">
        <v>473</v>
      </c>
      <c r="B27" s="132" t="s">
        <v>1143</v>
      </c>
      <c r="C27" t="e">
        <v>#DIV/0!</v>
      </c>
      <c r="D27" t="e">
        <v>#DIV/0!</v>
      </c>
      <c r="E27" t="e">
        <v>#DIV/0!</v>
      </c>
      <c r="F27" t="e">
        <v>#DIV/0!</v>
      </c>
      <c r="G27" s="133">
        <v>0</v>
      </c>
      <c r="H27" s="133">
        <v>0</v>
      </c>
      <c r="I27" s="133">
        <v>0</v>
      </c>
      <c r="J27" s="133">
        <v>0</v>
      </c>
      <c r="K27" s="133">
        <v>0</v>
      </c>
    </row>
    <row r="28" spans="1:11" x14ac:dyDescent="0.25">
      <c r="A28" t="s">
        <v>473</v>
      </c>
      <c r="B28" s="132" t="s">
        <v>1144</v>
      </c>
      <c r="C28">
        <v>87.443946188340803</v>
      </c>
      <c r="D28">
        <v>21.165919282511211</v>
      </c>
      <c r="E28">
        <v>1.4349775784753362</v>
      </c>
      <c r="F28">
        <v>5.9192825112107625</v>
      </c>
      <c r="G28" s="133">
        <f t="shared" ref="G28:G51" si="5">IF(C28=0,1,IF(C28&lt;50,1,IF(C28&lt;60,2,IF(C28&lt;70,3,IF(C28&lt;80,4,IF(C28&lt;90,5,IF(C28&lt;=100,6,IF(C28&gt;100,6))))))))</f>
        <v>5</v>
      </c>
      <c r="H28" s="133">
        <f t="shared" ref="H28:H51" si="6">IF(D28=0,1,IF(D28&lt;50,1,IF(D28&lt;60,2,IF(D28&lt;70,3,IF(D28&lt;80,4,IF(D28&lt;90,5,IF(D28&lt;=100,6,IF(D28&gt;100,6))))))))</f>
        <v>1</v>
      </c>
      <c r="I28" s="133">
        <f t="shared" ref="I28:I51" si="7">IF(E28=0,1,IF(E28&lt;50,1,IF(E28&lt;60,2,IF(E28&lt;70,3,IF(E28&lt;80,4,IF(E28&lt;90,5,IF(E28&lt;=100,6,IF(E28&gt;100,6))))))))</f>
        <v>1</v>
      </c>
      <c r="J28" s="133">
        <f t="shared" ref="J28:J51" si="8">IF(F28=0,1,IF(F28&lt;50,1,IF(F28&lt;60,2,IF(F28&lt;70,3,IF(F28&lt;80,4,IF(F28&lt;90,5,IF(F28&lt;=100,6,IF(F28&gt;100,6))))))))</f>
        <v>1</v>
      </c>
      <c r="K28" s="133">
        <f t="shared" ref="K28:K53" si="9">G28+H28+I28+J28</f>
        <v>8</v>
      </c>
    </row>
    <row r="29" spans="1:11" x14ac:dyDescent="0.25">
      <c r="A29" t="s">
        <v>473</v>
      </c>
      <c r="B29" s="132" t="s">
        <v>1145</v>
      </c>
      <c r="C29">
        <v>100</v>
      </c>
      <c r="D29">
        <v>66.666666666666657</v>
      </c>
      <c r="E29">
        <v>0</v>
      </c>
      <c r="F29">
        <v>0</v>
      </c>
      <c r="G29" s="133">
        <f t="shared" si="5"/>
        <v>6</v>
      </c>
      <c r="H29" s="133">
        <f t="shared" si="6"/>
        <v>3</v>
      </c>
      <c r="I29" s="133">
        <f t="shared" si="7"/>
        <v>1</v>
      </c>
      <c r="J29" s="133">
        <f t="shared" si="8"/>
        <v>1</v>
      </c>
      <c r="K29" s="133">
        <f t="shared" si="9"/>
        <v>11</v>
      </c>
    </row>
    <row r="30" spans="1:11" x14ac:dyDescent="0.25">
      <c r="A30" t="s">
        <v>473</v>
      </c>
      <c r="B30" s="132" t="s">
        <v>1146</v>
      </c>
      <c r="C30">
        <v>100</v>
      </c>
      <c r="D30">
        <v>29.223638921999225</v>
      </c>
      <c r="E30">
        <v>17.010442270349419</v>
      </c>
      <c r="F30">
        <v>2.192105791253959</v>
      </c>
      <c r="G30" s="133">
        <f t="shared" si="5"/>
        <v>6</v>
      </c>
      <c r="H30" s="133">
        <f t="shared" si="6"/>
        <v>1</v>
      </c>
      <c r="I30" s="133">
        <f t="shared" si="7"/>
        <v>1</v>
      </c>
      <c r="J30" s="133">
        <f t="shared" si="8"/>
        <v>1</v>
      </c>
      <c r="K30" s="133">
        <f t="shared" si="9"/>
        <v>9</v>
      </c>
    </row>
    <row r="31" spans="1:11" x14ac:dyDescent="0.25">
      <c r="A31" t="s">
        <v>473</v>
      </c>
      <c r="B31" s="132" t="s">
        <v>1147</v>
      </c>
      <c r="C31">
        <v>100</v>
      </c>
      <c r="D31">
        <v>40.863092084348843</v>
      </c>
      <c r="E31">
        <v>0</v>
      </c>
      <c r="F31">
        <v>0</v>
      </c>
      <c r="G31" s="133">
        <f t="shared" si="5"/>
        <v>6</v>
      </c>
      <c r="H31" s="133">
        <f t="shared" si="6"/>
        <v>1</v>
      </c>
      <c r="I31" s="133">
        <f t="shared" si="7"/>
        <v>1</v>
      </c>
      <c r="J31" s="133">
        <f t="shared" si="8"/>
        <v>1</v>
      </c>
      <c r="K31" s="133">
        <f t="shared" si="9"/>
        <v>9</v>
      </c>
    </row>
    <row r="32" spans="1:11" x14ac:dyDescent="0.25">
      <c r="A32" t="s">
        <v>473</v>
      </c>
      <c r="B32" s="132" t="s">
        <v>1148</v>
      </c>
      <c r="C32">
        <v>100</v>
      </c>
      <c r="D32">
        <v>50</v>
      </c>
      <c r="E32">
        <v>0</v>
      </c>
      <c r="F32">
        <v>0</v>
      </c>
      <c r="G32" s="133">
        <f t="shared" si="5"/>
        <v>6</v>
      </c>
      <c r="H32" s="133">
        <f t="shared" si="6"/>
        <v>2</v>
      </c>
      <c r="I32" s="133">
        <f t="shared" si="7"/>
        <v>1</v>
      </c>
      <c r="J32" s="133">
        <f t="shared" si="8"/>
        <v>1</v>
      </c>
      <c r="K32" s="133">
        <f t="shared" si="9"/>
        <v>10</v>
      </c>
    </row>
    <row r="33" spans="1:11" x14ac:dyDescent="0.25">
      <c r="A33" t="s">
        <v>489</v>
      </c>
      <c r="B33" s="132" t="s">
        <v>1149</v>
      </c>
      <c r="C33">
        <v>94.56860687937214</v>
      </c>
      <c r="D33">
        <v>75.438179920643961</v>
      </c>
      <c r="E33">
        <v>47.257634242291857</v>
      </c>
      <c r="F33">
        <v>0</v>
      </c>
      <c r="G33" s="133">
        <f t="shared" si="5"/>
        <v>6</v>
      </c>
      <c r="H33" s="133">
        <f t="shared" si="6"/>
        <v>4</v>
      </c>
      <c r="I33" s="133">
        <f t="shared" si="7"/>
        <v>1</v>
      </c>
      <c r="J33" s="133">
        <f t="shared" si="8"/>
        <v>1</v>
      </c>
      <c r="K33" s="133">
        <f t="shared" si="9"/>
        <v>12</v>
      </c>
    </row>
    <row r="34" spans="1:11" x14ac:dyDescent="0.25">
      <c r="A34" t="s">
        <v>489</v>
      </c>
      <c r="B34" s="132" t="s">
        <v>1150</v>
      </c>
      <c r="C34">
        <v>84.521067027304099</v>
      </c>
      <c r="D34">
        <v>3.4176815627493196</v>
      </c>
      <c r="E34">
        <v>30.567279972315092</v>
      </c>
      <c r="F34">
        <v>0</v>
      </c>
      <c r="G34" s="133">
        <f t="shared" si="5"/>
        <v>5</v>
      </c>
      <c r="H34" s="133">
        <f t="shared" si="6"/>
        <v>1</v>
      </c>
      <c r="I34" s="133">
        <f t="shared" si="7"/>
        <v>1</v>
      </c>
      <c r="J34" s="133">
        <f t="shared" si="8"/>
        <v>1</v>
      </c>
      <c r="K34" s="133">
        <f t="shared" si="9"/>
        <v>8</v>
      </c>
    </row>
    <row r="35" spans="1:11" x14ac:dyDescent="0.25">
      <c r="A35" t="s">
        <v>489</v>
      </c>
      <c r="B35" s="132" t="s">
        <v>1151</v>
      </c>
      <c r="C35">
        <v>86.479892809368209</v>
      </c>
      <c r="D35">
        <v>5.6833356441963732</v>
      </c>
      <c r="E35">
        <v>26.300504577368738</v>
      </c>
      <c r="F35">
        <v>0</v>
      </c>
      <c r="G35" s="133">
        <f t="shared" si="5"/>
        <v>5</v>
      </c>
      <c r="H35" s="133">
        <f t="shared" si="6"/>
        <v>1</v>
      </c>
      <c r="I35" s="133">
        <f t="shared" si="7"/>
        <v>1</v>
      </c>
      <c r="J35" s="133">
        <f t="shared" si="8"/>
        <v>1</v>
      </c>
      <c r="K35" s="133">
        <f t="shared" si="9"/>
        <v>8</v>
      </c>
    </row>
    <row r="36" spans="1:11" x14ac:dyDescent="0.25">
      <c r="A36" t="s">
        <v>489</v>
      </c>
      <c r="B36" s="132" t="s">
        <v>1152</v>
      </c>
      <c r="C36">
        <v>100</v>
      </c>
      <c r="D36">
        <v>16.666937700226043</v>
      </c>
      <c r="E36">
        <v>21.321125981819069</v>
      </c>
      <c r="F36">
        <v>0</v>
      </c>
      <c r="G36" s="133">
        <f t="shared" si="5"/>
        <v>6</v>
      </c>
      <c r="H36" s="133">
        <f t="shared" si="6"/>
        <v>1</v>
      </c>
      <c r="I36" s="133">
        <f t="shared" si="7"/>
        <v>1</v>
      </c>
      <c r="J36" s="133">
        <f t="shared" si="8"/>
        <v>1</v>
      </c>
      <c r="K36" s="133">
        <f t="shared" si="9"/>
        <v>9</v>
      </c>
    </row>
    <row r="37" spans="1:11" x14ac:dyDescent="0.25">
      <c r="A37" t="s">
        <v>489</v>
      </c>
      <c r="B37" s="132" t="s">
        <v>1153</v>
      </c>
      <c r="C37">
        <v>87.162344983705481</v>
      </c>
      <c r="D37">
        <v>32.84903382424347</v>
      </c>
      <c r="E37">
        <v>33.809594879968301</v>
      </c>
      <c r="F37">
        <v>0</v>
      </c>
      <c r="G37" s="133">
        <f t="shared" si="5"/>
        <v>5</v>
      </c>
      <c r="H37" s="133">
        <f t="shared" si="6"/>
        <v>1</v>
      </c>
      <c r="I37" s="133">
        <f t="shared" si="7"/>
        <v>1</v>
      </c>
      <c r="J37" s="133">
        <f t="shared" si="8"/>
        <v>1</v>
      </c>
      <c r="K37" s="133">
        <f t="shared" si="9"/>
        <v>8</v>
      </c>
    </row>
    <row r="38" spans="1:11" x14ac:dyDescent="0.25">
      <c r="A38" t="s">
        <v>489</v>
      </c>
      <c r="B38" s="132" t="s">
        <v>1217</v>
      </c>
      <c r="C38">
        <v>78.476785119676535</v>
      </c>
      <c r="D38">
        <v>0</v>
      </c>
      <c r="E38">
        <v>17.764633190825684</v>
      </c>
      <c r="F38">
        <v>0</v>
      </c>
      <c r="G38" s="133">
        <f t="shared" si="5"/>
        <v>4</v>
      </c>
      <c r="H38" s="133">
        <f t="shared" si="6"/>
        <v>1</v>
      </c>
      <c r="I38" s="133">
        <f t="shared" si="7"/>
        <v>1</v>
      </c>
      <c r="J38" s="133">
        <f t="shared" si="8"/>
        <v>1</v>
      </c>
      <c r="K38" s="133">
        <f t="shared" si="9"/>
        <v>7</v>
      </c>
    </row>
    <row r="39" spans="1:11" x14ac:dyDescent="0.25">
      <c r="A39" t="s">
        <v>489</v>
      </c>
      <c r="B39" s="132" t="s">
        <v>1154</v>
      </c>
      <c r="C39">
        <v>59.160166586763822</v>
      </c>
      <c r="D39">
        <v>0.94756247763176504</v>
      </c>
      <c r="E39">
        <v>8.0607370868826269</v>
      </c>
      <c r="F39">
        <v>0</v>
      </c>
      <c r="G39" s="133">
        <f t="shared" si="5"/>
        <v>2</v>
      </c>
      <c r="H39" s="133">
        <f t="shared" si="6"/>
        <v>1</v>
      </c>
      <c r="I39" s="133">
        <f t="shared" si="7"/>
        <v>1</v>
      </c>
      <c r="J39" s="133">
        <f t="shared" si="8"/>
        <v>1</v>
      </c>
      <c r="K39" s="133">
        <f t="shared" si="9"/>
        <v>5</v>
      </c>
    </row>
    <row r="40" spans="1:11" x14ac:dyDescent="0.25">
      <c r="A40" t="s">
        <v>489</v>
      </c>
      <c r="B40" s="132" t="s">
        <v>1155</v>
      </c>
      <c r="C40">
        <v>64.65073742941955</v>
      </c>
      <c r="D40">
        <v>12.41436376728945</v>
      </c>
      <c r="E40">
        <v>24.220224636487004</v>
      </c>
      <c r="F40">
        <v>6.9662410092361489</v>
      </c>
      <c r="G40" s="133">
        <f t="shared" si="5"/>
        <v>3</v>
      </c>
      <c r="H40" s="133">
        <f t="shared" si="6"/>
        <v>1</v>
      </c>
      <c r="I40" s="133">
        <f t="shared" si="7"/>
        <v>1</v>
      </c>
      <c r="J40" s="133">
        <f t="shared" si="8"/>
        <v>1</v>
      </c>
      <c r="K40" s="133">
        <f t="shared" si="9"/>
        <v>6</v>
      </c>
    </row>
    <row r="41" spans="1:11" x14ac:dyDescent="0.25">
      <c r="A41" t="s">
        <v>489</v>
      </c>
      <c r="B41" s="132" t="s">
        <v>1156</v>
      </c>
      <c r="C41">
        <v>93.831761768104059</v>
      </c>
      <c r="D41">
        <v>5.8626215944243594</v>
      </c>
      <c r="E41">
        <v>29.849800603779208</v>
      </c>
      <c r="F41">
        <v>0</v>
      </c>
      <c r="G41" s="133">
        <f t="shared" si="5"/>
        <v>6</v>
      </c>
      <c r="H41" s="133">
        <f t="shared" si="6"/>
        <v>1</v>
      </c>
      <c r="I41" s="133">
        <f t="shared" si="7"/>
        <v>1</v>
      </c>
      <c r="J41" s="133">
        <f t="shared" si="8"/>
        <v>1</v>
      </c>
      <c r="K41" s="133">
        <f t="shared" si="9"/>
        <v>9</v>
      </c>
    </row>
    <row r="42" spans="1:11" x14ac:dyDescent="0.25">
      <c r="A42" t="s">
        <v>489</v>
      </c>
      <c r="B42" s="132" t="s">
        <v>1157</v>
      </c>
      <c r="C42">
        <v>40.042367036238687</v>
      </c>
      <c r="D42">
        <v>17.795294763976504</v>
      </c>
      <c r="E42">
        <v>22.8359764750194</v>
      </c>
      <c r="F42">
        <v>0</v>
      </c>
      <c r="G42" s="133">
        <f t="shared" si="5"/>
        <v>1</v>
      </c>
      <c r="H42" s="133">
        <f t="shared" si="6"/>
        <v>1</v>
      </c>
      <c r="I42" s="133">
        <f t="shared" si="7"/>
        <v>1</v>
      </c>
      <c r="J42" s="133">
        <f t="shared" si="8"/>
        <v>1</v>
      </c>
      <c r="K42" s="133">
        <f t="shared" si="9"/>
        <v>4</v>
      </c>
    </row>
    <row r="43" spans="1:11" x14ac:dyDescent="0.25">
      <c r="A43" t="s">
        <v>489</v>
      </c>
      <c r="B43" s="132" t="s">
        <v>1158</v>
      </c>
      <c r="C43">
        <v>66.666666666666657</v>
      </c>
      <c r="D43">
        <v>0</v>
      </c>
      <c r="E43">
        <v>0</v>
      </c>
      <c r="F43">
        <v>0</v>
      </c>
      <c r="G43" s="133">
        <f t="shared" si="5"/>
        <v>3</v>
      </c>
      <c r="H43" s="133">
        <f t="shared" si="6"/>
        <v>1</v>
      </c>
      <c r="I43" s="133">
        <f t="shared" si="7"/>
        <v>1</v>
      </c>
      <c r="J43" s="133">
        <f t="shared" si="8"/>
        <v>1</v>
      </c>
      <c r="K43" s="133">
        <f t="shared" si="9"/>
        <v>6</v>
      </c>
    </row>
    <row r="44" spans="1:11" x14ac:dyDescent="0.25">
      <c r="A44" t="s">
        <v>489</v>
      </c>
      <c r="B44" s="132" t="s">
        <v>1159</v>
      </c>
      <c r="C44">
        <v>100</v>
      </c>
      <c r="D44">
        <v>0</v>
      </c>
      <c r="E44">
        <v>0</v>
      </c>
      <c r="F44">
        <v>0</v>
      </c>
      <c r="G44" s="133">
        <f t="shared" si="5"/>
        <v>6</v>
      </c>
      <c r="H44" s="133">
        <f t="shared" si="6"/>
        <v>1</v>
      </c>
      <c r="I44" s="133">
        <f t="shared" si="7"/>
        <v>1</v>
      </c>
      <c r="J44" s="133">
        <f t="shared" si="8"/>
        <v>1</v>
      </c>
      <c r="K44" s="133">
        <f t="shared" si="9"/>
        <v>9</v>
      </c>
    </row>
    <row r="45" spans="1:11" x14ac:dyDescent="0.25">
      <c r="A45" t="s">
        <v>489</v>
      </c>
      <c r="B45" s="132" t="s">
        <v>1160</v>
      </c>
      <c r="C45">
        <v>100</v>
      </c>
      <c r="D45">
        <v>75</v>
      </c>
      <c r="E45">
        <v>50</v>
      </c>
      <c r="F45">
        <v>0</v>
      </c>
      <c r="G45" s="133">
        <f t="shared" si="5"/>
        <v>6</v>
      </c>
      <c r="H45" s="133">
        <f t="shared" si="6"/>
        <v>4</v>
      </c>
      <c r="I45" s="133">
        <f t="shared" si="7"/>
        <v>2</v>
      </c>
      <c r="J45" s="133">
        <f t="shared" si="8"/>
        <v>1</v>
      </c>
      <c r="K45" s="133">
        <f t="shared" si="9"/>
        <v>13</v>
      </c>
    </row>
    <row r="46" spans="1:11" x14ac:dyDescent="0.25">
      <c r="A46" t="s">
        <v>489</v>
      </c>
      <c r="B46" s="132" t="s">
        <v>1161</v>
      </c>
      <c r="C46">
        <v>84.310672369894874</v>
      </c>
      <c r="D46">
        <v>60.683507876234607</v>
      </c>
      <c r="E46">
        <v>51.376930303327519</v>
      </c>
      <c r="F46">
        <v>17.869234377809683</v>
      </c>
      <c r="G46" s="133">
        <f t="shared" si="5"/>
        <v>5</v>
      </c>
      <c r="H46" s="133">
        <f t="shared" si="6"/>
        <v>3</v>
      </c>
      <c r="I46" s="133">
        <f t="shared" si="7"/>
        <v>2</v>
      </c>
      <c r="J46" s="133">
        <f t="shared" si="8"/>
        <v>1</v>
      </c>
      <c r="K46" s="133">
        <f t="shared" si="9"/>
        <v>11</v>
      </c>
    </row>
    <row r="47" spans="1:11" x14ac:dyDescent="0.25">
      <c r="A47" t="s">
        <v>489</v>
      </c>
      <c r="B47" s="132" t="s">
        <v>1162</v>
      </c>
      <c r="C47">
        <v>69.209039548022602</v>
      </c>
      <c r="D47">
        <v>22.598870056497177</v>
      </c>
      <c r="E47">
        <v>1.4124293785310735</v>
      </c>
      <c r="F47">
        <v>6.7796610169491522</v>
      </c>
      <c r="G47" s="133">
        <f t="shared" si="5"/>
        <v>3</v>
      </c>
      <c r="H47" s="133">
        <f t="shared" si="6"/>
        <v>1</v>
      </c>
      <c r="I47" s="133">
        <f t="shared" si="7"/>
        <v>1</v>
      </c>
      <c r="J47" s="133">
        <f t="shared" si="8"/>
        <v>1</v>
      </c>
      <c r="K47" s="133">
        <f t="shared" si="9"/>
        <v>6</v>
      </c>
    </row>
    <row r="48" spans="1:11" x14ac:dyDescent="0.25">
      <c r="A48" t="s">
        <v>489</v>
      </c>
      <c r="B48" s="132" t="s">
        <v>1163</v>
      </c>
      <c r="C48">
        <v>76.699029126213588</v>
      </c>
      <c r="D48">
        <v>15.53398058252427</v>
      </c>
      <c r="E48">
        <v>0</v>
      </c>
      <c r="F48">
        <v>7.7669902912621351</v>
      </c>
      <c r="G48" s="133">
        <f t="shared" si="5"/>
        <v>4</v>
      </c>
      <c r="H48" s="133">
        <f t="shared" si="6"/>
        <v>1</v>
      </c>
      <c r="I48" s="133">
        <f t="shared" si="7"/>
        <v>1</v>
      </c>
      <c r="J48" s="133">
        <f t="shared" si="8"/>
        <v>1</v>
      </c>
      <c r="K48" s="133">
        <f t="shared" si="9"/>
        <v>7</v>
      </c>
    </row>
    <row r="49" spans="1:11" x14ac:dyDescent="0.25">
      <c r="A49" t="s">
        <v>489</v>
      </c>
      <c r="B49" s="132" t="s">
        <v>1164</v>
      </c>
      <c r="C49">
        <v>73.938587162649569</v>
      </c>
      <c r="D49">
        <v>22.077833223021262</v>
      </c>
      <c r="E49">
        <v>29.762395234518507</v>
      </c>
      <c r="F49">
        <v>1.0929075535261439</v>
      </c>
      <c r="G49" s="133">
        <f t="shared" si="5"/>
        <v>4</v>
      </c>
      <c r="H49" s="133">
        <f t="shared" si="6"/>
        <v>1</v>
      </c>
      <c r="I49" s="133">
        <f t="shared" si="7"/>
        <v>1</v>
      </c>
      <c r="J49" s="133">
        <f t="shared" si="8"/>
        <v>1</v>
      </c>
      <c r="K49" s="133">
        <f t="shared" si="9"/>
        <v>7</v>
      </c>
    </row>
    <row r="50" spans="1:11" x14ac:dyDescent="0.25">
      <c r="A50" t="s">
        <v>489</v>
      </c>
      <c r="B50" s="132" t="s">
        <v>1165</v>
      </c>
      <c r="C50">
        <v>100</v>
      </c>
      <c r="D50">
        <v>30.960446430032569</v>
      </c>
      <c r="E50">
        <v>18.619096713259413</v>
      </c>
      <c r="F50">
        <v>1.9389875838400559</v>
      </c>
      <c r="G50" s="133">
        <f t="shared" si="5"/>
        <v>6</v>
      </c>
      <c r="H50" s="133">
        <f t="shared" si="6"/>
        <v>1</v>
      </c>
      <c r="I50" s="133">
        <f t="shared" si="7"/>
        <v>1</v>
      </c>
      <c r="J50" s="133">
        <f t="shared" si="8"/>
        <v>1</v>
      </c>
      <c r="K50" s="133">
        <f t="shared" si="9"/>
        <v>9</v>
      </c>
    </row>
    <row r="51" spans="1:11" x14ac:dyDescent="0.25">
      <c r="A51" t="s">
        <v>489</v>
      </c>
      <c r="B51" s="132" t="s">
        <v>1166</v>
      </c>
      <c r="C51">
        <v>27.928685827117238</v>
      </c>
      <c r="D51">
        <v>3.5490669468806817</v>
      </c>
      <c r="E51">
        <v>1.2777191149279343</v>
      </c>
      <c r="F51">
        <v>1.0919775448025535</v>
      </c>
      <c r="G51" s="133">
        <f t="shared" si="5"/>
        <v>1</v>
      </c>
      <c r="H51" s="133">
        <f t="shared" si="6"/>
        <v>1</v>
      </c>
      <c r="I51" s="133">
        <f t="shared" si="7"/>
        <v>1</v>
      </c>
      <c r="J51" s="133">
        <f t="shared" si="8"/>
        <v>1</v>
      </c>
      <c r="K51" s="133">
        <f t="shared" si="9"/>
        <v>4</v>
      </c>
    </row>
    <row r="52" spans="1:11" x14ac:dyDescent="0.25">
      <c r="A52" t="s">
        <v>489</v>
      </c>
      <c r="B52" s="132" t="s">
        <v>1167</v>
      </c>
      <c r="C52">
        <v>66.812057945096143</v>
      </c>
      <c r="D52">
        <v>2.7718899948724438</v>
      </c>
      <c r="E52">
        <v>14.434485898468758</v>
      </c>
      <c r="F52">
        <v>1.5240212027719553</v>
      </c>
      <c r="G52" s="133">
        <v>0</v>
      </c>
      <c r="H52" s="133">
        <v>0</v>
      </c>
      <c r="I52" s="133">
        <v>0</v>
      </c>
      <c r="J52" s="133">
        <v>0</v>
      </c>
      <c r="K52" s="133">
        <f t="shared" si="9"/>
        <v>0</v>
      </c>
    </row>
    <row r="53" spans="1:11" x14ac:dyDescent="0.25">
      <c r="A53" t="s">
        <v>489</v>
      </c>
      <c r="B53" s="132" t="s">
        <v>1168</v>
      </c>
      <c r="C53">
        <v>94.947182001681696</v>
      </c>
      <c r="D53">
        <v>0</v>
      </c>
      <c r="E53">
        <v>7.3506531335370342</v>
      </c>
      <c r="F53">
        <v>0</v>
      </c>
      <c r="G53" s="133">
        <f>IF(C53=0,1,IF(C53&lt;50,1,IF(C53&lt;60,2,IF(C53&lt;70,3,IF(C53&lt;80,4,IF(C53&lt;90,5,IF(C53&lt;=100,6,IF(C53&gt;100,6))))))))</f>
        <v>6</v>
      </c>
      <c r="H53" s="133">
        <f>IF(D53=0,1,IF(D53&lt;50,1,IF(D53&lt;60,2,IF(D53&lt;70,3,IF(D53&lt;80,4,IF(D53&lt;90,5,IF(D53&lt;=100,6,IF(D53&gt;100,6))))))))</f>
        <v>1</v>
      </c>
      <c r="I53" s="133">
        <f>IF(E53=0,1,IF(E53&lt;50,1,IF(E53&lt;60,2,IF(E53&lt;70,3,IF(E53&lt;80,4,IF(E53&lt;90,5,IF(E53&lt;=100,6,IF(E53&gt;100,6))))))))</f>
        <v>1</v>
      </c>
      <c r="J53" s="133">
        <f>IF(F53=0,1,IF(F53&lt;50,1,IF(F53&lt;60,2,IF(F53&lt;70,3,IF(F53&lt;80,4,IF(F53&lt;90,5,IF(F53&lt;=100,6,IF(F53&gt;100,6))))))))</f>
        <v>1</v>
      </c>
      <c r="K53" s="133">
        <f t="shared" si="9"/>
        <v>9</v>
      </c>
    </row>
    <row r="54" spans="1:11" x14ac:dyDescent="0.25">
      <c r="A54" t="s">
        <v>489</v>
      </c>
      <c r="B54" s="132" t="s">
        <v>1169</v>
      </c>
      <c r="C54" t="e">
        <v>#DIV/0!</v>
      </c>
      <c r="D54" t="e">
        <v>#DIV/0!</v>
      </c>
      <c r="E54" t="e">
        <v>#DIV/0!</v>
      </c>
      <c r="F54" t="e">
        <v>#DIV/0!</v>
      </c>
      <c r="G54" s="133">
        <v>0</v>
      </c>
      <c r="H54" s="133">
        <v>0</v>
      </c>
      <c r="I54" s="133">
        <v>0</v>
      </c>
      <c r="J54" s="133">
        <v>0</v>
      </c>
      <c r="K54" s="133">
        <v>0</v>
      </c>
    </row>
    <row r="55" spans="1:11" x14ac:dyDescent="0.25">
      <c r="A55" t="s">
        <v>489</v>
      </c>
      <c r="B55" s="132" t="s">
        <v>1170</v>
      </c>
      <c r="C55">
        <v>70.323677514283219</v>
      </c>
      <c r="D55">
        <v>48.499238887618013</v>
      </c>
      <c r="E55">
        <v>5.5088156300570201</v>
      </c>
      <c r="F55">
        <v>0</v>
      </c>
      <c r="G55" s="133">
        <f t="shared" ref="G55:J57" si="10">IF(C55=0,1,IF(C55&lt;50,1,IF(C55&lt;60,2,IF(C55&lt;70,3,IF(C55&lt;80,4,IF(C55&lt;90,5,IF(C55&lt;=100,6,IF(C55&gt;100,6))))))))</f>
        <v>4</v>
      </c>
      <c r="H55" s="133">
        <f t="shared" si="10"/>
        <v>1</v>
      </c>
      <c r="I55" s="133">
        <f t="shared" si="10"/>
        <v>1</v>
      </c>
      <c r="J55" s="133">
        <f t="shared" si="10"/>
        <v>1</v>
      </c>
      <c r="K55" s="133">
        <f t="shared" ref="K55:K94" si="11">G55+H55+I55+J55</f>
        <v>7</v>
      </c>
    </row>
    <row r="56" spans="1:11" x14ac:dyDescent="0.25">
      <c r="A56" t="s">
        <v>489</v>
      </c>
      <c r="B56" s="132" t="s">
        <v>1171</v>
      </c>
      <c r="C56">
        <v>77.477103075599814</v>
      </c>
      <c r="D56">
        <v>60.626769374602638</v>
      </c>
      <c r="E56">
        <v>53.402769087369428</v>
      </c>
      <c r="F56">
        <v>0</v>
      </c>
      <c r="G56" s="133">
        <f t="shared" si="10"/>
        <v>4</v>
      </c>
      <c r="H56" s="133">
        <f t="shared" si="10"/>
        <v>3</v>
      </c>
      <c r="I56" s="133">
        <f t="shared" si="10"/>
        <v>2</v>
      </c>
      <c r="J56" s="133">
        <f t="shared" si="10"/>
        <v>1</v>
      </c>
      <c r="K56" s="133">
        <f t="shared" si="11"/>
        <v>10</v>
      </c>
    </row>
    <row r="57" spans="1:11" x14ac:dyDescent="0.25">
      <c r="A57" t="s">
        <v>489</v>
      </c>
      <c r="B57" s="132" t="s">
        <v>1172</v>
      </c>
      <c r="C57">
        <v>100</v>
      </c>
      <c r="D57">
        <v>0</v>
      </c>
      <c r="E57">
        <v>0</v>
      </c>
      <c r="F57">
        <v>0</v>
      </c>
      <c r="G57" s="133">
        <f t="shared" si="10"/>
        <v>6</v>
      </c>
      <c r="H57" s="133">
        <f t="shared" si="10"/>
        <v>1</v>
      </c>
      <c r="I57" s="133">
        <f t="shared" si="10"/>
        <v>1</v>
      </c>
      <c r="J57" s="133">
        <f t="shared" si="10"/>
        <v>1</v>
      </c>
      <c r="K57" s="133">
        <f t="shared" si="11"/>
        <v>9</v>
      </c>
    </row>
    <row r="58" spans="1:11" x14ac:dyDescent="0.25">
      <c r="A58" t="s">
        <v>489</v>
      </c>
      <c r="B58" s="132" t="s">
        <v>1173</v>
      </c>
      <c r="C58">
        <v>82.419813235891198</v>
      </c>
      <c r="D58">
        <v>17.580186764108809</v>
      </c>
      <c r="E58">
        <v>0</v>
      </c>
      <c r="F58">
        <v>0</v>
      </c>
      <c r="G58" s="133">
        <v>0</v>
      </c>
      <c r="H58" s="133">
        <v>0</v>
      </c>
      <c r="I58" s="133">
        <v>0</v>
      </c>
      <c r="J58" s="133">
        <v>0</v>
      </c>
      <c r="K58" s="133">
        <f t="shared" si="11"/>
        <v>0</v>
      </c>
    </row>
    <row r="59" spans="1:11" x14ac:dyDescent="0.25">
      <c r="A59" t="s">
        <v>489</v>
      </c>
      <c r="B59" s="132" t="s">
        <v>1174</v>
      </c>
      <c r="C59">
        <v>100</v>
      </c>
      <c r="D59">
        <v>12.610629614344019</v>
      </c>
      <c r="E59">
        <v>0</v>
      </c>
      <c r="F59">
        <v>0</v>
      </c>
      <c r="G59" s="133">
        <f t="shared" ref="G59:G94" si="12">IF(C59=0,1,IF(C59&lt;50,1,IF(C59&lt;60,2,IF(C59&lt;70,3,IF(C59&lt;80,4,IF(C59&lt;90,5,IF(C59&lt;=100,6,IF(C59&gt;100,6))))))))</f>
        <v>6</v>
      </c>
      <c r="H59" s="133">
        <f t="shared" ref="H59:H94" si="13">IF(D59=0,1,IF(D59&lt;50,1,IF(D59&lt;60,2,IF(D59&lt;70,3,IF(D59&lt;80,4,IF(D59&lt;90,5,IF(D59&lt;=100,6,IF(D59&gt;100,6))))))))</f>
        <v>1</v>
      </c>
      <c r="I59" s="133">
        <f t="shared" ref="I59:I94" si="14">IF(E59=0,1,IF(E59&lt;50,1,IF(E59&lt;60,2,IF(E59&lt;70,3,IF(E59&lt;80,4,IF(E59&lt;90,5,IF(E59&lt;=100,6,IF(E59&gt;100,6))))))))</f>
        <v>1</v>
      </c>
      <c r="J59" s="133">
        <f t="shared" ref="J59:J94" si="15">IF(F59=0,1,IF(F59&lt;50,1,IF(F59&lt;60,2,IF(F59&lt;70,3,IF(F59&lt;80,4,IF(F59&lt;90,5,IF(F59&lt;=100,6,IF(F59&gt;100,6))))))))</f>
        <v>1</v>
      </c>
      <c r="K59" s="133">
        <f t="shared" si="11"/>
        <v>9</v>
      </c>
    </row>
    <row r="60" spans="1:11" x14ac:dyDescent="0.25">
      <c r="A60" t="s">
        <v>489</v>
      </c>
      <c r="B60" s="132" t="s">
        <v>1175</v>
      </c>
      <c r="C60">
        <v>100</v>
      </c>
      <c r="D60">
        <v>0</v>
      </c>
      <c r="E60">
        <v>0</v>
      </c>
      <c r="F60">
        <v>0</v>
      </c>
      <c r="G60" s="133">
        <f t="shared" si="12"/>
        <v>6</v>
      </c>
      <c r="H60" s="133">
        <f t="shared" si="13"/>
        <v>1</v>
      </c>
      <c r="I60" s="133">
        <f t="shared" si="14"/>
        <v>1</v>
      </c>
      <c r="J60" s="133">
        <f t="shared" si="15"/>
        <v>1</v>
      </c>
      <c r="K60" s="133">
        <f t="shared" si="11"/>
        <v>9</v>
      </c>
    </row>
    <row r="61" spans="1:11" x14ac:dyDescent="0.25">
      <c r="A61" t="s">
        <v>489</v>
      </c>
      <c r="B61" s="132" t="s">
        <v>1176</v>
      </c>
      <c r="C61">
        <v>78.333667731395224</v>
      </c>
      <c r="D61">
        <v>19.855342298136041</v>
      </c>
      <c r="E61">
        <v>9.5467394686707685</v>
      </c>
      <c r="F61">
        <v>0</v>
      </c>
      <c r="G61" s="133">
        <f t="shared" si="12"/>
        <v>4</v>
      </c>
      <c r="H61" s="133">
        <f t="shared" si="13"/>
        <v>1</v>
      </c>
      <c r="I61" s="133">
        <f t="shared" si="14"/>
        <v>1</v>
      </c>
      <c r="J61" s="133">
        <f t="shared" si="15"/>
        <v>1</v>
      </c>
      <c r="K61" s="133">
        <f t="shared" si="11"/>
        <v>7</v>
      </c>
    </row>
    <row r="62" spans="1:11" x14ac:dyDescent="0.25">
      <c r="A62" t="s">
        <v>489</v>
      </c>
      <c r="B62" s="132" t="s">
        <v>1251</v>
      </c>
      <c r="C62">
        <v>55.410311725500193</v>
      </c>
      <c r="D62">
        <v>63.405601099389628</v>
      </c>
      <c r="E62">
        <v>25.884047878436274</v>
      </c>
      <c r="F62">
        <v>0</v>
      </c>
      <c r="G62" s="133">
        <f t="shared" si="12"/>
        <v>2</v>
      </c>
      <c r="H62" s="133">
        <f t="shared" si="13"/>
        <v>3</v>
      </c>
      <c r="I62" s="133">
        <f t="shared" si="14"/>
        <v>1</v>
      </c>
      <c r="J62" s="133">
        <f t="shared" si="15"/>
        <v>1</v>
      </c>
      <c r="K62" s="133">
        <f t="shared" si="11"/>
        <v>7</v>
      </c>
    </row>
    <row r="63" spans="1:11" x14ac:dyDescent="0.25">
      <c r="A63" t="s">
        <v>489</v>
      </c>
      <c r="B63" s="132" t="s">
        <v>1177</v>
      </c>
      <c r="C63">
        <v>52.177115341971046</v>
      </c>
      <c r="D63">
        <v>15.638562422783286</v>
      </c>
      <c r="E63">
        <v>3.3262584344410304</v>
      </c>
      <c r="F63">
        <v>0</v>
      </c>
      <c r="G63" s="133">
        <f t="shared" si="12"/>
        <v>2</v>
      </c>
      <c r="H63" s="133">
        <f t="shared" si="13"/>
        <v>1</v>
      </c>
      <c r="I63" s="133">
        <f t="shared" si="14"/>
        <v>1</v>
      </c>
      <c r="J63" s="133">
        <f t="shared" si="15"/>
        <v>1</v>
      </c>
      <c r="K63" s="133">
        <f t="shared" si="11"/>
        <v>5</v>
      </c>
    </row>
    <row r="64" spans="1:11" x14ac:dyDescent="0.25">
      <c r="A64" t="s">
        <v>489</v>
      </c>
      <c r="B64" s="132" t="s">
        <v>1178</v>
      </c>
      <c r="C64">
        <v>100</v>
      </c>
      <c r="D64">
        <v>57.142857142857139</v>
      </c>
      <c r="E64">
        <v>57.142857142857139</v>
      </c>
      <c r="F64">
        <v>0</v>
      </c>
      <c r="G64" s="133">
        <f t="shared" si="12"/>
        <v>6</v>
      </c>
      <c r="H64" s="133">
        <f t="shared" si="13"/>
        <v>2</v>
      </c>
      <c r="I64" s="133">
        <f t="shared" si="14"/>
        <v>2</v>
      </c>
      <c r="J64" s="133">
        <f t="shared" si="15"/>
        <v>1</v>
      </c>
      <c r="K64" s="133">
        <f t="shared" si="11"/>
        <v>11</v>
      </c>
    </row>
    <row r="65" spans="1:11" x14ac:dyDescent="0.25">
      <c r="A65" t="s">
        <v>489</v>
      </c>
      <c r="B65" s="132" t="s">
        <v>1179</v>
      </c>
      <c r="C65">
        <v>90.337537091988125</v>
      </c>
      <c r="D65">
        <v>3.060089020771513</v>
      </c>
      <c r="E65">
        <v>0</v>
      </c>
      <c r="F65">
        <v>0</v>
      </c>
      <c r="G65" s="133">
        <f t="shared" si="12"/>
        <v>6</v>
      </c>
      <c r="H65" s="133">
        <f t="shared" si="13"/>
        <v>1</v>
      </c>
      <c r="I65" s="133">
        <f t="shared" si="14"/>
        <v>1</v>
      </c>
      <c r="J65" s="133">
        <f t="shared" si="15"/>
        <v>1</v>
      </c>
      <c r="K65" s="133">
        <f t="shared" si="11"/>
        <v>9</v>
      </c>
    </row>
    <row r="66" spans="1:11" x14ac:dyDescent="0.25">
      <c r="A66" t="s">
        <v>489</v>
      </c>
      <c r="B66" s="132" t="s">
        <v>1180</v>
      </c>
      <c r="C66">
        <v>77.878724927658155</v>
      </c>
      <c r="D66">
        <v>0</v>
      </c>
      <c r="E66">
        <v>10.745106627274764</v>
      </c>
      <c r="F66">
        <v>0</v>
      </c>
      <c r="G66" s="133">
        <f t="shared" si="12"/>
        <v>4</v>
      </c>
      <c r="H66" s="133">
        <f t="shared" si="13"/>
        <v>1</v>
      </c>
      <c r="I66" s="133">
        <f t="shared" si="14"/>
        <v>1</v>
      </c>
      <c r="J66" s="133">
        <f t="shared" si="15"/>
        <v>1</v>
      </c>
      <c r="K66" s="133">
        <f t="shared" si="11"/>
        <v>7</v>
      </c>
    </row>
    <row r="67" spans="1:11" x14ac:dyDescent="0.25">
      <c r="A67" t="s">
        <v>489</v>
      </c>
      <c r="B67" s="132" t="s">
        <v>1181</v>
      </c>
      <c r="C67">
        <v>100</v>
      </c>
      <c r="D67">
        <v>19.678714859437751</v>
      </c>
      <c r="E67">
        <v>5.6224899598393572</v>
      </c>
      <c r="F67">
        <v>0</v>
      </c>
      <c r="G67" s="133">
        <f t="shared" si="12"/>
        <v>6</v>
      </c>
      <c r="H67" s="133">
        <f t="shared" si="13"/>
        <v>1</v>
      </c>
      <c r="I67" s="133">
        <f t="shared" si="14"/>
        <v>1</v>
      </c>
      <c r="J67" s="133">
        <f t="shared" si="15"/>
        <v>1</v>
      </c>
      <c r="K67" s="133">
        <f t="shared" si="11"/>
        <v>9</v>
      </c>
    </row>
    <row r="68" spans="1:11" x14ac:dyDescent="0.25">
      <c r="A68" t="s">
        <v>489</v>
      </c>
      <c r="B68" s="132" t="s">
        <v>1182</v>
      </c>
      <c r="C68">
        <v>67.310163393536143</v>
      </c>
      <c r="D68">
        <v>8.2378196660628831</v>
      </c>
      <c r="E68">
        <v>11.832485320708923</v>
      </c>
      <c r="F68">
        <v>0</v>
      </c>
      <c r="G68" s="133">
        <f t="shared" si="12"/>
        <v>3</v>
      </c>
      <c r="H68" s="133">
        <f t="shared" si="13"/>
        <v>1</v>
      </c>
      <c r="I68" s="133">
        <f t="shared" si="14"/>
        <v>1</v>
      </c>
      <c r="J68" s="133">
        <f t="shared" si="15"/>
        <v>1</v>
      </c>
      <c r="K68" s="133">
        <f t="shared" si="11"/>
        <v>6</v>
      </c>
    </row>
    <row r="69" spans="1:11" x14ac:dyDescent="0.25">
      <c r="A69" t="s">
        <v>489</v>
      </c>
      <c r="B69" s="132" t="s">
        <v>1183</v>
      </c>
      <c r="C69">
        <v>99.756076360855658</v>
      </c>
      <c r="D69">
        <v>0.48784727828867591</v>
      </c>
      <c r="E69">
        <v>6.0609395975540501</v>
      </c>
      <c r="F69">
        <v>0</v>
      </c>
      <c r="G69" s="133">
        <f t="shared" si="12"/>
        <v>6</v>
      </c>
      <c r="H69" s="133">
        <f t="shared" si="13"/>
        <v>1</v>
      </c>
      <c r="I69" s="133">
        <f t="shared" si="14"/>
        <v>1</v>
      </c>
      <c r="J69" s="133">
        <f t="shared" si="15"/>
        <v>1</v>
      </c>
      <c r="K69" s="133">
        <f t="shared" si="11"/>
        <v>9</v>
      </c>
    </row>
    <row r="70" spans="1:11" x14ac:dyDescent="0.25">
      <c r="A70" t="s">
        <v>489</v>
      </c>
      <c r="B70" s="132" t="s">
        <v>1184</v>
      </c>
      <c r="C70">
        <v>100</v>
      </c>
      <c r="D70">
        <v>32.936069047495998</v>
      </c>
      <c r="E70">
        <v>14.115458163212569</v>
      </c>
      <c r="F70">
        <v>0</v>
      </c>
      <c r="G70" s="133">
        <f t="shared" si="12"/>
        <v>6</v>
      </c>
      <c r="H70" s="133">
        <f t="shared" si="13"/>
        <v>1</v>
      </c>
      <c r="I70" s="133">
        <f t="shared" si="14"/>
        <v>1</v>
      </c>
      <c r="J70" s="133">
        <f t="shared" si="15"/>
        <v>1</v>
      </c>
      <c r="K70" s="133">
        <f t="shared" si="11"/>
        <v>9</v>
      </c>
    </row>
    <row r="71" spans="1:11" x14ac:dyDescent="0.25">
      <c r="A71" t="s">
        <v>489</v>
      </c>
      <c r="B71" s="132" t="s">
        <v>1185</v>
      </c>
      <c r="C71">
        <v>99.756076360855658</v>
      </c>
      <c r="D71">
        <v>0.48784727828867591</v>
      </c>
      <c r="E71">
        <v>6.0609395975540501</v>
      </c>
      <c r="F71">
        <v>0</v>
      </c>
      <c r="G71" s="133">
        <f t="shared" si="12"/>
        <v>6</v>
      </c>
      <c r="H71" s="133">
        <f t="shared" si="13"/>
        <v>1</v>
      </c>
      <c r="I71" s="133">
        <f t="shared" si="14"/>
        <v>1</v>
      </c>
      <c r="J71" s="133">
        <f t="shared" si="15"/>
        <v>1</v>
      </c>
      <c r="K71" s="133">
        <f t="shared" si="11"/>
        <v>9</v>
      </c>
    </row>
    <row r="72" spans="1:11" x14ac:dyDescent="0.25">
      <c r="A72" t="s">
        <v>489</v>
      </c>
      <c r="B72" s="132" t="s">
        <v>1186</v>
      </c>
      <c r="C72">
        <v>100</v>
      </c>
      <c r="D72">
        <v>100</v>
      </c>
      <c r="E72">
        <v>0</v>
      </c>
      <c r="F72">
        <v>0</v>
      </c>
      <c r="G72" s="133">
        <f t="shared" si="12"/>
        <v>6</v>
      </c>
      <c r="H72" s="133">
        <f t="shared" si="13"/>
        <v>6</v>
      </c>
      <c r="I72" s="133">
        <f t="shared" si="14"/>
        <v>1</v>
      </c>
      <c r="J72" s="133">
        <f t="shared" si="15"/>
        <v>1</v>
      </c>
      <c r="K72" s="133">
        <f t="shared" si="11"/>
        <v>14</v>
      </c>
    </row>
    <row r="73" spans="1:11" x14ac:dyDescent="0.25">
      <c r="A73" t="s">
        <v>489</v>
      </c>
      <c r="B73" s="132" t="s">
        <v>1187</v>
      </c>
      <c r="C73">
        <v>4.8882158925758645</v>
      </c>
      <c r="D73">
        <v>36.734285391048573</v>
      </c>
      <c r="E73">
        <v>0</v>
      </c>
      <c r="F73">
        <v>0</v>
      </c>
      <c r="G73" s="133">
        <f t="shared" si="12"/>
        <v>1</v>
      </c>
      <c r="H73" s="133">
        <f t="shared" si="13"/>
        <v>1</v>
      </c>
      <c r="I73" s="133">
        <f t="shared" si="14"/>
        <v>1</v>
      </c>
      <c r="J73" s="133">
        <f t="shared" si="15"/>
        <v>1</v>
      </c>
      <c r="K73" s="133">
        <f t="shared" si="11"/>
        <v>4</v>
      </c>
    </row>
    <row r="74" spans="1:11" x14ac:dyDescent="0.25">
      <c r="A74" t="s">
        <v>489</v>
      </c>
      <c r="B74" s="132" t="s">
        <v>1188</v>
      </c>
      <c r="C74">
        <v>78.116382982152615</v>
      </c>
      <c r="D74">
        <v>22.624047708838752</v>
      </c>
      <c r="E74">
        <v>17.050992210859754</v>
      </c>
      <c r="F74">
        <v>0</v>
      </c>
      <c r="G74" s="133">
        <f t="shared" si="12"/>
        <v>4</v>
      </c>
      <c r="H74" s="133">
        <f t="shared" si="13"/>
        <v>1</v>
      </c>
      <c r="I74" s="133">
        <f t="shared" si="14"/>
        <v>1</v>
      </c>
      <c r="J74" s="133">
        <f t="shared" si="15"/>
        <v>1</v>
      </c>
      <c r="K74" s="133">
        <f t="shared" si="11"/>
        <v>7</v>
      </c>
    </row>
    <row r="75" spans="1:11" x14ac:dyDescent="0.25">
      <c r="A75" t="s">
        <v>489</v>
      </c>
      <c r="B75" s="132" t="s">
        <v>1189</v>
      </c>
      <c r="C75">
        <v>100</v>
      </c>
      <c r="D75">
        <v>0</v>
      </c>
      <c r="E75">
        <v>0</v>
      </c>
      <c r="F75">
        <v>0</v>
      </c>
      <c r="G75" s="133">
        <f t="shared" si="12"/>
        <v>6</v>
      </c>
      <c r="H75" s="133">
        <f t="shared" si="13"/>
        <v>1</v>
      </c>
      <c r="I75" s="133">
        <f t="shared" si="14"/>
        <v>1</v>
      </c>
      <c r="J75" s="133">
        <f t="shared" si="15"/>
        <v>1</v>
      </c>
      <c r="K75" s="133">
        <f t="shared" si="11"/>
        <v>9</v>
      </c>
    </row>
    <row r="76" spans="1:11" x14ac:dyDescent="0.25">
      <c r="A76" t="s">
        <v>489</v>
      </c>
      <c r="B76" s="132" t="s">
        <v>1190</v>
      </c>
      <c r="C76">
        <v>92.616033755274259</v>
      </c>
      <c r="D76">
        <v>28.270042194092827</v>
      </c>
      <c r="E76">
        <v>23.417721518987342</v>
      </c>
      <c r="F76">
        <v>0</v>
      </c>
      <c r="G76" s="133">
        <f t="shared" si="12"/>
        <v>6</v>
      </c>
      <c r="H76" s="133">
        <f t="shared" si="13"/>
        <v>1</v>
      </c>
      <c r="I76" s="133">
        <f t="shared" si="14"/>
        <v>1</v>
      </c>
      <c r="J76" s="133">
        <f t="shared" si="15"/>
        <v>1</v>
      </c>
      <c r="K76" s="133">
        <f t="shared" si="11"/>
        <v>9</v>
      </c>
    </row>
    <row r="77" spans="1:11" x14ac:dyDescent="0.25">
      <c r="A77" t="s">
        <v>489</v>
      </c>
      <c r="B77" s="132" t="s">
        <v>1191</v>
      </c>
      <c r="C77">
        <v>75.444074202829952</v>
      </c>
      <c r="D77">
        <v>6.8144078640798247</v>
      </c>
      <c r="E77">
        <v>20.340040829308343</v>
      </c>
      <c r="F77">
        <v>0</v>
      </c>
      <c r="G77" s="133">
        <f t="shared" si="12"/>
        <v>4</v>
      </c>
      <c r="H77" s="133">
        <f t="shared" si="13"/>
        <v>1</v>
      </c>
      <c r="I77" s="133">
        <f t="shared" si="14"/>
        <v>1</v>
      </c>
      <c r="J77" s="133">
        <f t="shared" si="15"/>
        <v>1</v>
      </c>
      <c r="K77" s="133">
        <f t="shared" si="11"/>
        <v>7</v>
      </c>
    </row>
    <row r="78" spans="1:11" x14ac:dyDescent="0.25">
      <c r="A78" t="s">
        <v>489</v>
      </c>
      <c r="B78" s="132" t="s">
        <v>1192</v>
      </c>
      <c r="C78">
        <v>100</v>
      </c>
      <c r="D78">
        <v>16.666666666666664</v>
      </c>
      <c r="E78">
        <v>12.5</v>
      </c>
      <c r="F78">
        <v>4.1666666666666661</v>
      </c>
      <c r="G78" s="133">
        <f t="shared" si="12"/>
        <v>6</v>
      </c>
      <c r="H78" s="133">
        <f t="shared" si="13"/>
        <v>1</v>
      </c>
      <c r="I78" s="133">
        <f t="shared" si="14"/>
        <v>1</v>
      </c>
      <c r="J78" s="133">
        <f t="shared" si="15"/>
        <v>1</v>
      </c>
      <c r="K78" s="133">
        <f t="shared" si="11"/>
        <v>9</v>
      </c>
    </row>
    <row r="79" spans="1:11" x14ac:dyDescent="0.25">
      <c r="A79" t="s">
        <v>489</v>
      </c>
      <c r="B79" s="132" t="s">
        <v>1193</v>
      </c>
      <c r="C79">
        <v>100</v>
      </c>
      <c r="D79">
        <v>22.169811320754718</v>
      </c>
      <c r="E79">
        <v>0</v>
      </c>
      <c r="F79">
        <v>0</v>
      </c>
      <c r="G79" s="133">
        <f t="shared" si="12"/>
        <v>6</v>
      </c>
      <c r="H79" s="133">
        <f t="shared" si="13"/>
        <v>1</v>
      </c>
      <c r="I79" s="133">
        <f t="shared" si="14"/>
        <v>1</v>
      </c>
      <c r="J79" s="133">
        <f t="shared" si="15"/>
        <v>1</v>
      </c>
      <c r="K79" s="133">
        <f t="shared" si="11"/>
        <v>9</v>
      </c>
    </row>
    <row r="80" spans="1:11" x14ac:dyDescent="0.25">
      <c r="A80" t="s">
        <v>489</v>
      </c>
      <c r="B80" s="132" t="s">
        <v>1194</v>
      </c>
      <c r="C80">
        <v>100</v>
      </c>
      <c r="D80">
        <v>55.90036915524125</v>
      </c>
      <c r="E80">
        <v>36.513584633835293</v>
      </c>
      <c r="F80">
        <v>15.886225748088442</v>
      </c>
      <c r="G80" s="133">
        <f t="shared" si="12"/>
        <v>6</v>
      </c>
      <c r="H80" s="133">
        <f t="shared" si="13"/>
        <v>2</v>
      </c>
      <c r="I80" s="133">
        <f t="shared" si="14"/>
        <v>1</v>
      </c>
      <c r="J80" s="133">
        <f t="shared" si="15"/>
        <v>1</v>
      </c>
      <c r="K80" s="133">
        <f t="shared" si="11"/>
        <v>10</v>
      </c>
    </row>
    <row r="81" spans="1:11" x14ac:dyDescent="0.25">
      <c r="A81" t="s">
        <v>489</v>
      </c>
      <c r="B81" s="132" t="s">
        <v>1195</v>
      </c>
      <c r="C81">
        <v>100</v>
      </c>
      <c r="D81">
        <v>53.213649775584784</v>
      </c>
      <c r="E81">
        <v>32.046451471811835</v>
      </c>
      <c r="F81">
        <v>16.647641632738136</v>
      </c>
      <c r="G81" s="133">
        <f t="shared" si="12"/>
        <v>6</v>
      </c>
      <c r="H81" s="133">
        <f t="shared" si="13"/>
        <v>2</v>
      </c>
      <c r="I81" s="133">
        <f t="shared" si="14"/>
        <v>1</v>
      </c>
      <c r="J81" s="133">
        <f t="shared" si="15"/>
        <v>1</v>
      </c>
      <c r="K81" s="133">
        <f t="shared" si="11"/>
        <v>10</v>
      </c>
    </row>
    <row r="82" spans="1:11" x14ac:dyDescent="0.25">
      <c r="A82" t="s">
        <v>489</v>
      </c>
      <c r="B82" s="132" t="s">
        <v>1196</v>
      </c>
      <c r="C82">
        <v>100</v>
      </c>
      <c r="D82">
        <v>53.962285531154173</v>
      </c>
      <c r="E82">
        <v>33.396738818735081</v>
      </c>
      <c r="F82">
        <v>16.850388938498046</v>
      </c>
      <c r="G82" s="133">
        <f t="shared" si="12"/>
        <v>6</v>
      </c>
      <c r="H82" s="133">
        <f t="shared" si="13"/>
        <v>2</v>
      </c>
      <c r="I82" s="133">
        <f t="shared" si="14"/>
        <v>1</v>
      </c>
      <c r="J82" s="133">
        <f t="shared" si="15"/>
        <v>1</v>
      </c>
      <c r="K82" s="133">
        <f t="shared" si="11"/>
        <v>10</v>
      </c>
    </row>
    <row r="83" spans="1:11" x14ac:dyDescent="0.25">
      <c r="A83" t="s">
        <v>489</v>
      </c>
      <c r="B83" s="132" t="s">
        <v>1197</v>
      </c>
      <c r="C83">
        <v>75.225161841085622</v>
      </c>
      <c r="D83">
        <v>26.734064696522818</v>
      </c>
      <c r="E83">
        <v>21.144885345649904</v>
      </c>
      <c r="F83">
        <v>1.5407041439245763</v>
      </c>
      <c r="G83" s="133">
        <f t="shared" si="12"/>
        <v>4</v>
      </c>
      <c r="H83" s="133">
        <f t="shared" si="13"/>
        <v>1</v>
      </c>
      <c r="I83" s="133">
        <f t="shared" si="14"/>
        <v>1</v>
      </c>
      <c r="J83" s="133">
        <f t="shared" si="15"/>
        <v>1</v>
      </c>
      <c r="K83" s="133">
        <f t="shared" si="11"/>
        <v>7</v>
      </c>
    </row>
    <row r="84" spans="1:11" x14ac:dyDescent="0.25">
      <c r="A84" t="s">
        <v>489</v>
      </c>
      <c r="B84" s="132" t="s">
        <v>1198</v>
      </c>
      <c r="C84">
        <v>80.14785864602527</v>
      </c>
      <c r="D84">
        <v>43.708803949389534</v>
      </c>
      <c r="E84">
        <v>31.575600981583207</v>
      </c>
      <c r="F84">
        <v>0</v>
      </c>
      <c r="G84" s="133">
        <f t="shared" si="12"/>
        <v>5</v>
      </c>
      <c r="H84" s="133">
        <f t="shared" si="13"/>
        <v>1</v>
      </c>
      <c r="I84" s="133">
        <f t="shared" si="14"/>
        <v>1</v>
      </c>
      <c r="J84" s="133">
        <f t="shared" si="15"/>
        <v>1</v>
      </c>
      <c r="K84" s="133">
        <f t="shared" si="11"/>
        <v>8</v>
      </c>
    </row>
    <row r="85" spans="1:11" x14ac:dyDescent="0.25">
      <c r="A85" t="s">
        <v>489</v>
      </c>
      <c r="B85" s="132" t="s">
        <v>1199</v>
      </c>
      <c r="C85">
        <v>96.639283047050043</v>
      </c>
      <c r="D85">
        <v>20.089619118745333</v>
      </c>
      <c r="E85">
        <v>26.138909634055263</v>
      </c>
      <c r="F85">
        <v>6.5347274085138158</v>
      </c>
      <c r="G85" s="133">
        <f t="shared" si="12"/>
        <v>6</v>
      </c>
      <c r="H85" s="133">
        <f t="shared" si="13"/>
        <v>1</v>
      </c>
      <c r="I85" s="133">
        <f t="shared" si="14"/>
        <v>1</v>
      </c>
      <c r="J85" s="133">
        <f t="shared" si="15"/>
        <v>1</v>
      </c>
      <c r="K85" s="133">
        <f t="shared" si="11"/>
        <v>9</v>
      </c>
    </row>
    <row r="86" spans="1:11" x14ac:dyDescent="0.25">
      <c r="A86" t="s">
        <v>489</v>
      </c>
      <c r="B86" s="132" t="s">
        <v>1200</v>
      </c>
      <c r="C86">
        <v>62.064594112984771</v>
      </c>
      <c r="D86">
        <v>0</v>
      </c>
      <c r="E86">
        <v>13.019337909946227</v>
      </c>
      <c r="F86">
        <v>0</v>
      </c>
      <c r="G86" s="133">
        <f t="shared" si="12"/>
        <v>3</v>
      </c>
      <c r="H86" s="133">
        <f t="shared" si="13"/>
        <v>1</v>
      </c>
      <c r="I86" s="133">
        <f t="shared" si="14"/>
        <v>1</v>
      </c>
      <c r="J86" s="133">
        <f t="shared" si="15"/>
        <v>1</v>
      </c>
      <c r="K86" s="133">
        <f t="shared" si="11"/>
        <v>6</v>
      </c>
    </row>
    <row r="87" spans="1:11" x14ac:dyDescent="0.25">
      <c r="A87" t="s">
        <v>489</v>
      </c>
      <c r="B87" s="132" t="s">
        <v>1201</v>
      </c>
      <c r="C87">
        <v>61.024966670774361</v>
      </c>
      <c r="D87">
        <v>0</v>
      </c>
      <c r="E87">
        <v>12.422281055744586</v>
      </c>
      <c r="F87">
        <v>0</v>
      </c>
      <c r="G87" s="133">
        <f t="shared" si="12"/>
        <v>3</v>
      </c>
      <c r="H87" s="133">
        <f t="shared" si="13"/>
        <v>1</v>
      </c>
      <c r="I87" s="133">
        <f t="shared" si="14"/>
        <v>1</v>
      </c>
      <c r="J87" s="133">
        <f t="shared" si="15"/>
        <v>1</v>
      </c>
      <c r="K87" s="133">
        <f t="shared" si="11"/>
        <v>6</v>
      </c>
    </row>
    <row r="88" spans="1:11" x14ac:dyDescent="0.25">
      <c r="A88" t="s">
        <v>489</v>
      </c>
      <c r="B88" s="132" t="s">
        <v>1202</v>
      </c>
      <c r="C88">
        <v>39.714037419088335</v>
      </c>
      <c r="D88">
        <v>0</v>
      </c>
      <c r="E88">
        <v>0</v>
      </c>
      <c r="F88">
        <v>0</v>
      </c>
      <c r="G88" s="133">
        <f t="shared" si="12"/>
        <v>1</v>
      </c>
      <c r="H88" s="133">
        <f t="shared" si="13"/>
        <v>1</v>
      </c>
      <c r="I88" s="133">
        <f t="shared" si="14"/>
        <v>1</v>
      </c>
      <c r="J88" s="133">
        <f t="shared" si="15"/>
        <v>1</v>
      </c>
      <c r="K88" s="133">
        <f t="shared" si="11"/>
        <v>4</v>
      </c>
    </row>
    <row r="89" spans="1:11" x14ac:dyDescent="0.25">
      <c r="A89" t="s">
        <v>489</v>
      </c>
      <c r="B89" s="132" t="s">
        <v>1203</v>
      </c>
      <c r="C89">
        <v>100</v>
      </c>
      <c r="D89">
        <v>9.0003214400514295</v>
      </c>
      <c r="E89">
        <v>58.534233365477341</v>
      </c>
      <c r="F89">
        <v>0</v>
      </c>
      <c r="G89" s="133">
        <f t="shared" si="12"/>
        <v>6</v>
      </c>
      <c r="H89" s="133">
        <f t="shared" si="13"/>
        <v>1</v>
      </c>
      <c r="I89" s="133">
        <f t="shared" si="14"/>
        <v>2</v>
      </c>
      <c r="J89" s="133">
        <f t="shared" si="15"/>
        <v>1</v>
      </c>
      <c r="K89" s="133">
        <f t="shared" si="11"/>
        <v>10</v>
      </c>
    </row>
    <row r="90" spans="1:11" x14ac:dyDescent="0.25">
      <c r="A90" t="s">
        <v>489</v>
      </c>
      <c r="B90" s="132" t="s">
        <v>1204</v>
      </c>
      <c r="C90">
        <v>100</v>
      </c>
      <c r="D90">
        <v>51.071428571428569</v>
      </c>
      <c r="E90">
        <v>0</v>
      </c>
      <c r="F90">
        <v>0</v>
      </c>
      <c r="G90" s="133">
        <f t="shared" si="12"/>
        <v>6</v>
      </c>
      <c r="H90" s="133">
        <f t="shared" si="13"/>
        <v>2</v>
      </c>
      <c r="I90" s="133">
        <f t="shared" si="14"/>
        <v>1</v>
      </c>
      <c r="J90" s="133">
        <f t="shared" si="15"/>
        <v>1</v>
      </c>
      <c r="K90" s="133">
        <f t="shared" si="11"/>
        <v>10</v>
      </c>
    </row>
    <row r="91" spans="1:11" x14ac:dyDescent="0.25">
      <c r="A91" t="s">
        <v>489</v>
      </c>
      <c r="B91" s="132" t="s">
        <v>1205</v>
      </c>
      <c r="C91">
        <v>56.480218281036834</v>
      </c>
      <c r="D91">
        <v>13.642564802182811</v>
      </c>
      <c r="E91">
        <v>6.8212824010914055</v>
      </c>
      <c r="F91">
        <v>0</v>
      </c>
      <c r="G91" s="133">
        <f t="shared" si="12"/>
        <v>2</v>
      </c>
      <c r="H91" s="133">
        <f t="shared" si="13"/>
        <v>1</v>
      </c>
      <c r="I91" s="133">
        <f t="shared" si="14"/>
        <v>1</v>
      </c>
      <c r="J91" s="133">
        <f t="shared" si="15"/>
        <v>1</v>
      </c>
      <c r="K91" s="133">
        <f t="shared" si="11"/>
        <v>5</v>
      </c>
    </row>
    <row r="92" spans="1:11" x14ac:dyDescent="0.25">
      <c r="A92" t="s">
        <v>489</v>
      </c>
      <c r="B92" s="132" t="s">
        <v>1206</v>
      </c>
      <c r="C92">
        <v>98.91524712790995</v>
      </c>
      <c r="D92">
        <v>2.9909351478572925</v>
      </c>
      <c r="E92">
        <v>2.9909351478572925</v>
      </c>
      <c r="F92">
        <v>0</v>
      </c>
      <c r="G92" s="133">
        <f t="shared" si="12"/>
        <v>6</v>
      </c>
      <c r="H92" s="133">
        <f t="shared" si="13"/>
        <v>1</v>
      </c>
      <c r="I92" s="133">
        <f t="shared" si="14"/>
        <v>1</v>
      </c>
      <c r="J92" s="133">
        <f t="shared" si="15"/>
        <v>1</v>
      </c>
      <c r="K92" s="133">
        <f t="shared" si="11"/>
        <v>9</v>
      </c>
    </row>
    <row r="93" spans="1:11" x14ac:dyDescent="0.25">
      <c r="A93" t="s">
        <v>489</v>
      </c>
      <c r="B93" s="132" t="s">
        <v>1207</v>
      </c>
      <c r="C93">
        <v>100</v>
      </c>
      <c r="D93">
        <v>0</v>
      </c>
      <c r="E93">
        <v>27.572515147608613</v>
      </c>
      <c r="F93">
        <v>0</v>
      </c>
      <c r="G93" s="133">
        <f t="shared" si="12"/>
        <v>6</v>
      </c>
      <c r="H93" s="133">
        <f t="shared" si="13"/>
        <v>1</v>
      </c>
      <c r="I93" s="133">
        <f t="shared" si="14"/>
        <v>1</v>
      </c>
      <c r="J93" s="133">
        <f t="shared" si="15"/>
        <v>1</v>
      </c>
      <c r="K93" s="133">
        <f t="shared" si="11"/>
        <v>9</v>
      </c>
    </row>
    <row r="94" spans="1:11" x14ac:dyDescent="0.25">
      <c r="A94" t="s">
        <v>489</v>
      </c>
      <c r="B94" s="132" t="s">
        <v>1208</v>
      </c>
      <c r="C94">
        <v>81.842746660239612</v>
      </c>
      <c r="D94">
        <v>0</v>
      </c>
      <c r="E94">
        <v>0</v>
      </c>
      <c r="F94">
        <v>0</v>
      </c>
      <c r="G94" s="133">
        <f t="shared" si="12"/>
        <v>5</v>
      </c>
      <c r="H94" s="133">
        <f t="shared" si="13"/>
        <v>1</v>
      </c>
      <c r="I94" s="133">
        <f t="shared" si="14"/>
        <v>1</v>
      </c>
      <c r="J94" s="133">
        <f t="shared" si="15"/>
        <v>1</v>
      </c>
      <c r="K94" s="133">
        <f t="shared" si="11"/>
        <v>8</v>
      </c>
    </row>
    <row r="95" spans="1:11" x14ac:dyDescent="0.25">
      <c r="A95" t="s">
        <v>489</v>
      </c>
      <c r="B95" s="132" t="s">
        <v>1209</v>
      </c>
      <c r="C95" t="e">
        <v>#DIV/0!</v>
      </c>
      <c r="D95" t="e">
        <v>#DIV/0!</v>
      </c>
      <c r="E95" t="e">
        <v>#DIV/0!</v>
      </c>
      <c r="F95" t="e">
        <v>#DIV/0!</v>
      </c>
      <c r="G95" s="133">
        <v>0</v>
      </c>
      <c r="H95" s="133">
        <v>0</v>
      </c>
      <c r="I95" s="133">
        <v>0</v>
      </c>
      <c r="J95" s="133">
        <v>0</v>
      </c>
      <c r="K95" s="133">
        <v>0</v>
      </c>
    </row>
    <row r="96" spans="1:11" x14ac:dyDescent="0.25">
      <c r="A96" t="s">
        <v>489</v>
      </c>
      <c r="B96" s="132" t="s">
        <v>1210</v>
      </c>
      <c r="C96">
        <v>100</v>
      </c>
      <c r="D96">
        <v>0</v>
      </c>
      <c r="E96">
        <v>0</v>
      </c>
      <c r="F96">
        <v>0</v>
      </c>
      <c r="G96" s="133">
        <f t="shared" ref="G96:G104" si="16">IF(C96=0,1,IF(C96&lt;50,1,IF(C96&lt;60,2,IF(C96&lt;70,3,IF(C96&lt;80,4,IF(C96&lt;90,5,IF(C96&lt;=100,6,IF(C96&gt;100,6))))))))</f>
        <v>6</v>
      </c>
      <c r="H96" s="133">
        <f t="shared" ref="H96:H104" si="17">IF(D96=0,1,IF(D96&lt;50,1,IF(D96&lt;60,2,IF(D96&lt;70,3,IF(D96&lt;80,4,IF(D96&lt;90,5,IF(D96&lt;=100,6,IF(D96&gt;100,6))))))))</f>
        <v>1</v>
      </c>
      <c r="I96" s="133">
        <f t="shared" ref="I96:I104" si="18">IF(E96=0,1,IF(E96&lt;50,1,IF(E96&lt;60,2,IF(E96&lt;70,3,IF(E96&lt;80,4,IF(E96&lt;90,5,IF(E96&lt;=100,6,IF(E96&gt;100,6))))))))</f>
        <v>1</v>
      </c>
      <c r="J96" s="133">
        <f t="shared" ref="J96:J104" si="19">IF(F96=0,1,IF(F96&lt;50,1,IF(F96&lt;60,2,IF(F96&lt;70,3,IF(F96&lt;80,4,IF(F96&lt;90,5,IF(F96&lt;=100,6,IF(F96&gt;100,6))))))))</f>
        <v>1</v>
      </c>
      <c r="K96" s="133">
        <f t="shared" ref="K96:K127" si="20">G96+H96+I96+J96</f>
        <v>9</v>
      </c>
    </row>
    <row r="97" spans="1:11" x14ac:dyDescent="0.25">
      <c r="A97" t="s">
        <v>489</v>
      </c>
      <c r="B97" s="132" t="s">
        <v>1211</v>
      </c>
      <c r="C97">
        <v>100</v>
      </c>
      <c r="D97">
        <v>38.47696879643388</v>
      </c>
      <c r="E97">
        <v>0</v>
      </c>
      <c r="F97">
        <v>6.723625557206538</v>
      </c>
      <c r="G97" s="133">
        <f t="shared" si="16"/>
        <v>6</v>
      </c>
      <c r="H97" s="133">
        <f t="shared" si="17"/>
        <v>1</v>
      </c>
      <c r="I97" s="133">
        <f t="shared" si="18"/>
        <v>1</v>
      </c>
      <c r="J97" s="133">
        <f t="shared" si="19"/>
        <v>1</v>
      </c>
      <c r="K97" s="133">
        <f t="shared" si="20"/>
        <v>9</v>
      </c>
    </row>
    <row r="98" spans="1:11" x14ac:dyDescent="0.25">
      <c r="A98" t="s">
        <v>489</v>
      </c>
      <c r="B98" s="132" t="s">
        <v>1212</v>
      </c>
      <c r="C98">
        <v>42.693319870340964</v>
      </c>
      <c r="D98">
        <v>3.4574430077898088</v>
      </c>
      <c r="E98">
        <v>16.98945379876233</v>
      </c>
      <c r="F98">
        <v>0</v>
      </c>
      <c r="G98" s="133">
        <f t="shared" si="16"/>
        <v>1</v>
      </c>
      <c r="H98" s="133">
        <f t="shared" si="17"/>
        <v>1</v>
      </c>
      <c r="I98" s="133">
        <f t="shared" si="18"/>
        <v>1</v>
      </c>
      <c r="J98" s="133">
        <f t="shared" si="19"/>
        <v>1</v>
      </c>
      <c r="K98" s="133">
        <f t="shared" si="20"/>
        <v>4</v>
      </c>
    </row>
    <row r="99" spans="1:11" x14ac:dyDescent="0.25">
      <c r="A99" t="s">
        <v>489</v>
      </c>
      <c r="B99" s="132" t="s">
        <v>1213</v>
      </c>
      <c r="C99">
        <v>79.579099455338735</v>
      </c>
      <c r="D99">
        <v>0</v>
      </c>
      <c r="E99">
        <v>23.30522893833826</v>
      </c>
      <c r="F99">
        <v>16.353830213967282</v>
      </c>
      <c r="G99" s="133">
        <f t="shared" si="16"/>
        <v>4</v>
      </c>
      <c r="H99" s="133">
        <f t="shared" si="17"/>
        <v>1</v>
      </c>
      <c r="I99" s="133">
        <f t="shared" si="18"/>
        <v>1</v>
      </c>
      <c r="J99" s="133">
        <f t="shared" si="19"/>
        <v>1</v>
      </c>
      <c r="K99" s="133">
        <f t="shared" si="20"/>
        <v>7</v>
      </c>
    </row>
    <row r="100" spans="1:11" x14ac:dyDescent="0.25">
      <c r="A100" t="s">
        <v>489</v>
      </c>
      <c r="B100" s="132" t="s">
        <v>1214</v>
      </c>
      <c r="C100">
        <v>50</v>
      </c>
      <c r="D100">
        <v>33.333333333333329</v>
      </c>
      <c r="E100">
        <v>0</v>
      </c>
      <c r="F100">
        <v>0</v>
      </c>
      <c r="G100" s="133">
        <f t="shared" si="16"/>
        <v>2</v>
      </c>
      <c r="H100" s="133">
        <f t="shared" si="17"/>
        <v>1</v>
      </c>
      <c r="I100" s="133">
        <f t="shared" si="18"/>
        <v>1</v>
      </c>
      <c r="J100" s="133">
        <f t="shared" si="19"/>
        <v>1</v>
      </c>
      <c r="K100" s="133">
        <f t="shared" si="20"/>
        <v>5</v>
      </c>
    </row>
    <row r="101" spans="1:11" x14ac:dyDescent="0.25">
      <c r="A101" t="s">
        <v>489</v>
      </c>
      <c r="B101" s="132" t="s">
        <v>1215</v>
      </c>
      <c r="C101">
        <v>49.350173502597151</v>
      </c>
      <c r="D101">
        <v>28.815979481431992</v>
      </c>
      <c r="E101">
        <v>35.291613681919088</v>
      </c>
      <c r="F101">
        <v>0</v>
      </c>
      <c r="G101" s="133">
        <f t="shared" si="16"/>
        <v>1</v>
      </c>
      <c r="H101" s="133">
        <f t="shared" si="17"/>
        <v>1</v>
      </c>
      <c r="I101" s="133">
        <f t="shared" si="18"/>
        <v>1</v>
      </c>
      <c r="J101" s="133">
        <f t="shared" si="19"/>
        <v>1</v>
      </c>
      <c r="K101" s="133">
        <f t="shared" si="20"/>
        <v>4</v>
      </c>
    </row>
    <row r="102" spans="1:11" x14ac:dyDescent="0.25">
      <c r="A102" t="s">
        <v>489</v>
      </c>
      <c r="B102" s="132" t="s">
        <v>1216</v>
      </c>
      <c r="C102">
        <v>93.668524883358856</v>
      </c>
      <c r="D102">
        <v>69.049265900069585</v>
      </c>
      <c r="E102">
        <v>0</v>
      </c>
      <c r="F102">
        <v>0</v>
      </c>
      <c r="G102" s="133">
        <f t="shared" si="16"/>
        <v>6</v>
      </c>
      <c r="H102" s="133">
        <f t="shared" si="17"/>
        <v>3</v>
      </c>
      <c r="I102" s="133">
        <f t="shared" si="18"/>
        <v>1</v>
      </c>
      <c r="J102" s="133">
        <f t="shared" si="19"/>
        <v>1</v>
      </c>
      <c r="K102" s="133">
        <f t="shared" si="20"/>
        <v>11</v>
      </c>
    </row>
    <row r="103" spans="1:11" x14ac:dyDescent="0.25">
      <c r="A103" t="s">
        <v>502</v>
      </c>
      <c r="B103" s="132" t="s">
        <v>1218</v>
      </c>
      <c r="C103">
        <v>58.855595218596754</v>
      </c>
      <c r="D103">
        <v>55.037648825060757</v>
      </c>
      <c r="E103">
        <v>34.37657880373871</v>
      </c>
      <c r="F103">
        <v>0</v>
      </c>
      <c r="G103" s="133">
        <f t="shared" si="16"/>
        <v>2</v>
      </c>
      <c r="H103" s="133">
        <f t="shared" si="17"/>
        <v>2</v>
      </c>
      <c r="I103" s="133">
        <f t="shared" si="18"/>
        <v>1</v>
      </c>
      <c r="J103" s="133">
        <f t="shared" si="19"/>
        <v>1</v>
      </c>
      <c r="K103" s="133">
        <f t="shared" si="20"/>
        <v>6</v>
      </c>
    </row>
    <row r="104" spans="1:11" x14ac:dyDescent="0.25">
      <c r="A104" t="s">
        <v>502</v>
      </c>
      <c r="B104" s="132" t="s">
        <v>1219</v>
      </c>
      <c r="C104">
        <v>99.850281425231813</v>
      </c>
      <c r="D104">
        <v>100.02586101359945</v>
      </c>
      <c r="E104">
        <v>62.476723623376948</v>
      </c>
      <c r="F104">
        <v>0</v>
      </c>
      <c r="G104" s="133">
        <f t="shared" si="16"/>
        <v>6</v>
      </c>
      <c r="H104" s="133">
        <f t="shared" si="17"/>
        <v>6</v>
      </c>
      <c r="I104" s="133">
        <f t="shared" si="18"/>
        <v>3</v>
      </c>
      <c r="J104" s="133">
        <f t="shared" si="19"/>
        <v>1</v>
      </c>
      <c r="K104" s="133">
        <f t="shared" si="20"/>
        <v>16</v>
      </c>
    </row>
    <row r="105" spans="1:11" x14ac:dyDescent="0.25">
      <c r="A105" t="s">
        <v>502</v>
      </c>
      <c r="B105" s="132" t="s">
        <v>1220</v>
      </c>
      <c r="C105" t="e">
        <v>#DIV/0!</v>
      </c>
      <c r="D105" t="e">
        <v>#DIV/0!</v>
      </c>
      <c r="E105" t="e">
        <v>#DIV/0!</v>
      </c>
      <c r="F105" t="e">
        <v>#DIV/0!</v>
      </c>
      <c r="G105" s="133">
        <v>0</v>
      </c>
      <c r="H105" s="133">
        <v>0</v>
      </c>
      <c r="I105" s="133">
        <v>0</v>
      </c>
      <c r="J105" s="133">
        <v>0</v>
      </c>
      <c r="K105" s="133">
        <f t="shared" si="20"/>
        <v>0</v>
      </c>
    </row>
    <row r="106" spans="1:11" x14ac:dyDescent="0.25">
      <c r="A106" t="s">
        <v>502</v>
      </c>
      <c r="B106" s="132" t="s">
        <v>1221</v>
      </c>
      <c r="C106">
        <v>83.438407616329286</v>
      </c>
      <c r="D106">
        <v>5.7183943333858931</v>
      </c>
      <c r="E106">
        <v>0</v>
      </c>
      <c r="F106">
        <v>0</v>
      </c>
      <c r="G106" s="133">
        <f t="shared" ref="G106:J107" si="21">IF(C106=0,1,IF(C106&lt;50,1,IF(C106&lt;60,2,IF(C106&lt;70,3,IF(C106&lt;80,4,IF(C106&lt;90,5,IF(C106&lt;=100,6,IF(C106&gt;100,6))))))))</f>
        <v>5</v>
      </c>
      <c r="H106" s="133">
        <f t="shared" si="21"/>
        <v>1</v>
      </c>
      <c r="I106" s="133">
        <f t="shared" si="21"/>
        <v>1</v>
      </c>
      <c r="J106" s="133">
        <f t="shared" si="21"/>
        <v>1</v>
      </c>
      <c r="K106" s="133">
        <f t="shared" si="20"/>
        <v>8</v>
      </c>
    </row>
    <row r="107" spans="1:11" x14ac:dyDescent="0.25">
      <c r="A107" t="s">
        <v>502</v>
      </c>
      <c r="B107" s="132" t="s">
        <v>1222</v>
      </c>
      <c r="C107">
        <v>73.914930555555557</v>
      </c>
      <c r="D107">
        <v>0</v>
      </c>
      <c r="E107">
        <v>7.6388888888888893</v>
      </c>
      <c r="F107">
        <v>0</v>
      </c>
      <c r="G107" s="133">
        <f t="shared" si="21"/>
        <v>4</v>
      </c>
      <c r="H107" s="133">
        <f t="shared" si="21"/>
        <v>1</v>
      </c>
      <c r="I107" s="133">
        <f t="shared" si="21"/>
        <v>1</v>
      </c>
      <c r="J107" s="133">
        <f t="shared" si="21"/>
        <v>1</v>
      </c>
      <c r="K107" s="133">
        <f t="shared" si="20"/>
        <v>7</v>
      </c>
    </row>
    <row r="108" spans="1:11" x14ac:dyDescent="0.25">
      <c r="A108" t="s">
        <v>502</v>
      </c>
      <c r="B108" s="132" t="s">
        <v>1223</v>
      </c>
      <c r="C108" t="e">
        <v>#DIV/0!</v>
      </c>
      <c r="D108" t="e">
        <v>#DIV/0!</v>
      </c>
      <c r="E108" t="e">
        <v>#DIV/0!</v>
      </c>
      <c r="F108" t="e">
        <v>#DIV/0!</v>
      </c>
      <c r="G108" s="133">
        <v>0</v>
      </c>
      <c r="H108" s="133">
        <v>0</v>
      </c>
      <c r="I108" s="133">
        <v>0</v>
      </c>
      <c r="J108" s="133">
        <v>0</v>
      </c>
      <c r="K108" s="133">
        <f t="shared" si="20"/>
        <v>0</v>
      </c>
    </row>
    <row r="109" spans="1:11" x14ac:dyDescent="0.25">
      <c r="A109" t="s">
        <v>502</v>
      </c>
      <c r="B109" s="132" t="s">
        <v>1224</v>
      </c>
      <c r="C109">
        <v>97.691725921807389</v>
      </c>
      <c r="D109">
        <v>59.574122741887024</v>
      </c>
      <c r="E109">
        <v>64.190670898272245</v>
      </c>
      <c r="F109">
        <v>0</v>
      </c>
      <c r="G109" s="133">
        <f t="shared" ref="G109:J110" si="22">IF(C109=0,1,IF(C109&lt;50,1,IF(C109&lt;60,2,IF(C109&lt;70,3,IF(C109&lt;80,4,IF(C109&lt;90,5,IF(C109&lt;=100,6,IF(C109&gt;100,6))))))))</f>
        <v>6</v>
      </c>
      <c r="H109" s="133">
        <f t="shared" si="22"/>
        <v>2</v>
      </c>
      <c r="I109" s="133">
        <f t="shared" si="22"/>
        <v>3</v>
      </c>
      <c r="J109" s="133">
        <f t="shared" si="22"/>
        <v>1</v>
      </c>
      <c r="K109" s="133">
        <f t="shared" si="20"/>
        <v>12</v>
      </c>
    </row>
    <row r="110" spans="1:11" x14ac:dyDescent="0.25">
      <c r="A110" t="s">
        <v>502</v>
      </c>
      <c r="B110" s="132" t="s">
        <v>1225</v>
      </c>
      <c r="C110">
        <v>100</v>
      </c>
      <c r="D110">
        <v>31.578947368421051</v>
      </c>
      <c r="E110">
        <v>63.157894736842103</v>
      </c>
      <c r="F110">
        <v>0</v>
      </c>
      <c r="G110" s="133">
        <f t="shared" si="22"/>
        <v>6</v>
      </c>
      <c r="H110" s="133">
        <f t="shared" si="22"/>
        <v>1</v>
      </c>
      <c r="I110" s="133">
        <f t="shared" si="22"/>
        <v>3</v>
      </c>
      <c r="J110" s="133">
        <f t="shared" si="22"/>
        <v>1</v>
      </c>
      <c r="K110" s="133">
        <f t="shared" si="20"/>
        <v>11</v>
      </c>
    </row>
    <row r="111" spans="1:11" x14ac:dyDescent="0.25">
      <c r="A111" t="s">
        <v>502</v>
      </c>
      <c r="B111" s="132" t="s">
        <v>1226</v>
      </c>
      <c r="C111" t="e">
        <v>#DIV/0!</v>
      </c>
      <c r="D111" t="e">
        <v>#DIV/0!</v>
      </c>
      <c r="E111" t="e">
        <v>#DIV/0!</v>
      </c>
      <c r="F111" t="e">
        <v>#DIV/0!</v>
      </c>
      <c r="G111" s="133">
        <v>0</v>
      </c>
      <c r="H111" s="133">
        <v>0</v>
      </c>
      <c r="I111" s="133">
        <v>0</v>
      </c>
      <c r="J111" s="133">
        <v>0</v>
      </c>
      <c r="K111" s="133">
        <f t="shared" si="20"/>
        <v>0</v>
      </c>
    </row>
    <row r="112" spans="1:11" x14ac:dyDescent="0.25">
      <c r="A112" t="s">
        <v>502</v>
      </c>
      <c r="B112" s="132" t="s">
        <v>1227</v>
      </c>
      <c r="C112">
        <v>23.605150214592275</v>
      </c>
      <c r="D112">
        <v>0</v>
      </c>
      <c r="E112">
        <v>41.630901287553648</v>
      </c>
      <c r="F112">
        <v>0</v>
      </c>
      <c r="G112" s="133">
        <f t="shared" ref="G112:J113" si="23">IF(C112=0,1,IF(C112&lt;50,1,IF(C112&lt;60,2,IF(C112&lt;70,3,IF(C112&lt;80,4,IF(C112&lt;90,5,IF(C112&lt;=100,6,IF(C112&gt;100,6))))))))</f>
        <v>1</v>
      </c>
      <c r="H112" s="133">
        <f t="shared" si="23"/>
        <v>1</v>
      </c>
      <c r="I112" s="133">
        <f t="shared" si="23"/>
        <v>1</v>
      </c>
      <c r="J112" s="133">
        <f t="shared" si="23"/>
        <v>1</v>
      </c>
      <c r="K112" s="133">
        <f t="shared" si="20"/>
        <v>4</v>
      </c>
    </row>
    <row r="113" spans="1:11" x14ac:dyDescent="0.25">
      <c r="A113" t="s">
        <v>502</v>
      </c>
      <c r="B113" s="132" t="s">
        <v>1228</v>
      </c>
      <c r="C113">
        <v>86.661954916172846</v>
      </c>
      <c r="D113">
        <v>42.840368573798926</v>
      </c>
      <c r="E113">
        <v>26.853517689648886</v>
      </c>
      <c r="F113">
        <v>2.4965202515831271</v>
      </c>
      <c r="G113" s="133">
        <f t="shared" si="23"/>
        <v>5</v>
      </c>
      <c r="H113" s="133">
        <f t="shared" si="23"/>
        <v>1</v>
      </c>
      <c r="I113" s="133">
        <f t="shared" si="23"/>
        <v>1</v>
      </c>
      <c r="J113" s="133">
        <f t="shared" si="23"/>
        <v>1</v>
      </c>
      <c r="K113" s="133">
        <f t="shared" si="20"/>
        <v>8</v>
      </c>
    </row>
    <row r="114" spans="1:11" x14ac:dyDescent="0.25">
      <c r="A114" t="s">
        <v>502</v>
      </c>
      <c r="B114" s="132" t="s">
        <v>1229</v>
      </c>
      <c r="C114" t="e">
        <v>#DIV/0!</v>
      </c>
      <c r="D114" t="e">
        <v>#DIV/0!</v>
      </c>
      <c r="E114" t="e">
        <v>#DIV/0!</v>
      </c>
      <c r="F114" t="e">
        <v>#DIV/0!</v>
      </c>
      <c r="G114" s="133">
        <v>0</v>
      </c>
      <c r="H114" s="133">
        <v>0</v>
      </c>
      <c r="I114" s="133">
        <v>0</v>
      </c>
      <c r="J114" s="133">
        <v>0</v>
      </c>
      <c r="K114" s="133">
        <f t="shared" si="20"/>
        <v>0</v>
      </c>
    </row>
    <row r="115" spans="1:11" x14ac:dyDescent="0.25">
      <c r="A115" t="s">
        <v>502</v>
      </c>
      <c r="B115" s="132" t="s">
        <v>1230</v>
      </c>
      <c r="C115" t="e">
        <v>#DIV/0!</v>
      </c>
      <c r="D115" t="e">
        <v>#DIV/0!</v>
      </c>
      <c r="E115" t="e">
        <v>#DIV/0!</v>
      </c>
      <c r="F115" t="e">
        <v>#DIV/0!</v>
      </c>
      <c r="G115" s="133">
        <v>0</v>
      </c>
      <c r="H115" s="133">
        <v>0</v>
      </c>
      <c r="I115" s="133">
        <v>0</v>
      </c>
      <c r="J115" s="133">
        <v>0</v>
      </c>
      <c r="K115" s="133">
        <f t="shared" si="20"/>
        <v>0</v>
      </c>
    </row>
    <row r="116" spans="1:11" x14ac:dyDescent="0.25">
      <c r="A116" t="s">
        <v>502</v>
      </c>
      <c r="B116" s="132" t="s">
        <v>1231</v>
      </c>
      <c r="C116" t="e">
        <v>#DIV/0!</v>
      </c>
      <c r="D116" t="e">
        <v>#DIV/0!</v>
      </c>
      <c r="E116" t="e">
        <v>#DIV/0!</v>
      </c>
      <c r="F116" t="e">
        <v>#DIV/0!</v>
      </c>
      <c r="G116" s="133">
        <v>0</v>
      </c>
      <c r="H116" s="133">
        <v>0</v>
      </c>
      <c r="I116" s="133">
        <v>0</v>
      </c>
      <c r="J116" s="133">
        <v>0</v>
      </c>
      <c r="K116" s="133">
        <f t="shared" si="20"/>
        <v>0</v>
      </c>
    </row>
    <row r="117" spans="1:11" x14ac:dyDescent="0.25">
      <c r="A117" t="s">
        <v>502</v>
      </c>
      <c r="B117" s="132" t="s">
        <v>1232</v>
      </c>
      <c r="C117" t="e">
        <v>#DIV/0!</v>
      </c>
      <c r="D117" t="e">
        <v>#DIV/0!</v>
      </c>
      <c r="E117" t="e">
        <v>#DIV/0!</v>
      </c>
      <c r="F117" t="e">
        <v>#DIV/0!</v>
      </c>
      <c r="G117" s="133">
        <v>0</v>
      </c>
      <c r="H117" s="133">
        <v>0</v>
      </c>
      <c r="I117" s="133">
        <v>0</v>
      </c>
      <c r="J117" s="133">
        <v>0</v>
      </c>
      <c r="K117" s="133">
        <f t="shared" si="20"/>
        <v>0</v>
      </c>
    </row>
    <row r="118" spans="1:11" x14ac:dyDescent="0.25">
      <c r="A118" t="s">
        <v>502</v>
      </c>
      <c r="B118" s="132" t="s">
        <v>1233</v>
      </c>
      <c r="C118">
        <v>96.752941673746136</v>
      </c>
      <c r="D118">
        <v>77.524039926726658</v>
      </c>
      <c r="E118">
        <v>47.614423373572038</v>
      </c>
      <c r="F118">
        <v>0</v>
      </c>
      <c r="G118" s="133">
        <f t="shared" ref="G118:J121" si="24">IF(C118=0,1,IF(C118&lt;50,1,IF(C118&lt;60,2,IF(C118&lt;70,3,IF(C118&lt;80,4,IF(C118&lt;90,5,IF(C118&lt;=100,6,IF(C118&gt;100,6))))))))</f>
        <v>6</v>
      </c>
      <c r="H118" s="133">
        <f t="shared" si="24"/>
        <v>4</v>
      </c>
      <c r="I118" s="133">
        <f t="shared" si="24"/>
        <v>1</v>
      </c>
      <c r="J118" s="133">
        <f t="shared" si="24"/>
        <v>1</v>
      </c>
      <c r="K118" s="133">
        <f t="shared" si="20"/>
        <v>12</v>
      </c>
    </row>
    <row r="119" spans="1:11" x14ac:dyDescent="0.25">
      <c r="A119" t="s">
        <v>502</v>
      </c>
      <c r="B119" s="132" t="s">
        <v>1234</v>
      </c>
      <c r="C119">
        <v>65.632895812761191</v>
      </c>
      <c r="D119">
        <v>26.533892046821023</v>
      </c>
      <c r="E119">
        <v>31.705481409384014</v>
      </c>
      <c r="F119">
        <v>0</v>
      </c>
      <c r="G119" s="133">
        <f t="shared" si="24"/>
        <v>3</v>
      </c>
      <c r="H119" s="133">
        <f t="shared" si="24"/>
        <v>1</v>
      </c>
      <c r="I119" s="133">
        <f t="shared" si="24"/>
        <v>1</v>
      </c>
      <c r="J119" s="133">
        <f t="shared" si="24"/>
        <v>1</v>
      </c>
      <c r="K119" s="133">
        <f t="shared" si="20"/>
        <v>6</v>
      </c>
    </row>
    <row r="120" spans="1:11" x14ac:dyDescent="0.25">
      <c r="A120" t="s">
        <v>502</v>
      </c>
      <c r="B120" s="132" t="s">
        <v>1235</v>
      </c>
      <c r="C120">
        <v>85.185186831277193</v>
      </c>
      <c r="D120">
        <v>25.925934156385917</v>
      </c>
      <c r="E120">
        <v>44.44443950616845</v>
      </c>
      <c r="F120">
        <v>0</v>
      </c>
      <c r="G120" s="133">
        <f t="shared" si="24"/>
        <v>5</v>
      </c>
      <c r="H120" s="133">
        <f t="shared" si="24"/>
        <v>1</v>
      </c>
      <c r="I120" s="133">
        <f t="shared" si="24"/>
        <v>1</v>
      </c>
      <c r="J120" s="133">
        <f t="shared" si="24"/>
        <v>1</v>
      </c>
      <c r="K120" s="133">
        <f t="shared" si="20"/>
        <v>8</v>
      </c>
    </row>
    <row r="121" spans="1:11" x14ac:dyDescent="0.25">
      <c r="A121" t="s">
        <v>502</v>
      </c>
      <c r="B121" s="132" t="s">
        <v>1236</v>
      </c>
      <c r="C121">
        <v>100</v>
      </c>
      <c r="D121">
        <v>0</v>
      </c>
      <c r="E121">
        <v>0</v>
      </c>
      <c r="F121">
        <v>0</v>
      </c>
      <c r="G121" s="133">
        <f t="shared" si="24"/>
        <v>6</v>
      </c>
      <c r="H121" s="133">
        <f t="shared" si="24"/>
        <v>1</v>
      </c>
      <c r="I121" s="133">
        <f t="shared" si="24"/>
        <v>1</v>
      </c>
      <c r="J121" s="133">
        <f t="shared" si="24"/>
        <v>1</v>
      </c>
      <c r="K121" s="133">
        <f t="shared" si="20"/>
        <v>9</v>
      </c>
    </row>
    <row r="122" spans="1:11" x14ac:dyDescent="0.25">
      <c r="A122" t="s">
        <v>502</v>
      </c>
      <c r="B122" s="132" t="s">
        <v>1237</v>
      </c>
      <c r="C122">
        <v>83.275012532767775</v>
      </c>
      <c r="D122">
        <v>48.673055049557121</v>
      </c>
      <c r="E122">
        <v>48.548101601807083</v>
      </c>
      <c r="F122">
        <v>0</v>
      </c>
      <c r="G122" s="133">
        <v>0</v>
      </c>
      <c r="H122" s="133">
        <v>0</v>
      </c>
      <c r="I122" s="133">
        <v>0</v>
      </c>
      <c r="J122" s="133">
        <v>0</v>
      </c>
      <c r="K122" s="133">
        <f t="shared" si="20"/>
        <v>0</v>
      </c>
    </row>
    <row r="123" spans="1:11" x14ac:dyDescent="0.25">
      <c r="A123" t="s">
        <v>502</v>
      </c>
      <c r="B123" s="132" t="s">
        <v>1238</v>
      </c>
      <c r="C123" t="e">
        <v>#DIV/0!</v>
      </c>
      <c r="D123" t="e">
        <v>#DIV/0!</v>
      </c>
      <c r="E123" t="e">
        <v>#DIV/0!</v>
      </c>
      <c r="F123" t="e">
        <v>#DIV/0!</v>
      </c>
      <c r="G123" s="133">
        <v>0</v>
      </c>
      <c r="H123" s="133">
        <v>0</v>
      </c>
      <c r="I123" s="133">
        <v>0</v>
      </c>
      <c r="J123" s="133">
        <v>0</v>
      </c>
      <c r="K123" s="133">
        <f t="shared" si="20"/>
        <v>0</v>
      </c>
    </row>
    <row r="124" spans="1:11" x14ac:dyDescent="0.25">
      <c r="A124" t="s">
        <v>502</v>
      </c>
      <c r="B124" s="132" t="s">
        <v>1239</v>
      </c>
      <c r="C124" t="e">
        <v>#DIV/0!</v>
      </c>
      <c r="D124" t="e">
        <v>#DIV/0!</v>
      </c>
      <c r="E124" t="e">
        <v>#DIV/0!</v>
      </c>
      <c r="F124" t="e">
        <v>#DIV/0!</v>
      </c>
      <c r="G124" s="133">
        <v>0</v>
      </c>
      <c r="H124" s="133">
        <v>0</v>
      </c>
      <c r="I124" s="133">
        <v>0</v>
      </c>
      <c r="J124" s="133">
        <v>0</v>
      </c>
      <c r="K124" s="133">
        <f t="shared" si="20"/>
        <v>0</v>
      </c>
    </row>
    <row r="125" spans="1:11" x14ac:dyDescent="0.25">
      <c r="A125" t="s">
        <v>502</v>
      </c>
      <c r="B125" s="132" t="s">
        <v>1240</v>
      </c>
      <c r="C125" t="e">
        <v>#DIV/0!</v>
      </c>
      <c r="D125" t="e">
        <v>#DIV/0!</v>
      </c>
      <c r="E125" t="e">
        <v>#DIV/0!</v>
      </c>
      <c r="F125" t="e">
        <v>#DIV/0!</v>
      </c>
      <c r="G125" s="133">
        <v>0</v>
      </c>
      <c r="H125" s="133">
        <v>0</v>
      </c>
      <c r="I125" s="133">
        <v>0</v>
      </c>
      <c r="J125" s="133">
        <v>0</v>
      </c>
      <c r="K125" s="133">
        <f t="shared" si="20"/>
        <v>0</v>
      </c>
    </row>
    <row r="126" spans="1:11" x14ac:dyDescent="0.25">
      <c r="A126" t="s">
        <v>502</v>
      </c>
      <c r="B126" s="132" t="s">
        <v>1241</v>
      </c>
      <c r="C126" t="e">
        <v>#DIV/0!</v>
      </c>
      <c r="D126" t="e">
        <v>#DIV/0!</v>
      </c>
      <c r="E126" t="e">
        <v>#DIV/0!</v>
      </c>
      <c r="F126" t="e">
        <v>#DIV/0!</v>
      </c>
      <c r="G126" s="133">
        <v>0</v>
      </c>
      <c r="H126" s="133">
        <v>0</v>
      </c>
      <c r="I126" s="133">
        <v>0</v>
      </c>
      <c r="J126" s="133">
        <v>0</v>
      </c>
      <c r="K126" s="133">
        <f t="shared" si="20"/>
        <v>0</v>
      </c>
    </row>
    <row r="127" spans="1:11" x14ac:dyDescent="0.25">
      <c r="A127" t="s">
        <v>502</v>
      </c>
      <c r="B127" s="132" t="s">
        <v>1242</v>
      </c>
      <c r="C127">
        <v>100</v>
      </c>
      <c r="D127">
        <v>100</v>
      </c>
      <c r="E127">
        <v>45</v>
      </c>
      <c r="F127">
        <v>15</v>
      </c>
      <c r="G127" s="133">
        <f t="shared" ref="G127:J129" si="25">IF(C127=0,1,IF(C127&lt;50,1,IF(C127&lt;60,2,IF(C127&lt;70,3,IF(C127&lt;80,4,IF(C127&lt;90,5,IF(C127&lt;=100,6,IF(C127&gt;100,6))))))))</f>
        <v>6</v>
      </c>
      <c r="H127" s="133">
        <f t="shared" si="25"/>
        <v>6</v>
      </c>
      <c r="I127" s="133">
        <f t="shared" si="25"/>
        <v>1</v>
      </c>
      <c r="J127" s="133">
        <f t="shared" si="25"/>
        <v>1</v>
      </c>
      <c r="K127" s="133">
        <f t="shared" si="20"/>
        <v>14</v>
      </c>
    </row>
    <row r="128" spans="1:11" x14ac:dyDescent="0.25">
      <c r="A128" t="s">
        <v>502</v>
      </c>
      <c r="B128" s="132" t="s">
        <v>1243</v>
      </c>
      <c r="C128">
        <v>100</v>
      </c>
      <c r="D128">
        <v>75.829668757000249</v>
      </c>
      <c r="E128">
        <v>60.465690651557203</v>
      </c>
      <c r="F128">
        <v>0</v>
      </c>
      <c r="G128" s="133">
        <f t="shared" si="25"/>
        <v>6</v>
      </c>
      <c r="H128" s="133">
        <f t="shared" si="25"/>
        <v>4</v>
      </c>
      <c r="I128" s="133">
        <f t="shared" si="25"/>
        <v>3</v>
      </c>
      <c r="J128" s="133">
        <f t="shared" si="25"/>
        <v>1</v>
      </c>
      <c r="K128" s="133">
        <f t="shared" ref="K128:K159" si="26">G128+H128+I128+J128</f>
        <v>14</v>
      </c>
    </row>
    <row r="129" spans="1:11" x14ac:dyDescent="0.25">
      <c r="A129" t="s">
        <v>502</v>
      </c>
      <c r="B129" s="132" t="s">
        <v>1244</v>
      </c>
      <c r="C129">
        <v>81.229212535719313</v>
      </c>
      <c r="D129">
        <v>34.34830811511376</v>
      </c>
      <c r="E129">
        <v>82.067737855436363</v>
      </c>
      <c r="F129">
        <v>0</v>
      </c>
      <c r="G129" s="133">
        <f t="shared" si="25"/>
        <v>5</v>
      </c>
      <c r="H129" s="133">
        <f t="shared" si="25"/>
        <v>1</v>
      </c>
      <c r="I129" s="133">
        <f t="shared" si="25"/>
        <v>5</v>
      </c>
      <c r="J129" s="133">
        <f t="shared" si="25"/>
        <v>1</v>
      </c>
      <c r="K129" s="133">
        <f t="shared" si="26"/>
        <v>12</v>
      </c>
    </row>
    <row r="130" spans="1:11" x14ac:dyDescent="0.25">
      <c r="A130" t="s">
        <v>502</v>
      </c>
      <c r="B130" s="132" t="s">
        <v>1245</v>
      </c>
      <c r="C130" t="e">
        <v>#DIV/0!</v>
      </c>
      <c r="D130" t="e">
        <v>#DIV/0!</v>
      </c>
      <c r="E130" t="e">
        <v>#DIV/0!</v>
      </c>
      <c r="F130" t="e">
        <v>#DIV/0!</v>
      </c>
      <c r="G130" s="133">
        <v>0</v>
      </c>
      <c r="H130" s="133">
        <v>0</v>
      </c>
      <c r="I130" s="133">
        <v>0</v>
      </c>
      <c r="J130" s="133">
        <v>0</v>
      </c>
      <c r="K130" s="133">
        <f t="shared" si="26"/>
        <v>0</v>
      </c>
    </row>
    <row r="131" spans="1:11" x14ac:dyDescent="0.25">
      <c r="A131" t="s">
        <v>502</v>
      </c>
      <c r="B131" s="132" t="s">
        <v>1246</v>
      </c>
      <c r="C131" t="e">
        <v>#DIV/0!</v>
      </c>
      <c r="D131" t="e">
        <v>#DIV/0!</v>
      </c>
      <c r="E131" t="e">
        <v>#DIV/0!</v>
      </c>
      <c r="F131" t="e">
        <v>#DIV/0!</v>
      </c>
      <c r="G131" s="133">
        <v>0</v>
      </c>
      <c r="H131" s="133">
        <v>0</v>
      </c>
      <c r="I131" s="133">
        <v>0</v>
      </c>
      <c r="J131" s="133">
        <v>0</v>
      </c>
      <c r="K131" s="133">
        <f t="shared" si="26"/>
        <v>0</v>
      </c>
    </row>
    <row r="132" spans="1:11" x14ac:dyDescent="0.25">
      <c r="A132" t="s">
        <v>502</v>
      </c>
      <c r="B132" s="132" t="s">
        <v>1247</v>
      </c>
      <c r="C132">
        <v>72.477585055970522</v>
      </c>
      <c r="D132">
        <v>7.6768196272794036</v>
      </c>
      <c r="E132">
        <v>5.6626318149011441</v>
      </c>
      <c r="F132">
        <v>12.394763714822208</v>
      </c>
      <c r="G132" s="133">
        <f t="shared" ref="G132:J133" si="27">IF(C132=0,1,IF(C132&lt;50,1,IF(C132&lt;60,2,IF(C132&lt;70,3,IF(C132&lt;80,4,IF(C132&lt;90,5,IF(C132&lt;=100,6,IF(C132&gt;100,6))))))))</f>
        <v>4</v>
      </c>
      <c r="H132" s="133">
        <f t="shared" si="27"/>
        <v>1</v>
      </c>
      <c r="I132" s="133">
        <f t="shared" si="27"/>
        <v>1</v>
      </c>
      <c r="J132" s="133">
        <f t="shared" si="27"/>
        <v>1</v>
      </c>
      <c r="K132" s="133">
        <f t="shared" si="26"/>
        <v>7</v>
      </c>
    </row>
    <row r="133" spans="1:11" x14ac:dyDescent="0.25">
      <c r="A133" t="s">
        <v>502</v>
      </c>
      <c r="B133" s="132" t="s">
        <v>1248</v>
      </c>
      <c r="C133">
        <v>100</v>
      </c>
      <c r="D133">
        <v>0</v>
      </c>
      <c r="E133">
        <v>0</v>
      </c>
      <c r="F133">
        <v>0</v>
      </c>
      <c r="G133" s="133">
        <f t="shared" si="27"/>
        <v>6</v>
      </c>
      <c r="H133" s="133">
        <f t="shared" si="27"/>
        <v>1</v>
      </c>
      <c r="I133" s="133">
        <f t="shared" si="27"/>
        <v>1</v>
      </c>
      <c r="J133" s="133">
        <f t="shared" si="27"/>
        <v>1</v>
      </c>
      <c r="K133" s="133">
        <f t="shared" si="26"/>
        <v>9</v>
      </c>
    </row>
    <row r="134" spans="1:11" x14ac:dyDescent="0.25">
      <c r="A134" t="s">
        <v>502</v>
      </c>
      <c r="B134" s="132" t="s">
        <v>1249</v>
      </c>
      <c r="C134" t="e">
        <v>#DIV/0!</v>
      </c>
      <c r="D134" t="e">
        <v>#DIV/0!</v>
      </c>
      <c r="E134" t="e">
        <v>#DIV/0!</v>
      </c>
      <c r="F134" t="e">
        <v>#DIV/0!</v>
      </c>
      <c r="G134" s="133">
        <v>0</v>
      </c>
      <c r="H134" s="133">
        <v>0</v>
      </c>
      <c r="I134" s="133">
        <v>0</v>
      </c>
      <c r="J134" s="133">
        <v>0</v>
      </c>
      <c r="K134" s="133">
        <f t="shared" si="26"/>
        <v>0</v>
      </c>
    </row>
    <row r="135" spans="1:11" x14ac:dyDescent="0.25">
      <c r="A135" t="s">
        <v>502</v>
      </c>
      <c r="B135" s="132" t="s">
        <v>1250</v>
      </c>
      <c r="C135" t="e">
        <v>#DIV/0!</v>
      </c>
      <c r="D135" t="e">
        <v>#DIV/0!</v>
      </c>
      <c r="E135" t="e">
        <v>#DIV/0!</v>
      </c>
      <c r="F135" t="e">
        <v>#DIV/0!</v>
      </c>
      <c r="G135" s="133">
        <v>0</v>
      </c>
      <c r="H135" s="133">
        <v>0</v>
      </c>
      <c r="I135" s="133">
        <v>0</v>
      </c>
      <c r="J135" s="133">
        <v>0</v>
      </c>
      <c r="K135" s="133">
        <f t="shared" si="26"/>
        <v>0</v>
      </c>
    </row>
    <row r="136" spans="1:11" x14ac:dyDescent="0.25">
      <c r="A136" t="s">
        <v>502</v>
      </c>
      <c r="B136" s="132" t="s">
        <v>1252</v>
      </c>
      <c r="C136" t="e">
        <v>#DIV/0!</v>
      </c>
      <c r="D136" t="e">
        <v>#DIV/0!</v>
      </c>
      <c r="E136" t="e">
        <v>#DIV/0!</v>
      </c>
      <c r="F136" t="e">
        <v>#DIV/0!</v>
      </c>
      <c r="G136" s="133">
        <v>0</v>
      </c>
      <c r="H136" s="133">
        <v>0</v>
      </c>
      <c r="I136" s="133">
        <v>0</v>
      </c>
      <c r="J136" s="133">
        <v>0</v>
      </c>
      <c r="K136" s="133">
        <f t="shared" si="26"/>
        <v>0</v>
      </c>
    </row>
    <row r="137" spans="1:11" x14ac:dyDescent="0.25">
      <c r="A137" t="s">
        <v>502</v>
      </c>
      <c r="B137" s="132" t="s">
        <v>1253</v>
      </c>
      <c r="C137">
        <v>82.524861776398112</v>
      </c>
      <c r="D137">
        <v>34.350618858686722</v>
      </c>
      <c r="E137">
        <v>0</v>
      </c>
      <c r="F137">
        <v>0</v>
      </c>
      <c r="G137" s="133">
        <f t="shared" ref="G137:J138" si="28">IF(C137=0,1,IF(C137&lt;50,1,IF(C137&lt;60,2,IF(C137&lt;70,3,IF(C137&lt;80,4,IF(C137&lt;90,5,IF(C137&lt;=100,6,IF(C137&gt;100,6))))))))</f>
        <v>5</v>
      </c>
      <c r="H137" s="133">
        <f t="shared" si="28"/>
        <v>1</v>
      </c>
      <c r="I137" s="133">
        <f t="shared" si="28"/>
        <v>1</v>
      </c>
      <c r="J137" s="133">
        <f t="shared" si="28"/>
        <v>1</v>
      </c>
      <c r="K137" s="133">
        <f t="shared" si="26"/>
        <v>8</v>
      </c>
    </row>
    <row r="138" spans="1:11" x14ac:dyDescent="0.25">
      <c r="A138" t="s">
        <v>502</v>
      </c>
      <c r="B138" s="132" t="s">
        <v>1254</v>
      </c>
      <c r="C138">
        <v>52.701112235061956</v>
      </c>
      <c r="D138">
        <v>49.009959660099781</v>
      </c>
      <c r="E138">
        <v>7.3430942749806469</v>
      </c>
      <c r="F138">
        <v>0</v>
      </c>
      <c r="G138" s="133">
        <f t="shared" si="28"/>
        <v>2</v>
      </c>
      <c r="H138" s="133">
        <f t="shared" si="28"/>
        <v>1</v>
      </c>
      <c r="I138" s="133">
        <f t="shared" si="28"/>
        <v>1</v>
      </c>
      <c r="J138" s="133">
        <f t="shared" si="28"/>
        <v>1</v>
      </c>
      <c r="K138" s="133">
        <f t="shared" si="26"/>
        <v>5</v>
      </c>
    </row>
    <row r="139" spans="1:11" x14ac:dyDescent="0.25">
      <c r="A139" t="s">
        <v>502</v>
      </c>
      <c r="B139" s="132" t="s">
        <v>1255</v>
      </c>
      <c r="C139" t="e">
        <v>#DIV/0!</v>
      </c>
      <c r="D139" t="e">
        <v>#DIV/0!</v>
      </c>
      <c r="E139" t="e">
        <v>#DIV/0!</v>
      </c>
      <c r="F139" t="e">
        <v>#DIV/0!</v>
      </c>
      <c r="G139" s="133">
        <v>0</v>
      </c>
      <c r="H139" s="133">
        <v>0</v>
      </c>
      <c r="I139" s="133">
        <v>0</v>
      </c>
      <c r="J139" s="133">
        <v>0</v>
      </c>
      <c r="K139" s="133">
        <f t="shared" si="26"/>
        <v>0</v>
      </c>
    </row>
    <row r="140" spans="1:11" x14ac:dyDescent="0.25">
      <c r="A140" t="s">
        <v>502</v>
      </c>
      <c r="B140" s="132" t="s">
        <v>1256</v>
      </c>
      <c r="C140" t="e">
        <v>#DIV/0!</v>
      </c>
      <c r="D140" t="e">
        <v>#DIV/0!</v>
      </c>
      <c r="E140" t="e">
        <v>#DIV/0!</v>
      </c>
      <c r="F140" t="e">
        <v>#DIV/0!</v>
      </c>
      <c r="G140" s="133">
        <v>0</v>
      </c>
      <c r="H140" s="133">
        <v>0</v>
      </c>
      <c r="I140" s="133">
        <v>0</v>
      </c>
      <c r="J140" s="133">
        <v>0</v>
      </c>
      <c r="K140" s="133">
        <f t="shared" si="26"/>
        <v>0</v>
      </c>
    </row>
    <row r="141" spans="1:11" x14ac:dyDescent="0.25">
      <c r="A141" t="s">
        <v>502</v>
      </c>
      <c r="B141" s="132" t="s">
        <v>1257</v>
      </c>
      <c r="C141">
        <v>100</v>
      </c>
      <c r="D141">
        <v>22.433066519459011</v>
      </c>
      <c r="E141">
        <v>18.396356610543748</v>
      </c>
      <c r="F141">
        <v>4.9406569141595362</v>
      </c>
      <c r="G141" s="133">
        <f t="shared" ref="G141:J143" si="29">IF(C141=0,1,IF(C141&lt;50,1,IF(C141&lt;60,2,IF(C141&lt;70,3,IF(C141&lt;80,4,IF(C141&lt;90,5,IF(C141&lt;=100,6,IF(C141&gt;100,6))))))))</f>
        <v>6</v>
      </c>
      <c r="H141" s="133">
        <f t="shared" si="29"/>
        <v>1</v>
      </c>
      <c r="I141" s="133">
        <f t="shared" si="29"/>
        <v>1</v>
      </c>
      <c r="J141" s="133">
        <f t="shared" si="29"/>
        <v>1</v>
      </c>
      <c r="K141" s="133">
        <f t="shared" si="26"/>
        <v>9</v>
      </c>
    </row>
    <row r="142" spans="1:11" x14ac:dyDescent="0.25">
      <c r="A142" t="s">
        <v>502</v>
      </c>
      <c r="B142" s="132" t="s">
        <v>1258</v>
      </c>
      <c r="C142">
        <v>100</v>
      </c>
      <c r="D142">
        <v>100</v>
      </c>
      <c r="E142">
        <v>0</v>
      </c>
      <c r="F142">
        <v>0</v>
      </c>
      <c r="G142" s="133">
        <f t="shared" si="29"/>
        <v>6</v>
      </c>
      <c r="H142" s="133">
        <f t="shared" si="29"/>
        <v>6</v>
      </c>
      <c r="I142" s="133">
        <f t="shared" si="29"/>
        <v>1</v>
      </c>
      <c r="J142" s="133">
        <f t="shared" si="29"/>
        <v>1</v>
      </c>
      <c r="K142" s="133">
        <f t="shared" si="26"/>
        <v>14</v>
      </c>
    </row>
    <row r="143" spans="1:11" x14ac:dyDescent="0.25">
      <c r="A143" t="s">
        <v>502</v>
      </c>
      <c r="B143" s="132" t="s">
        <v>1259</v>
      </c>
      <c r="C143">
        <v>55.093990888328946</v>
      </c>
      <c r="D143">
        <v>22.081867868418623</v>
      </c>
      <c r="E143">
        <v>24.719276917479466</v>
      </c>
      <c r="F143">
        <v>0.65752981075277106</v>
      </c>
      <c r="G143" s="133">
        <f t="shared" si="29"/>
        <v>2</v>
      </c>
      <c r="H143" s="133">
        <f t="shared" si="29"/>
        <v>1</v>
      </c>
      <c r="I143" s="133">
        <f t="shared" si="29"/>
        <v>1</v>
      </c>
      <c r="J143" s="133">
        <f t="shared" si="29"/>
        <v>1</v>
      </c>
      <c r="K143" s="133">
        <f t="shared" si="26"/>
        <v>5</v>
      </c>
    </row>
    <row r="144" spans="1:11" x14ac:dyDescent="0.25">
      <c r="A144" t="s">
        <v>502</v>
      </c>
      <c r="B144" s="132" t="s">
        <v>1260</v>
      </c>
      <c r="C144" t="e">
        <v>#DIV/0!</v>
      </c>
      <c r="D144" t="e">
        <v>#DIV/0!</v>
      </c>
      <c r="E144" t="e">
        <v>#DIV/0!</v>
      </c>
      <c r="F144" t="e">
        <v>#DIV/0!</v>
      </c>
      <c r="G144" s="133">
        <v>0</v>
      </c>
      <c r="H144" s="133">
        <v>0</v>
      </c>
      <c r="I144" s="133">
        <v>0</v>
      </c>
      <c r="J144" s="133">
        <v>0</v>
      </c>
      <c r="K144" s="133">
        <f t="shared" si="26"/>
        <v>0</v>
      </c>
    </row>
    <row r="145" spans="1:11" x14ac:dyDescent="0.25">
      <c r="A145" t="s">
        <v>502</v>
      </c>
      <c r="B145" s="132" t="s">
        <v>1261</v>
      </c>
      <c r="C145">
        <v>100</v>
      </c>
      <c r="D145">
        <v>100</v>
      </c>
      <c r="E145">
        <v>60</v>
      </c>
      <c r="F145">
        <v>0</v>
      </c>
      <c r="G145" s="133">
        <f t="shared" ref="G145:J146" si="30">IF(C145=0,1,IF(C145&lt;50,1,IF(C145&lt;60,2,IF(C145&lt;70,3,IF(C145&lt;80,4,IF(C145&lt;90,5,IF(C145&lt;=100,6,IF(C145&gt;100,6))))))))</f>
        <v>6</v>
      </c>
      <c r="H145" s="133">
        <f t="shared" si="30"/>
        <v>6</v>
      </c>
      <c r="I145" s="133">
        <f t="shared" si="30"/>
        <v>3</v>
      </c>
      <c r="J145" s="133">
        <f t="shared" si="30"/>
        <v>1</v>
      </c>
      <c r="K145" s="133">
        <f t="shared" si="26"/>
        <v>16</v>
      </c>
    </row>
    <row r="146" spans="1:11" x14ac:dyDescent="0.25">
      <c r="A146" t="s">
        <v>502</v>
      </c>
      <c r="B146" s="132" t="s">
        <v>1262</v>
      </c>
      <c r="C146">
        <v>100</v>
      </c>
      <c r="D146">
        <v>50</v>
      </c>
      <c r="E146">
        <v>16.666666666666664</v>
      </c>
      <c r="F146">
        <v>0</v>
      </c>
      <c r="G146" s="133">
        <f t="shared" si="30"/>
        <v>6</v>
      </c>
      <c r="H146" s="133">
        <f t="shared" si="30"/>
        <v>2</v>
      </c>
      <c r="I146" s="133">
        <f t="shared" si="30"/>
        <v>1</v>
      </c>
      <c r="J146" s="133">
        <f t="shared" si="30"/>
        <v>1</v>
      </c>
      <c r="K146" s="133">
        <f t="shared" si="26"/>
        <v>10</v>
      </c>
    </row>
    <row r="147" spans="1:11" x14ac:dyDescent="0.25">
      <c r="A147" t="s">
        <v>502</v>
      </c>
      <c r="B147" s="132" t="s">
        <v>1263</v>
      </c>
      <c r="C147" t="e">
        <v>#DIV/0!</v>
      </c>
      <c r="D147" t="e">
        <v>#DIV/0!</v>
      </c>
      <c r="E147" t="e">
        <v>#DIV/0!</v>
      </c>
      <c r="F147" t="e">
        <v>#DIV/0!</v>
      </c>
      <c r="G147" s="133">
        <v>0</v>
      </c>
      <c r="H147" s="133">
        <v>0</v>
      </c>
      <c r="I147" s="133">
        <v>0</v>
      </c>
      <c r="J147" s="133">
        <v>0</v>
      </c>
      <c r="K147" s="133">
        <f t="shared" si="26"/>
        <v>0</v>
      </c>
    </row>
    <row r="148" spans="1:11" x14ac:dyDescent="0.25">
      <c r="A148" t="s">
        <v>502</v>
      </c>
      <c r="B148" s="132" t="s">
        <v>1264</v>
      </c>
      <c r="C148">
        <v>100</v>
      </c>
      <c r="D148">
        <v>55.405405405405403</v>
      </c>
      <c r="E148">
        <v>0</v>
      </c>
      <c r="F148">
        <v>0</v>
      </c>
      <c r="G148" s="133">
        <f t="shared" ref="G148:J151" si="31">IF(C148=0,1,IF(C148&lt;50,1,IF(C148&lt;60,2,IF(C148&lt;70,3,IF(C148&lt;80,4,IF(C148&lt;90,5,IF(C148&lt;=100,6,IF(C148&gt;100,6))))))))</f>
        <v>6</v>
      </c>
      <c r="H148" s="133">
        <f t="shared" si="31"/>
        <v>2</v>
      </c>
      <c r="I148" s="133">
        <f t="shared" si="31"/>
        <v>1</v>
      </c>
      <c r="J148" s="133">
        <f t="shared" si="31"/>
        <v>1</v>
      </c>
      <c r="K148" s="133">
        <f t="shared" si="26"/>
        <v>10</v>
      </c>
    </row>
    <row r="149" spans="1:11" x14ac:dyDescent="0.25">
      <c r="A149" t="s">
        <v>502</v>
      </c>
      <c r="B149" s="132" t="s">
        <v>1265</v>
      </c>
      <c r="C149">
        <v>100</v>
      </c>
      <c r="D149">
        <v>0</v>
      </c>
      <c r="E149">
        <v>0</v>
      </c>
      <c r="F149">
        <v>0</v>
      </c>
      <c r="G149" s="133">
        <f t="shared" si="31"/>
        <v>6</v>
      </c>
      <c r="H149" s="133">
        <f t="shared" si="31"/>
        <v>1</v>
      </c>
      <c r="I149" s="133">
        <f t="shared" si="31"/>
        <v>1</v>
      </c>
      <c r="J149" s="133">
        <f t="shared" si="31"/>
        <v>1</v>
      </c>
      <c r="K149" s="133">
        <f t="shared" si="26"/>
        <v>9</v>
      </c>
    </row>
    <row r="150" spans="1:11" x14ac:dyDescent="0.25">
      <c r="A150" t="s">
        <v>502</v>
      </c>
      <c r="B150" s="132" t="s">
        <v>1266</v>
      </c>
      <c r="C150">
        <v>63.063783945653896</v>
      </c>
      <c r="D150">
        <v>12.140174367221219</v>
      </c>
      <c r="E150">
        <v>0</v>
      </c>
      <c r="F150">
        <v>0</v>
      </c>
      <c r="G150" s="133">
        <f t="shared" si="31"/>
        <v>3</v>
      </c>
      <c r="H150" s="133">
        <f t="shared" si="31"/>
        <v>1</v>
      </c>
      <c r="I150" s="133">
        <f t="shared" si="31"/>
        <v>1</v>
      </c>
      <c r="J150" s="133">
        <f t="shared" si="31"/>
        <v>1</v>
      </c>
      <c r="K150" s="133">
        <f t="shared" si="26"/>
        <v>6</v>
      </c>
    </row>
    <row r="151" spans="1:11" x14ac:dyDescent="0.25">
      <c r="A151" t="s">
        <v>502</v>
      </c>
      <c r="B151" s="132" t="s">
        <v>1267</v>
      </c>
      <c r="C151">
        <v>100</v>
      </c>
      <c r="D151">
        <v>0</v>
      </c>
      <c r="E151">
        <v>50</v>
      </c>
      <c r="F151">
        <v>50</v>
      </c>
      <c r="G151" s="133">
        <f t="shared" si="31"/>
        <v>6</v>
      </c>
      <c r="H151" s="133">
        <f t="shared" si="31"/>
        <v>1</v>
      </c>
      <c r="I151" s="133">
        <f t="shared" si="31"/>
        <v>2</v>
      </c>
      <c r="J151" s="133">
        <f t="shared" si="31"/>
        <v>2</v>
      </c>
      <c r="K151" s="133">
        <f t="shared" si="26"/>
        <v>11</v>
      </c>
    </row>
    <row r="152" spans="1:11" x14ac:dyDescent="0.25">
      <c r="A152" t="s">
        <v>502</v>
      </c>
      <c r="B152" s="132" t="s">
        <v>1268</v>
      </c>
      <c r="C152" t="e">
        <v>#DIV/0!</v>
      </c>
      <c r="D152" t="e">
        <v>#DIV/0!</v>
      </c>
      <c r="E152" t="e">
        <v>#DIV/0!</v>
      </c>
      <c r="F152" t="e">
        <v>#DIV/0!</v>
      </c>
      <c r="G152" s="133">
        <v>0</v>
      </c>
      <c r="H152" s="133">
        <v>0</v>
      </c>
      <c r="I152" s="133">
        <v>0</v>
      </c>
      <c r="J152" s="133">
        <v>0</v>
      </c>
      <c r="K152" s="133">
        <f t="shared" si="26"/>
        <v>0</v>
      </c>
    </row>
    <row r="153" spans="1:11" x14ac:dyDescent="0.25">
      <c r="A153" t="s">
        <v>502</v>
      </c>
      <c r="B153" s="132" t="s">
        <v>1269</v>
      </c>
      <c r="C153" t="e">
        <v>#DIV/0!</v>
      </c>
      <c r="D153" t="e">
        <v>#DIV/0!</v>
      </c>
      <c r="E153" t="e">
        <v>#DIV/0!</v>
      </c>
      <c r="F153" t="e">
        <v>#DIV/0!</v>
      </c>
      <c r="G153" s="133">
        <v>0</v>
      </c>
      <c r="H153" s="133">
        <v>0</v>
      </c>
      <c r="I153" s="133">
        <v>0</v>
      </c>
      <c r="J153" s="133">
        <v>0</v>
      </c>
      <c r="K153" s="133">
        <f t="shared" si="26"/>
        <v>0</v>
      </c>
    </row>
    <row r="154" spans="1:11" x14ac:dyDescent="0.25">
      <c r="A154" t="s">
        <v>502</v>
      </c>
      <c r="B154" s="132" t="s">
        <v>1270</v>
      </c>
      <c r="C154" t="e">
        <v>#DIV/0!</v>
      </c>
      <c r="D154" t="e">
        <v>#DIV/0!</v>
      </c>
      <c r="E154" t="e">
        <v>#DIV/0!</v>
      </c>
      <c r="F154" t="e">
        <v>#DIV/0!</v>
      </c>
      <c r="G154" s="133">
        <v>0</v>
      </c>
      <c r="H154" s="133">
        <v>0</v>
      </c>
      <c r="I154" s="133">
        <v>0</v>
      </c>
      <c r="J154" s="133">
        <v>0</v>
      </c>
      <c r="K154" s="133">
        <f t="shared" si="26"/>
        <v>0</v>
      </c>
    </row>
    <row r="155" spans="1:11" x14ac:dyDescent="0.25">
      <c r="A155" t="s">
        <v>502</v>
      </c>
      <c r="B155" s="132" t="s">
        <v>1271</v>
      </c>
      <c r="C155">
        <v>41.42956652199539</v>
      </c>
      <c r="D155">
        <v>27.568121210622415</v>
      </c>
      <c r="E155">
        <v>3.9524934156022407</v>
      </c>
      <c r="F155">
        <v>12.637303756094948</v>
      </c>
      <c r="G155" s="133">
        <f>IF(C155=0,1,IF(C155&lt;50,1,IF(C155&lt;60,2,IF(C155&lt;70,3,IF(C155&lt;80,4,IF(C155&lt;90,5,IF(C155&lt;=100,6,IF(C155&gt;100,6))))))))</f>
        <v>1</v>
      </c>
      <c r="H155" s="133">
        <f>IF(D155=0,1,IF(D155&lt;50,1,IF(D155&lt;60,2,IF(D155&lt;70,3,IF(D155&lt;80,4,IF(D155&lt;90,5,IF(D155&lt;=100,6,IF(D155&gt;100,6))))))))</f>
        <v>1</v>
      </c>
      <c r="I155" s="133">
        <f>IF(E155=0,1,IF(E155&lt;50,1,IF(E155&lt;60,2,IF(E155&lt;70,3,IF(E155&lt;80,4,IF(E155&lt;90,5,IF(E155&lt;=100,6,IF(E155&gt;100,6))))))))</f>
        <v>1</v>
      </c>
      <c r="J155" s="133">
        <f>IF(F155=0,1,IF(F155&lt;50,1,IF(F155&lt;60,2,IF(F155&lt;70,3,IF(F155&lt;80,4,IF(F155&lt;90,5,IF(F155&lt;=100,6,IF(F155&gt;100,6))))))))</f>
        <v>1</v>
      </c>
      <c r="K155" s="133">
        <f t="shared" si="26"/>
        <v>4</v>
      </c>
    </row>
    <row r="156" spans="1:11" x14ac:dyDescent="0.25">
      <c r="A156" t="s">
        <v>502</v>
      </c>
      <c r="B156" s="132" t="s">
        <v>1272</v>
      </c>
      <c r="C156" t="e">
        <v>#DIV/0!</v>
      </c>
      <c r="D156" t="e">
        <v>#DIV/0!</v>
      </c>
      <c r="E156" t="e">
        <v>#DIV/0!</v>
      </c>
      <c r="F156" t="e">
        <v>#DIV/0!</v>
      </c>
      <c r="G156" s="133">
        <v>0</v>
      </c>
      <c r="H156" s="133">
        <v>0</v>
      </c>
      <c r="I156" s="133">
        <v>0</v>
      </c>
      <c r="J156" s="133">
        <v>0</v>
      </c>
      <c r="K156" s="133">
        <f t="shared" si="26"/>
        <v>0</v>
      </c>
    </row>
    <row r="157" spans="1:11" x14ac:dyDescent="0.25">
      <c r="A157" t="s">
        <v>502</v>
      </c>
      <c r="B157" s="132" t="s">
        <v>1273</v>
      </c>
      <c r="C157" t="e">
        <v>#DIV/0!</v>
      </c>
      <c r="D157" t="e">
        <v>#DIV/0!</v>
      </c>
      <c r="E157" t="e">
        <v>#DIV/0!</v>
      </c>
      <c r="F157" t="e">
        <v>#DIV/0!</v>
      </c>
      <c r="G157" s="133">
        <v>0</v>
      </c>
      <c r="H157" s="133">
        <v>0</v>
      </c>
      <c r="I157" s="133">
        <v>0</v>
      </c>
      <c r="J157" s="133">
        <v>0</v>
      </c>
      <c r="K157" s="133">
        <f t="shared" si="26"/>
        <v>0</v>
      </c>
    </row>
    <row r="158" spans="1:11" x14ac:dyDescent="0.25">
      <c r="A158" t="s">
        <v>502</v>
      </c>
      <c r="B158" s="132" t="s">
        <v>1274</v>
      </c>
      <c r="C158" t="e">
        <v>#DIV/0!</v>
      </c>
      <c r="D158" t="e">
        <v>#DIV/0!</v>
      </c>
      <c r="E158" t="e">
        <v>#DIV/0!</v>
      </c>
      <c r="F158" t="e">
        <v>#DIV/0!</v>
      </c>
      <c r="G158" s="133">
        <v>0</v>
      </c>
      <c r="H158" s="133">
        <v>0</v>
      </c>
      <c r="I158" s="133">
        <v>0</v>
      </c>
      <c r="J158" s="133">
        <v>0</v>
      </c>
      <c r="K158" s="133">
        <f t="shared" si="26"/>
        <v>0</v>
      </c>
    </row>
    <row r="159" spans="1:11" x14ac:dyDescent="0.25">
      <c r="A159" t="s">
        <v>502</v>
      </c>
      <c r="B159" s="132" t="s">
        <v>1275</v>
      </c>
      <c r="C159">
        <v>70.985103469040652</v>
      </c>
      <c r="D159">
        <v>1.0397535243491591</v>
      </c>
      <c r="E159">
        <v>11.568358399706687</v>
      </c>
      <c r="F159">
        <v>0</v>
      </c>
      <c r="G159" s="133">
        <f t="shared" ref="G159:J162" si="32">IF(C159=0,1,IF(C159&lt;50,1,IF(C159&lt;60,2,IF(C159&lt;70,3,IF(C159&lt;80,4,IF(C159&lt;90,5,IF(C159&lt;=100,6,IF(C159&gt;100,6))))))))</f>
        <v>4</v>
      </c>
      <c r="H159" s="133">
        <f t="shared" si="32"/>
        <v>1</v>
      </c>
      <c r="I159" s="133">
        <f t="shared" si="32"/>
        <v>1</v>
      </c>
      <c r="J159" s="133">
        <f t="shared" si="32"/>
        <v>1</v>
      </c>
      <c r="K159" s="133">
        <f t="shared" si="26"/>
        <v>7</v>
      </c>
    </row>
    <row r="160" spans="1:11" x14ac:dyDescent="0.25">
      <c r="A160" t="s">
        <v>502</v>
      </c>
      <c r="B160" s="132" t="s">
        <v>1276</v>
      </c>
      <c r="C160">
        <v>100</v>
      </c>
      <c r="D160">
        <v>100</v>
      </c>
      <c r="E160">
        <v>66.666666666666657</v>
      </c>
      <c r="F160">
        <v>0</v>
      </c>
      <c r="G160" s="133">
        <f t="shared" si="32"/>
        <v>6</v>
      </c>
      <c r="H160" s="133">
        <f t="shared" si="32"/>
        <v>6</v>
      </c>
      <c r="I160" s="133">
        <f t="shared" si="32"/>
        <v>3</v>
      </c>
      <c r="J160" s="133">
        <f t="shared" si="32"/>
        <v>1</v>
      </c>
      <c r="K160" s="133">
        <f t="shared" ref="K160:K176" si="33">G160+H160+I160+J160</f>
        <v>16</v>
      </c>
    </row>
    <row r="161" spans="1:11" x14ac:dyDescent="0.25">
      <c r="A161" t="s">
        <v>502</v>
      </c>
      <c r="B161" s="132" t="s">
        <v>1277</v>
      </c>
      <c r="C161">
        <v>66.666666666666657</v>
      </c>
      <c r="D161">
        <v>64.035087719298247</v>
      </c>
      <c r="E161">
        <v>0</v>
      </c>
      <c r="F161">
        <v>0</v>
      </c>
      <c r="G161" s="133">
        <f t="shared" si="32"/>
        <v>3</v>
      </c>
      <c r="H161" s="133">
        <f t="shared" si="32"/>
        <v>3</v>
      </c>
      <c r="I161" s="133">
        <f t="shared" si="32"/>
        <v>1</v>
      </c>
      <c r="J161" s="133">
        <f t="shared" si="32"/>
        <v>1</v>
      </c>
      <c r="K161" s="133">
        <f t="shared" si="33"/>
        <v>8</v>
      </c>
    </row>
    <row r="162" spans="1:11" x14ac:dyDescent="0.25">
      <c r="A162" t="s">
        <v>502</v>
      </c>
      <c r="B162" s="132" t="s">
        <v>1278</v>
      </c>
      <c r="C162">
        <v>100</v>
      </c>
      <c r="D162">
        <v>0</v>
      </c>
      <c r="E162">
        <v>0</v>
      </c>
      <c r="F162">
        <v>0</v>
      </c>
      <c r="G162" s="133">
        <f t="shared" si="32"/>
        <v>6</v>
      </c>
      <c r="H162" s="133">
        <f t="shared" si="32"/>
        <v>1</v>
      </c>
      <c r="I162" s="133">
        <f t="shared" si="32"/>
        <v>1</v>
      </c>
      <c r="J162" s="133">
        <f t="shared" si="32"/>
        <v>1</v>
      </c>
      <c r="K162" s="133">
        <f t="shared" si="33"/>
        <v>9</v>
      </c>
    </row>
    <row r="163" spans="1:11" x14ac:dyDescent="0.25">
      <c r="A163" t="s">
        <v>502</v>
      </c>
      <c r="B163" s="132" t="s">
        <v>1279</v>
      </c>
      <c r="C163" t="e">
        <v>#DIV/0!</v>
      </c>
      <c r="D163" t="e">
        <v>#DIV/0!</v>
      </c>
      <c r="E163" t="e">
        <v>#DIV/0!</v>
      </c>
      <c r="F163" t="e">
        <v>#DIV/0!</v>
      </c>
      <c r="G163" s="133">
        <v>0</v>
      </c>
      <c r="H163" s="133">
        <v>0</v>
      </c>
      <c r="I163" s="133">
        <v>0</v>
      </c>
      <c r="J163" s="133">
        <v>0</v>
      </c>
      <c r="K163" s="133">
        <f t="shared" si="33"/>
        <v>0</v>
      </c>
    </row>
    <row r="164" spans="1:11" x14ac:dyDescent="0.25">
      <c r="A164" t="s">
        <v>502</v>
      </c>
      <c r="B164" s="132" t="s">
        <v>1280</v>
      </c>
      <c r="C164" t="e">
        <v>#DIV/0!</v>
      </c>
      <c r="D164" t="e">
        <v>#DIV/0!</v>
      </c>
      <c r="E164" t="e">
        <v>#DIV/0!</v>
      </c>
      <c r="F164" t="e">
        <v>#DIV/0!</v>
      </c>
      <c r="G164" s="133">
        <v>0</v>
      </c>
      <c r="H164" s="133">
        <v>0</v>
      </c>
      <c r="I164" s="133">
        <v>0</v>
      </c>
      <c r="J164" s="133">
        <v>0</v>
      </c>
      <c r="K164" s="133">
        <f t="shared" si="33"/>
        <v>0</v>
      </c>
    </row>
    <row r="165" spans="1:11" x14ac:dyDescent="0.25">
      <c r="A165" t="s">
        <v>502</v>
      </c>
      <c r="B165" s="132" t="s">
        <v>1281</v>
      </c>
      <c r="C165" t="e">
        <v>#DIV/0!</v>
      </c>
      <c r="D165" t="e">
        <v>#DIV/0!</v>
      </c>
      <c r="E165" t="e">
        <v>#DIV/0!</v>
      </c>
      <c r="F165" t="e">
        <v>#DIV/0!</v>
      </c>
      <c r="G165" s="133">
        <v>0</v>
      </c>
      <c r="H165" s="133">
        <v>0</v>
      </c>
      <c r="I165" s="133">
        <v>0</v>
      </c>
      <c r="J165" s="133">
        <v>0</v>
      </c>
      <c r="K165" s="133">
        <f t="shared" si="33"/>
        <v>0</v>
      </c>
    </row>
    <row r="166" spans="1:11" x14ac:dyDescent="0.25">
      <c r="A166" t="s">
        <v>502</v>
      </c>
      <c r="B166" s="132" t="s">
        <v>1282</v>
      </c>
      <c r="C166" t="e">
        <v>#DIV/0!</v>
      </c>
      <c r="D166" t="e">
        <v>#DIV/0!</v>
      </c>
      <c r="E166" t="e">
        <v>#DIV/0!</v>
      </c>
      <c r="F166" t="e">
        <v>#DIV/0!</v>
      </c>
      <c r="G166" s="133">
        <v>0</v>
      </c>
      <c r="H166" s="133">
        <v>0</v>
      </c>
      <c r="I166" s="133">
        <v>0</v>
      </c>
      <c r="J166" s="133">
        <v>0</v>
      </c>
      <c r="K166" s="133">
        <f t="shared" si="33"/>
        <v>0</v>
      </c>
    </row>
    <row r="167" spans="1:11" x14ac:dyDescent="0.25">
      <c r="A167" t="s">
        <v>502</v>
      </c>
      <c r="B167" s="132" t="s">
        <v>1283</v>
      </c>
      <c r="C167">
        <v>100</v>
      </c>
      <c r="D167">
        <v>0</v>
      </c>
      <c r="E167">
        <v>0</v>
      </c>
      <c r="F167">
        <v>0</v>
      </c>
      <c r="G167" s="133">
        <f>IF(C167=0,1,IF(C167&lt;50,1,IF(C167&lt;60,2,IF(C167&lt;70,3,IF(C167&lt;80,4,IF(C167&lt;90,5,IF(C167&lt;=100,6,IF(C167&gt;100,6))))))))</f>
        <v>6</v>
      </c>
      <c r="H167" s="133">
        <f>IF(D167=0,1,IF(D167&lt;50,1,IF(D167&lt;60,2,IF(D167&lt;70,3,IF(D167&lt;80,4,IF(D167&lt;90,5,IF(D167&lt;=100,6,IF(D167&gt;100,6))))))))</f>
        <v>1</v>
      </c>
      <c r="I167" s="133">
        <f>IF(E167=0,1,IF(E167&lt;50,1,IF(E167&lt;60,2,IF(E167&lt;70,3,IF(E167&lt;80,4,IF(E167&lt;90,5,IF(E167&lt;=100,6,IF(E167&gt;100,6))))))))</f>
        <v>1</v>
      </c>
      <c r="J167" s="133">
        <f>IF(F167=0,1,IF(F167&lt;50,1,IF(F167&lt;60,2,IF(F167&lt;70,3,IF(F167&lt;80,4,IF(F167&lt;90,5,IF(F167&lt;=100,6,IF(F167&gt;100,6))))))))</f>
        <v>1</v>
      </c>
      <c r="K167" s="133">
        <f t="shared" si="33"/>
        <v>9</v>
      </c>
    </row>
    <row r="168" spans="1:11" x14ac:dyDescent="0.25">
      <c r="A168" t="s">
        <v>502</v>
      </c>
      <c r="B168" s="132" t="s">
        <v>1284</v>
      </c>
      <c r="C168" t="e">
        <v>#DIV/0!</v>
      </c>
      <c r="D168" t="e">
        <v>#DIV/0!</v>
      </c>
      <c r="E168" t="e">
        <v>#DIV/0!</v>
      </c>
      <c r="F168" t="e">
        <v>#DIV/0!</v>
      </c>
      <c r="G168" s="133">
        <v>0</v>
      </c>
      <c r="H168" s="133">
        <v>0</v>
      </c>
      <c r="I168" s="133">
        <v>0</v>
      </c>
      <c r="J168" s="133">
        <v>0</v>
      </c>
      <c r="K168" s="133">
        <f t="shared" si="33"/>
        <v>0</v>
      </c>
    </row>
    <row r="169" spans="1:11" x14ac:dyDescent="0.25">
      <c r="A169" t="s">
        <v>502</v>
      </c>
      <c r="B169" s="132" t="s">
        <v>1285</v>
      </c>
      <c r="C169">
        <v>100</v>
      </c>
      <c r="D169">
        <v>38.775510204081634</v>
      </c>
      <c r="E169">
        <v>0</v>
      </c>
      <c r="F169">
        <v>0</v>
      </c>
      <c r="G169" s="133">
        <f>IF(C169=0,1,IF(C169&lt;50,1,IF(C169&lt;60,2,IF(C169&lt;70,3,IF(C169&lt;80,4,IF(C169&lt;90,5,IF(C169&lt;=100,6,IF(C169&gt;100,6))))))))</f>
        <v>6</v>
      </c>
      <c r="H169" s="133">
        <f>IF(D169=0,1,IF(D169&lt;50,1,IF(D169&lt;60,2,IF(D169&lt;70,3,IF(D169&lt;80,4,IF(D169&lt;90,5,IF(D169&lt;=100,6,IF(D169&gt;100,6))))))))</f>
        <v>1</v>
      </c>
      <c r="I169" s="133">
        <f>IF(E169=0,1,IF(E169&lt;50,1,IF(E169&lt;60,2,IF(E169&lt;70,3,IF(E169&lt;80,4,IF(E169&lt;90,5,IF(E169&lt;=100,6,IF(E169&gt;100,6))))))))</f>
        <v>1</v>
      </c>
      <c r="J169" s="133">
        <f>IF(F169=0,1,IF(F169&lt;50,1,IF(F169&lt;60,2,IF(F169&lt;70,3,IF(F169&lt;80,4,IF(F169&lt;90,5,IF(F169&lt;=100,6,IF(F169&gt;100,6))))))))</f>
        <v>1</v>
      </c>
      <c r="K169" s="133">
        <f t="shared" si="33"/>
        <v>9</v>
      </c>
    </row>
    <row r="170" spans="1:11" x14ac:dyDescent="0.25">
      <c r="A170" t="s">
        <v>502</v>
      </c>
      <c r="B170" s="132" t="s">
        <v>1286</v>
      </c>
      <c r="C170" t="e">
        <v>#DIV/0!</v>
      </c>
      <c r="D170" t="e">
        <v>#DIV/0!</v>
      </c>
      <c r="E170" t="e">
        <v>#DIV/0!</v>
      </c>
      <c r="F170" t="e">
        <v>#DIV/0!</v>
      </c>
      <c r="G170" s="133">
        <v>0</v>
      </c>
      <c r="H170" s="133">
        <v>0</v>
      </c>
      <c r="I170" s="133">
        <v>0</v>
      </c>
      <c r="J170" s="133">
        <v>0</v>
      </c>
      <c r="K170" s="133">
        <f t="shared" si="33"/>
        <v>0</v>
      </c>
    </row>
    <row r="171" spans="1:11" x14ac:dyDescent="0.25">
      <c r="A171" t="s">
        <v>502</v>
      </c>
      <c r="B171" s="132" t="s">
        <v>1287</v>
      </c>
      <c r="C171" t="e">
        <v>#DIV/0!</v>
      </c>
      <c r="D171" t="e">
        <v>#DIV/0!</v>
      </c>
      <c r="E171" t="e">
        <v>#DIV/0!</v>
      </c>
      <c r="F171" t="e">
        <v>#DIV/0!</v>
      </c>
      <c r="G171" s="133">
        <v>0</v>
      </c>
      <c r="H171" s="133">
        <v>0</v>
      </c>
      <c r="I171" s="133">
        <v>0</v>
      </c>
      <c r="J171" s="133">
        <v>0</v>
      </c>
      <c r="K171" s="133">
        <f t="shared" si="33"/>
        <v>0</v>
      </c>
    </row>
    <row r="172" spans="1:11" x14ac:dyDescent="0.25">
      <c r="A172" t="s">
        <v>502</v>
      </c>
      <c r="B172" s="132" t="s">
        <v>1288</v>
      </c>
      <c r="C172" t="e">
        <v>#DIV/0!</v>
      </c>
      <c r="D172" t="e">
        <v>#DIV/0!</v>
      </c>
      <c r="E172" t="e">
        <v>#DIV/0!</v>
      </c>
      <c r="F172" t="e">
        <v>#DIV/0!</v>
      </c>
      <c r="G172" s="133">
        <v>0</v>
      </c>
      <c r="H172" s="133">
        <v>0</v>
      </c>
      <c r="I172" s="133">
        <v>0</v>
      </c>
      <c r="J172" s="133">
        <v>0</v>
      </c>
      <c r="K172" s="133">
        <f t="shared" si="33"/>
        <v>0</v>
      </c>
    </row>
    <row r="173" spans="1:11" x14ac:dyDescent="0.25">
      <c r="A173" t="s">
        <v>502</v>
      </c>
      <c r="B173" s="132" t="s">
        <v>1289</v>
      </c>
      <c r="C173" t="e">
        <v>#DIV/0!</v>
      </c>
      <c r="D173" t="e">
        <v>#DIV/0!</v>
      </c>
      <c r="E173" t="e">
        <v>#DIV/0!</v>
      </c>
      <c r="F173" t="e">
        <v>#DIV/0!</v>
      </c>
      <c r="G173" s="133">
        <v>0</v>
      </c>
      <c r="H173" s="133">
        <v>0</v>
      </c>
      <c r="I173" s="133">
        <v>0</v>
      </c>
      <c r="J173" s="133">
        <v>0</v>
      </c>
      <c r="K173" s="133">
        <f t="shared" si="33"/>
        <v>0</v>
      </c>
    </row>
    <row r="174" spans="1:11" x14ac:dyDescent="0.25">
      <c r="A174" t="s">
        <v>502</v>
      </c>
      <c r="B174" s="132" t="s">
        <v>1290</v>
      </c>
      <c r="C174">
        <v>100</v>
      </c>
      <c r="D174">
        <v>0</v>
      </c>
      <c r="E174" t="e">
        <v>#DIV/0!</v>
      </c>
      <c r="F174">
        <v>0</v>
      </c>
      <c r="G174" s="133">
        <f>IF(C174=0,1,IF(C174&lt;50,1,IF(C174&lt;60,2,IF(C174&lt;70,3,IF(C174&lt;80,4,IF(C174&lt;90,5,IF(C174&lt;=100,6,IF(C174&gt;100,6))))))))</f>
        <v>6</v>
      </c>
      <c r="H174" s="133">
        <f>IF(D174=0,1,IF(D174&lt;50,1,IF(D174&lt;60,2,IF(D174&lt;70,3,IF(D174&lt;80,4,IF(D174&lt;90,5,IF(D174&lt;=100,6,IF(D174&gt;100,6))))))))</f>
        <v>1</v>
      </c>
      <c r="I174" s="133">
        <v>0</v>
      </c>
      <c r="J174" s="133">
        <f>IF(F174=0,1,IF(F174&lt;50,1,IF(F174&lt;60,2,IF(F174&lt;70,3,IF(F174&lt;80,4,IF(F174&lt;90,5,IF(F174&lt;=100,6,IF(F174&gt;100,6))))))))</f>
        <v>1</v>
      </c>
      <c r="K174" s="133">
        <f t="shared" si="33"/>
        <v>8</v>
      </c>
    </row>
    <row r="175" spans="1:11" x14ac:dyDescent="0.25">
      <c r="A175" t="s">
        <v>502</v>
      </c>
      <c r="B175" s="132" t="s">
        <v>1291</v>
      </c>
      <c r="C175" t="e">
        <v>#DIV/0!</v>
      </c>
      <c r="D175" t="e">
        <v>#DIV/0!</v>
      </c>
      <c r="E175" t="e">
        <v>#DIV/0!</v>
      </c>
      <c r="F175" t="e">
        <v>#DIV/0!</v>
      </c>
      <c r="G175" s="133">
        <v>0</v>
      </c>
      <c r="H175" s="133">
        <v>0</v>
      </c>
      <c r="I175" s="133">
        <v>0</v>
      </c>
      <c r="J175" s="133">
        <v>0</v>
      </c>
      <c r="K175" s="133">
        <f t="shared" si="33"/>
        <v>0</v>
      </c>
    </row>
    <row r="176" spans="1:11" x14ac:dyDescent="0.25">
      <c r="A176" t="s">
        <v>502</v>
      </c>
      <c r="B176" s="132" t="s">
        <v>1292</v>
      </c>
      <c r="C176" t="e">
        <v>#DIV/0!</v>
      </c>
      <c r="D176" t="e">
        <v>#DIV/0!</v>
      </c>
      <c r="E176" t="e">
        <v>#DIV/0!</v>
      </c>
      <c r="F176" t="e">
        <v>#DIV/0!</v>
      </c>
      <c r="G176" s="133">
        <v>0</v>
      </c>
      <c r="H176" s="133">
        <v>0</v>
      </c>
      <c r="I176" s="133">
        <v>0</v>
      </c>
      <c r="J176" s="133">
        <v>0</v>
      </c>
      <c r="K176" s="133">
        <f t="shared" si="33"/>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D9BB-0DF3-425E-9D60-531B9C051B50}">
  <dimension ref="A1:H7"/>
  <sheetViews>
    <sheetView workbookViewId="0">
      <selection activeCell="B28" sqref="B28"/>
    </sheetView>
  </sheetViews>
  <sheetFormatPr defaultRowHeight="15" x14ac:dyDescent="0.25"/>
  <cols>
    <col min="1" max="1" width="13" customWidth="1"/>
    <col min="2" max="2" width="16.28515625" customWidth="1"/>
    <col min="7" max="7" width="15.7109375" customWidth="1"/>
    <col min="8" max="8" width="5.42578125" bestFit="1" customWidth="1"/>
  </cols>
  <sheetData>
    <row r="1" spans="1:8" x14ac:dyDescent="0.25">
      <c r="A1" t="s">
        <v>398</v>
      </c>
    </row>
    <row r="3" spans="1:8" s="56" customFormat="1" ht="45" x14ac:dyDescent="0.25">
      <c r="A3" s="53" t="s">
        <v>127</v>
      </c>
      <c r="B3" s="53" t="s">
        <v>150</v>
      </c>
      <c r="C3" s="53" t="s">
        <v>310</v>
      </c>
      <c r="G3" s="53" t="s">
        <v>354</v>
      </c>
      <c r="H3" s="53" t="s">
        <v>310</v>
      </c>
    </row>
    <row r="4" spans="1:8" x14ac:dyDescent="0.25">
      <c r="A4" s="20" t="s">
        <v>399</v>
      </c>
      <c r="B4" s="20">
        <v>1</v>
      </c>
      <c r="C4" s="20">
        <v>3</v>
      </c>
      <c r="G4" s="51" t="s">
        <v>400</v>
      </c>
      <c r="H4" s="51">
        <v>1</v>
      </c>
    </row>
    <row r="5" spans="1:8" x14ac:dyDescent="0.25">
      <c r="A5" s="20" t="s">
        <v>401</v>
      </c>
      <c r="B5" s="20">
        <v>0.8</v>
      </c>
      <c r="C5" s="20">
        <v>2</v>
      </c>
      <c r="G5" s="51" t="s">
        <v>402</v>
      </c>
      <c r="H5" s="51">
        <v>2</v>
      </c>
    </row>
    <row r="6" spans="1:8" x14ac:dyDescent="0.25">
      <c r="A6" s="20" t="s">
        <v>403</v>
      </c>
      <c r="B6" s="20">
        <v>0</v>
      </c>
      <c r="C6" s="20">
        <v>1</v>
      </c>
      <c r="G6" s="51" t="s">
        <v>404</v>
      </c>
      <c r="H6" s="51">
        <v>3</v>
      </c>
    </row>
    <row r="7" spans="1:8" x14ac:dyDescent="0.25">
      <c r="B7" s="51" t="s">
        <v>381</v>
      </c>
      <c r="C7" s="51">
        <v>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2A5D-7152-4897-857D-D5FBC6A0BFFB}">
  <dimension ref="A1:L526"/>
  <sheetViews>
    <sheetView workbookViewId="0">
      <pane ySplit="1" topLeftCell="A2" activePane="bottomLeft" state="frozen"/>
      <selection pane="bottomLeft" activeCell="B28" sqref="B28"/>
    </sheetView>
  </sheetViews>
  <sheetFormatPr defaultRowHeight="15" x14ac:dyDescent="0.25"/>
  <cols>
    <col min="1" max="1" width="9.5703125" bestFit="1" customWidth="1"/>
    <col min="2" max="2" width="16.85546875" bestFit="1" customWidth="1"/>
    <col min="3" max="3" width="15.7109375" bestFit="1" customWidth="1"/>
    <col min="4" max="4" width="20.85546875" bestFit="1" customWidth="1"/>
    <col min="5" max="5" width="6.85546875" bestFit="1" customWidth="1"/>
    <col min="8" max="8" width="13.28515625" bestFit="1" customWidth="1"/>
    <col min="9" max="9" width="16.28515625" bestFit="1" customWidth="1"/>
    <col min="10" max="11" width="7.140625" bestFit="1" customWidth="1"/>
    <col min="12" max="12" width="11.28515625" bestFit="1" customWidth="1"/>
  </cols>
  <sheetData>
    <row r="1" spans="1:12" x14ac:dyDescent="0.25">
      <c r="A1" s="164" t="s">
        <v>464</v>
      </c>
      <c r="B1" s="164" t="s">
        <v>465</v>
      </c>
      <c r="C1" s="164" t="s">
        <v>749</v>
      </c>
      <c r="D1" s="164" t="s">
        <v>748</v>
      </c>
      <c r="E1" s="164" t="s">
        <v>747</v>
      </c>
    </row>
    <row r="2" spans="1:12" x14ac:dyDescent="0.25">
      <c r="A2" s="128" t="s">
        <v>473</v>
      </c>
      <c r="B2" s="128" t="s">
        <v>1118</v>
      </c>
      <c r="C2" s="128" t="s">
        <v>399</v>
      </c>
      <c r="D2" s="128">
        <v>5</v>
      </c>
      <c r="E2" s="128">
        <f t="shared" ref="E2:E43" si="0">IF(D2&lt;=0.5,1,IF(D2&lt;=1,2,IF(D2&gt;1,3)))</f>
        <v>3</v>
      </c>
    </row>
    <row r="3" spans="1:12" x14ac:dyDescent="0.25">
      <c r="A3" s="128" t="s">
        <v>473</v>
      </c>
      <c r="B3" s="128" t="s">
        <v>1118</v>
      </c>
      <c r="C3" s="128" t="s">
        <v>401</v>
      </c>
      <c r="D3" s="128">
        <v>4</v>
      </c>
      <c r="E3" s="128">
        <f t="shared" si="0"/>
        <v>3</v>
      </c>
      <c r="H3" s="138" t="s">
        <v>750</v>
      </c>
      <c r="I3" s="138" t="s">
        <v>645</v>
      </c>
    </row>
    <row r="4" spans="1:12" x14ac:dyDescent="0.25">
      <c r="A4" s="128" t="s">
        <v>473</v>
      </c>
      <c r="B4" s="128" t="s">
        <v>1118</v>
      </c>
      <c r="C4" s="128" t="s">
        <v>520</v>
      </c>
      <c r="D4" s="128">
        <v>2</v>
      </c>
      <c r="E4" s="128">
        <f t="shared" si="0"/>
        <v>3</v>
      </c>
      <c r="H4" s="138" t="s">
        <v>515</v>
      </c>
      <c r="I4" t="s">
        <v>399</v>
      </c>
      <c r="J4" t="s">
        <v>401</v>
      </c>
      <c r="K4" t="s">
        <v>520</v>
      </c>
      <c r="L4" t="s">
        <v>647</v>
      </c>
    </row>
    <row r="5" spans="1:12" x14ac:dyDescent="0.25">
      <c r="A5" s="128" t="s">
        <v>473</v>
      </c>
      <c r="B5" s="128" t="s">
        <v>1119</v>
      </c>
      <c r="C5" s="128" t="s">
        <v>399</v>
      </c>
      <c r="D5" s="128">
        <v>0.1</v>
      </c>
      <c r="E5" s="128">
        <f t="shared" si="0"/>
        <v>1</v>
      </c>
      <c r="H5" s="132" t="s">
        <v>473</v>
      </c>
      <c r="I5">
        <v>38</v>
      </c>
      <c r="J5">
        <v>36</v>
      </c>
      <c r="K5">
        <v>39</v>
      </c>
      <c r="L5">
        <v>113</v>
      </c>
    </row>
    <row r="6" spans="1:12" x14ac:dyDescent="0.25">
      <c r="A6" s="128" t="s">
        <v>473</v>
      </c>
      <c r="B6" s="128" t="s">
        <v>1119</v>
      </c>
      <c r="C6" s="128" t="s">
        <v>401</v>
      </c>
      <c r="D6" s="128">
        <v>0.13</v>
      </c>
      <c r="E6" s="128">
        <f t="shared" si="0"/>
        <v>1</v>
      </c>
      <c r="H6" s="175" t="s">
        <v>1118</v>
      </c>
      <c r="I6">
        <v>3</v>
      </c>
      <c r="J6">
        <v>3</v>
      </c>
      <c r="K6">
        <v>3</v>
      </c>
      <c r="L6">
        <v>9</v>
      </c>
    </row>
    <row r="7" spans="1:12" x14ac:dyDescent="0.25">
      <c r="A7" s="128" t="s">
        <v>473</v>
      </c>
      <c r="B7" s="128" t="s">
        <v>1119</v>
      </c>
      <c r="C7" s="128" t="s">
        <v>520</v>
      </c>
      <c r="D7" s="128">
        <v>0.09</v>
      </c>
      <c r="E7" s="128">
        <f t="shared" si="0"/>
        <v>1</v>
      </c>
      <c r="H7" s="175" t="s">
        <v>1119</v>
      </c>
      <c r="I7">
        <v>1</v>
      </c>
      <c r="J7">
        <v>1</v>
      </c>
      <c r="K7">
        <v>1</v>
      </c>
      <c r="L7">
        <v>3</v>
      </c>
    </row>
    <row r="8" spans="1:12" x14ac:dyDescent="0.25">
      <c r="A8" s="128" t="s">
        <v>473</v>
      </c>
      <c r="B8" s="128" t="s">
        <v>1120</v>
      </c>
      <c r="C8" s="128" t="s">
        <v>399</v>
      </c>
      <c r="D8" s="128">
        <v>0.11</v>
      </c>
      <c r="E8" s="128">
        <f t="shared" si="0"/>
        <v>1</v>
      </c>
      <c r="H8" s="175" t="s">
        <v>1120</v>
      </c>
      <c r="I8">
        <v>1</v>
      </c>
      <c r="J8">
        <v>1</v>
      </c>
      <c r="K8">
        <v>1</v>
      </c>
      <c r="L8">
        <v>3</v>
      </c>
    </row>
    <row r="9" spans="1:12" x14ac:dyDescent="0.25">
      <c r="A9" s="128" t="s">
        <v>473</v>
      </c>
      <c r="B9" s="128" t="s">
        <v>1120</v>
      </c>
      <c r="C9" s="128" t="s">
        <v>401</v>
      </c>
      <c r="D9" s="128">
        <v>0.31</v>
      </c>
      <c r="E9" s="128">
        <f t="shared" si="0"/>
        <v>1</v>
      </c>
      <c r="H9" s="175" t="s">
        <v>1121</v>
      </c>
      <c r="I9">
        <v>1</v>
      </c>
      <c r="J9">
        <v>1</v>
      </c>
      <c r="K9">
        <v>1</v>
      </c>
      <c r="L9">
        <v>3</v>
      </c>
    </row>
    <row r="10" spans="1:12" x14ac:dyDescent="0.25">
      <c r="A10" s="128" t="s">
        <v>473</v>
      </c>
      <c r="B10" s="128" t="s">
        <v>1120</v>
      </c>
      <c r="C10" s="128" t="s">
        <v>520</v>
      </c>
      <c r="D10" s="128">
        <v>0.25</v>
      </c>
      <c r="E10" s="128">
        <f t="shared" si="0"/>
        <v>1</v>
      </c>
      <c r="H10" s="175" t="s">
        <v>1122</v>
      </c>
      <c r="I10">
        <v>1</v>
      </c>
      <c r="J10">
        <v>1</v>
      </c>
      <c r="K10">
        <v>1</v>
      </c>
      <c r="L10">
        <v>3</v>
      </c>
    </row>
    <row r="11" spans="1:12" x14ac:dyDescent="0.25">
      <c r="A11" s="128" t="s">
        <v>473</v>
      </c>
      <c r="B11" s="128" t="s">
        <v>1121</v>
      </c>
      <c r="C11" s="128" t="s">
        <v>399</v>
      </c>
      <c r="D11" s="128">
        <v>0.04</v>
      </c>
      <c r="E11" s="128">
        <f t="shared" si="0"/>
        <v>1</v>
      </c>
      <c r="H11" s="175" t="s">
        <v>1123</v>
      </c>
      <c r="I11">
        <v>1</v>
      </c>
      <c r="J11">
        <v>1</v>
      </c>
      <c r="K11">
        <v>1</v>
      </c>
      <c r="L11">
        <v>3</v>
      </c>
    </row>
    <row r="12" spans="1:12" x14ac:dyDescent="0.25">
      <c r="A12" s="128" t="s">
        <v>473</v>
      </c>
      <c r="B12" s="128" t="s">
        <v>1121</v>
      </c>
      <c r="C12" s="128" t="s">
        <v>401</v>
      </c>
      <c r="D12" s="128">
        <v>0.02</v>
      </c>
      <c r="E12" s="128">
        <f t="shared" si="0"/>
        <v>1</v>
      </c>
      <c r="H12" s="175" t="s">
        <v>1124</v>
      </c>
      <c r="I12">
        <v>1</v>
      </c>
      <c r="J12">
        <v>1</v>
      </c>
      <c r="K12">
        <v>1</v>
      </c>
      <c r="L12">
        <v>3</v>
      </c>
    </row>
    <row r="13" spans="1:12" x14ac:dyDescent="0.25">
      <c r="A13" s="128" t="s">
        <v>473</v>
      </c>
      <c r="B13" s="128" t="s">
        <v>1121</v>
      </c>
      <c r="C13" s="128" t="s">
        <v>520</v>
      </c>
      <c r="D13" s="128">
        <v>0.2</v>
      </c>
      <c r="E13" s="128">
        <f t="shared" si="0"/>
        <v>1</v>
      </c>
      <c r="H13" s="175" t="s">
        <v>1125</v>
      </c>
      <c r="I13">
        <v>1</v>
      </c>
      <c r="J13">
        <v>1</v>
      </c>
      <c r="K13">
        <v>1</v>
      </c>
      <c r="L13">
        <v>3</v>
      </c>
    </row>
    <row r="14" spans="1:12" x14ac:dyDescent="0.25">
      <c r="A14" s="128" t="s">
        <v>473</v>
      </c>
      <c r="B14" s="128" t="s">
        <v>1122</v>
      </c>
      <c r="C14" s="128" t="s">
        <v>399</v>
      </c>
      <c r="D14" s="128">
        <v>0.31</v>
      </c>
      <c r="E14" s="128">
        <f t="shared" si="0"/>
        <v>1</v>
      </c>
      <c r="H14" s="175" t="s">
        <v>1126</v>
      </c>
      <c r="I14">
        <v>1</v>
      </c>
      <c r="J14">
        <v>1</v>
      </c>
      <c r="K14">
        <v>1</v>
      </c>
      <c r="L14">
        <v>3</v>
      </c>
    </row>
    <row r="15" spans="1:12" x14ac:dyDescent="0.25">
      <c r="A15" s="128" t="s">
        <v>473</v>
      </c>
      <c r="B15" s="128" t="s">
        <v>1122</v>
      </c>
      <c r="C15" s="128" t="s">
        <v>401</v>
      </c>
      <c r="D15" s="128">
        <v>0.28000000000000003</v>
      </c>
      <c r="E15" s="128">
        <f t="shared" si="0"/>
        <v>1</v>
      </c>
      <c r="H15" s="175" t="s">
        <v>1127</v>
      </c>
      <c r="I15">
        <v>1</v>
      </c>
      <c r="J15">
        <v>1</v>
      </c>
      <c r="K15">
        <v>1</v>
      </c>
      <c r="L15">
        <v>3</v>
      </c>
    </row>
    <row r="16" spans="1:12" x14ac:dyDescent="0.25">
      <c r="A16" s="128" t="s">
        <v>473</v>
      </c>
      <c r="B16" s="128" t="s">
        <v>1122</v>
      </c>
      <c r="C16" s="128" t="s">
        <v>520</v>
      </c>
      <c r="D16" s="128">
        <v>0.2</v>
      </c>
      <c r="E16" s="128">
        <f t="shared" si="0"/>
        <v>1</v>
      </c>
      <c r="H16" s="175" t="s">
        <v>1128</v>
      </c>
      <c r="I16">
        <v>1</v>
      </c>
      <c r="J16">
        <v>1</v>
      </c>
      <c r="K16">
        <v>1</v>
      </c>
      <c r="L16">
        <v>3</v>
      </c>
    </row>
    <row r="17" spans="1:12" x14ac:dyDescent="0.25">
      <c r="A17" s="128" t="s">
        <v>473</v>
      </c>
      <c r="B17" s="128" t="s">
        <v>1123</v>
      </c>
      <c r="C17" s="128" t="s">
        <v>399</v>
      </c>
      <c r="D17" s="128">
        <v>0.1</v>
      </c>
      <c r="E17" s="128">
        <f t="shared" si="0"/>
        <v>1</v>
      </c>
      <c r="H17" s="175" t="s">
        <v>1129</v>
      </c>
      <c r="I17">
        <v>1</v>
      </c>
      <c r="J17">
        <v>1</v>
      </c>
      <c r="K17">
        <v>1</v>
      </c>
      <c r="L17">
        <v>3</v>
      </c>
    </row>
    <row r="18" spans="1:12" x14ac:dyDescent="0.25">
      <c r="A18" s="128" t="s">
        <v>473</v>
      </c>
      <c r="B18" s="128" t="s">
        <v>1123</v>
      </c>
      <c r="C18" s="128" t="s">
        <v>401</v>
      </c>
      <c r="D18" s="128">
        <v>0.3</v>
      </c>
      <c r="E18" s="128">
        <f t="shared" si="0"/>
        <v>1</v>
      </c>
      <c r="H18" s="175" t="s">
        <v>1130</v>
      </c>
      <c r="I18">
        <v>1</v>
      </c>
      <c r="J18">
        <v>1</v>
      </c>
      <c r="K18">
        <v>1</v>
      </c>
      <c r="L18">
        <v>3</v>
      </c>
    </row>
    <row r="19" spans="1:12" x14ac:dyDescent="0.25">
      <c r="A19" s="128" t="s">
        <v>473</v>
      </c>
      <c r="B19" s="128" t="s">
        <v>1123</v>
      </c>
      <c r="C19" s="128" t="s">
        <v>520</v>
      </c>
      <c r="D19" s="128">
        <v>0.2</v>
      </c>
      <c r="E19" s="128">
        <f t="shared" si="0"/>
        <v>1</v>
      </c>
      <c r="H19" s="175" t="s">
        <v>1131</v>
      </c>
      <c r="I19">
        <v>1</v>
      </c>
      <c r="J19">
        <v>1</v>
      </c>
      <c r="K19">
        <v>1</v>
      </c>
      <c r="L19">
        <v>3</v>
      </c>
    </row>
    <row r="20" spans="1:12" x14ac:dyDescent="0.25">
      <c r="A20" s="128" t="s">
        <v>473</v>
      </c>
      <c r="B20" s="128" t="s">
        <v>1124</v>
      </c>
      <c r="C20" s="128" t="s">
        <v>399</v>
      </c>
      <c r="D20" s="128">
        <v>0.23</v>
      </c>
      <c r="E20" s="128">
        <f t="shared" si="0"/>
        <v>1</v>
      </c>
      <c r="H20" s="175" t="s">
        <v>1132</v>
      </c>
      <c r="I20">
        <v>0</v>
      </c>
      <c r="J20">
        <v>0</v>
      </c>
      <c r="K20">
        <v>0</v>
      </c>
      <c r="L20">
        <v>0</v>
      </c>
    </row>
    <row r="21" spans="1:12" x14ac:dyDescent="0.25">
      <c r="A21" s="128" t="s">
        <v>473</v>
      </c>
      <c r="B21" s="128" t="s">
        <v>1124</v>
      </c>
      <c r="C21" s="128" t="s">
        <v>401</v>
      </c>
      <c r="D21" s="128">
        <v>0.18</v>
      </c>
      <c r="E21" s="128">
        <f t="shared" si="0"/>
        <v>1</v>
      </c>
      <c r="H21" s="175" t="s">
        <v>1133</v>
      </c>
      <c r="I21">
        <v>1</v>
      </c>
      <c r="J21">
        <v>1</v>
      </c>
      <c r="K21">
        <v>3</v>
      </c>
      <c r="L21">
        <v>5</v>
      </c>
    </row>
    <row r="22" spans="1:12" x14ac:dyDescent="0.25">
      <c r="A22" s="128" t="s">
        <v>473</v>
      </c>
      <c r="B22" s="128" t="s">
        <v>1124</v>
      </c>
      <c r="C22" s="128" t="s">
        <v>520</v>
      </c>
      <c r="D22" s="128">
        <v>0.21</v>
      </c>
      <c r="E22" s="128">
        <f t="shared" si="0"/>
        <v>1</v>
      </c>
      <c r="H22" s="175" t="s">
        <v>1134</v>
      </c>
      <c r="I22">
        <v>1</v>
      </c>
      <c r="J22">
        <v>1</v>
      </c>
      <c r="K22">
        <v>1</v>
      </c>
      <c r="L22">
        <v>3</v>
      </c>
    </row>
    <row r="23" spans="1:12" x14ac:dyDescent="0.25">
      <c r="A23" s="128" t="s">
        <v>473</v>
      </c>
      <c r="B23" s="128" t="s">
        <v>1125</v>
      </c>
      <c r="C23" s="128" t="s">
        <v>399</v>
      </c>
      <c r="D23" s="128">
        <v>0.1</v>
      </c>
      <c r="E23" s="128">
        <f t="shared" si="0"/>
        <v>1</v>
      </c>
      <c r="H23" s="175" t="s">
        <v>1135</v>
      </c>
      <c r="I23">
        <v>1</v>
      </c>
      <c r="J23">
        <v>1</v>
      </c>
      <c r="K23">
        <v>1</v>
      </c>
      <c r="L23">
        <v>3</v>
      </c>
    </row>
    <row r="24" spans="1:12" x14ac:dyDescent="0.25">
      <c r="A24" s="128" t="s">
        <v>473</v>
      </c>
      <c r="B24" s="128" t="s">
        <v>1125</v>
      </c>
      <c r="C24" s="128" t="s">
        <v>401</v>
      </c>
      <c r="D24" s="128">
        <v>0.3</v>
      </c>
      <c r="E24" s="128">
        <f t="shared" si="0"/>
        <v>1</v>
      </c>
      <c r="H24" s="175" t="s">
        <v>1136</v>
      </c>
      <c r="I24">
        <v>1</v>
      </c>
      <c r="J24">
        <v>1</v>
      </c>
      <c r="K24">
        <v>1</v>
      </c>
      <c r="L24">
        <v>3</v>
      </c>
    </row>
    <row r="25" spans="1:12" x14ac:dyDescent="0.25">
      <c r="A25" s="128" t="s">
        <v>473</v>
      </c>
      <c r="B25" s="128" t="s">
        <v>1125</v>
      </c>
      <c r="C25" s="128" t="s">
        <v>520</v>
      </c>
      <c r="D25" s="128">
        <v>0.2</v>
      </c>
      <c r="E25" s="128">
        <f t="shared" si="0"/>
        <v>1</v>
      </c>
      <c r="H25" s="175" t="s">
        <v>1137</v>
      </c>
      <c r="I25">
        <v>1</v>
      </c>
      <c r="J25">
        <v>1</v>
      </c>
      <c r="K25">
        <v>1</v>
      </c>
      <c r="L25">
        <v>3</v>
      </c>
    </row>
    <row r="26" spans="1:12" x14ac:dyDescent="0.25">
      <c r="A26" s="128" t="s">
        <v>473</v>
      </c>
      <c r="B26" s="128" t="s">
        <v>1126</v>
      </c>
      <c r="C26" s="128" t="s">
        <v>399</v>
      </c>
      <c r="D26" s="128">
        <v>0.11</v>
      </c>
      <c r="E26" s="128">
        <f t="shared" si="0"/>
        <v>1</v>
      </c>
      <c r="H26" s="175" t="s">
        <v>1138</v>
      </c>
      <c r="I26">
        <v>1</v>
      </c>
      <c r="J26">
        <v>1</v>
      </c>
      <c r="K26">
        <v>1</v>
      </c>
      <c r="L26">
        <v>3</v>
      </c>
    </row>
    <row r="27" spans="1:12" x14ac:dyDescent="0.25">
      <c r="A27" s="128" t="s">
        <v>473</v>
      </c>
      <c r="B27" s="128" t="s">
        <v>1126</v>
      </c>
      <c r="C27" s="128" t="s">
        <v>401</v>
      </c>
      <c r="D27" s="128">
        <v>0.23</v>
      </c>
      <c r="E27" s="128">
        <f t="shared" si="0"/>
        <v>1</v>
      </c>
      <c r="H27" s="175" t="s">
        <v>1139</v>
      </c>
      <c r="I27">
        <v>3</v>
      </c>
      <c r="J27">
        <v>1</v>
      </c>
      <c r="K27">
        <v>1</v>
      </c>
      <c r="L27">
        <v>5</v>
      </c>
    </row>
    <row r="28" spans="1:12" x14ac:dyDescent="0.25">
      <c r="A28" s="128" t="s">
        <v>473</v>
      </c>
      <c r="B28" s="128" t="s">
        <v>1126</v>
      </c>
      <c r="C28" s="128" t="s">
        <v>520</v>
      </c>
      <c r="D28" s="128">
        <v>0.19</v>
      </c>
      <c r="E28" s="128">
        <f t="shared" si="0"/>
        <v>1</v>
      </c>
      <c r="H28" s="175" t="s">
        <v>1140</v>
      </c>
      <c r="I28">
        <v>1</v>
      </c>
      <c r="J28">
        <v>1</v>
      </c>
      <c r="K28">
        <v>2</v>
      </c>
      <c r="L28">
        <v>4</v>
      </c>
    </row>
    <row r="29" spans="1:12" x14ac:dyDescent="0.25">
      <c r="A29" s="128" t="s">
        <v>473</v>
      </c>
      <c r="B29" s="128" t="s">
        <v>1127</v>
      </c>
      <c r="C29" s="128" t="s">
        <v>399</v>
      </c>
      <c r="D29" s="128">
        <v>0.2</v>
      </c>
      <c r="E29" s="128">
        <f t="shared" si="0"/>
        <v>1</v>
      </c>
      <c r="H29" s="175" t="s">
        <v>1141</v>
      </c>
      <c r="I29">
        <v>1</v>
      </c>
      <c r="J29">
        <v>1</v>
      </c>
      <c r="K29">
        <v>1</v>
      </c>
      <c r="L29">
        <v>3</v>
      </c>
    </row>
    <row r="30" spans="1:12" x14ac:dyDescent="0.25">
      <c r="A30" s="128" t="s">
        <v>473</v>
      </c>
      <c r="B30" s="128" t="s">
        <v>1127</v>
      </c>
      <c r="C30" s="128" t="s">
        <v>401</v>
      </c>
      <c r="D30" s="128">
        <v>0.3</v>
      </c>
      <c r="E30" s="128">
        <f t="shared" si="0"/>
        <v>1</v>
      </c>
      <c r="H30" s="175" t="s">
        <v>1142</v>
      </c>
      <c r="I30">
        <v>1</v>
      </c>
      <c r="J30">
        <v>1</v>
      </c>
      <c r="K30">
        <v>0</v>
      </c>
      <c r="L30">
        <v>2</v>
      </c>
    </row>
    <row r="31" spans="1:12" x14ac:dyDescent="0.25">
      <c r="A31" s="128" t="s">
        <v>473</v>
      </c>
      <c r="B31" s="128" t="s">
        <v>1127</v>
      </c>
      <c r="C31" s="128" t="s">
        <v>520</v>
      </c>
      <c r="D31" s="128">
        <v>0.2</v>
      </c>
      <c r="E31" s="128">
        <f t="shared" si="0"/>
        <v>1</v>
      </c>
      <c r="H31" s="175" t="s">
        <v>1143</v>
      </c>
      <c r="I31">
        <v>1</v>
      </c>
      <c r="J31">
        <v>1</v>
      </c>
      <c r="K31">
        <v>1</v>
      </c>
      <c r="L31">
        <v>3</v>
      </c>
    </row>
    <row r="32" spans="1:12" x14ac:dyDescent="0.25">
      <c r="A32" s="128" t="s">
        <v>473</v>
      </c>
      <c r="B32" s="128" t="s">
        <v>1128</v>
      </c>
      <c r="C32" s="128" t="s">
        <v>399</v>
      </c>
      <c r="D32" s="128">
        <v>0</v>
      </c>
      <c r="E32" s="128">
        <f t="shared" si="0"/>
        <v>1</v>
      </c>
      <c r="H32" s="175" t="s">
        <v>1144</v>
      </c>
      <c r="I32">
        <v>3</v>
      </c>
      <c r="J32">
        <v>3</v>
      </c>
      <c r="K32">
        <v>3</v>
      </c>
      <c r="L32">
        <v>9</v>
      </c>
    </row>
    <row r="33" spans="1:12" x14ac:dyDescent="0.25">
      <c r="A33" s="128" t="s">
        <v>473</v>
      </c>
      <c r="B33" s="128" t="s">
        <v>1128</v>
      </c>
      <c r="C33" s="128" t="s">
        <v>401</v>
      </c>
      <c r="D33" s="128">
        <v>0</v>
      </c>
      <c r="E33" s="128">
        <f t="shared" si="0"/>
        <v>1</v>
      </c>
      <c r="H33" s="175" t="s">
        <v>1145</v>
      </c>
      <c r="I33">
        <v>2</v>
      </c>
      <c r="J33">
        <v>1</v>
      </c>
      <c r="K33">
        <v>3</v>
      </c>
      <c r="L33">
        <v>6</v>
      </c>
    </row>
    <row r="34" spans="1:12" x14ac:dyDescent="0.25">
      <c r="A34" s="128" t="s">
        <v>473</v>
      </c>
      <c r="B34" s="128" t="s">
        <v>1128</v>
      </c>
      <c r="C34" s="128" t="s">
        <v>520</v>
      </c>
      <c r="D34" s="128">
        <v>0</v>
      </c>
      <c r="E34" s="128">
        <f t="shared" si="0"/>
        <v>1</v>
      </c>
      <c r="H34" s="175" t="s">
        <v>1146</v>
      </c>
      <c r="I34">
        <v>1</v>
      </c>
      <c r="J34">
        <v>3</v>
      </c>
      <c r="K34">
        <v>1</v>
      </c>
      <c r="L34">
        <v>5</v>
      </c>
    </row>
    <row r="35" spans="1:12" x14ac:dyDescent="0.25">
      <c r="A35" s="128" t="s">
        <v>473</v>
      </c>
      <c r="B35" s="128" t="s">
        <v>1129</v>
      </c>
      <c r="C35" s="128" t="s">
        <v>399</v>
      </c>
      <c r="D35" s="128">
        <v>0</v>
      </c>
      <c r="E35" s="128">
        <f t="shared" si="0"/>
        <v>1</v>
      </c>
      <c r="H35" s="175" t="s">
        <v>1147</v>
      </c>
      <c r="I35">
        <v>3</v>
      </c>
      <c r="J35">
        <v>2</v>
      </c>
      <c r="K35">
        <v>3</v>
      </c>
      <c r="L35">
        <v>8</v>
      </c>
    </row>
    <row r="36" spans="1:12" x14ac:dyDescent="0.25">
      <c r="A36" s="128" t="s">
        <v>473</v>
      </c>
      <c r="B36" s="128" t="s">
        <v>1129</v>
      </c>
      <c r="C36" s="128" t="s">
        <v>401</v>
      </c>
      <c r="D36" s="128">
        <v>0</v>
      </c>
      <c r="E36" s="128">
        <f t="shared" si="0"/>
        <v>1</v>
      </c>
      <c r="H36" s="175" t="s">
        <v>1148</v>
      </c>
      <c r="I36">
        <v>0</v>
      </c>
      <c r="J36">
        <v>0</v>
      </c>
      <c r="K36">
        <v>0</v>
      </c>
      <c r="L36">
        <v>0</v>
      </c>
    </row>
    <row r="37" spans="1:12" x14ac:dyDescent="0.25">
      <c r="A37" s="128" t="s">
        <v>473</v>
      </c>
      <c r="B37" s="128" t="s">
        <v>1129</v>
      </c>
      <c r="C37" s="128" t="s">
        <v>520</v>
      </c>
      <c r="D37" s="128">
        <v>0</v>
      </c>
      <c r="E37" s="128">
        <f t="shared" si="0"/>
        <v>1</v>
      </c>
      <c r="H37" s="132" t="s">
        <v>489</v>
      </c>
      <c r="I37">
        <v>102</v>
      </c>
      <c r="J37">
        <v>112</v>
      </c>
      <c r="K37">
        <v>109</v>
      </c>
      <c r="L37">
        <v>323</v>
      </c>
    </row>
    <row r="38" spans="1:12" x14ac:dyDescent="0.25">
      <c r="A38" s="128" t="s">
        <v>473</v>
      </c>
      <c r="B38" s="128" t="s">
        <v>1130</v>
      </c>
      <c r="C38" s="128" t="s">
        <v>399</v>
      </c>
      <c r="D38" s="128">
        <v>0.18</v>
      </c>
      <c r="E38" s="128">
        <f t="shared" si="0"/>
        <v>1</v>
      </c>
      <c r="H38" s="175" t="s">
        <v>1149</v>
      </c>
      <c r="I38">
        <v>1</v>
      </c>
      <c r="J38">
        <v>1</v>
      </c>
      <c r="K38">
        <v>2</v>
      </c>
      <c r="L38">
        <v>4</v>
      </c>
    </row>
    <row r="39" spans="1:12" x14ac:dyDescent="0.25">
      <c r="A39" s="128" t="s">
        <v>473</v>
      </c>
      <c r="B39" s="128" t="s">
        <v>1130</v>
      </c>
      <c r="C39" s="128" t="s">
        <v>401</v>
      </c>
      <c r="D39" s="128">
        <v>0.1</v>
      </c>
      <c r="E39" s="128">
        <f t="shared" si="0"/>
        <v>1</v>
      </c>
      <c r="H39" s="175" t="s">
        <v>1150</v>
      </c>
      <c r="I39">
        <v>2</v>
      </c>
      <c r="J39">
        <v>2</v>
      </c>
      <c r="K39">
        <v>3</v>
      </c>
      <c r="L39">
        <v>7</v>
      </c>
    </row>
    <row r="40" spans="1:12" x14ac:dyDescent="0.25">
      <c r="A40" s="128" t="s">
        <v>473</v>
      </c>
      <c r="B40" s="128" t="s">
        <v>1130</v>
      </c>
      <c r="C40" s="128" t="s">
        <v>520</v>
      </c>
      <c r="D40" s="128">
        <v>0.15</v>
      </c>
      <c r="E40" s="128">
        <f t="shared" si="0"/>
        <v>1</v>
      </c>
      <c r="H40" s="175" t="s">
        <v>1151</v>
      </c>
      <c r="I40">
        <v>1</v>
      </c>
      <c r="J40">
        <v>1</v>
      </c>
      <c r="K40">
        <v>3</v>
      </c>
      <c r="L40">
        <v>5</v>
      </c>
    </row>
    <row r="41" spans="1:12" x14ac:dyDescent="0.25">
      <c r="A41" s="128" t="s">
        <v>473</v>
      </c>
      <c r="B41" s="128" t="s">
        <v>1131</v>
      </c>
      <c r="C41" s="128" t="s">
        <v>399</v>
      </c>
      <c r="D41" s="128">
        <v>0.04</v>
      </c>
      <c r="E41" s="128">
        <f t="shared" si="0"/>
        <v>1</v>
      </c>
      <c r="H41" s="175" t="s">
        <v>1152</v>
      </c>
      <c r="I41">
        <v>3</v>
      </c>
      <c r="J41">
        <v>3</v>
      </c>
      <c r="K41">
        <v>3</v>
      </c>
      <c r="L41">
        <v>9</v>
      </c>
    </row>
    <row r="42" spans="1:12" x14ac:dyDescent="0.25">
      <c r="A42" s="128" t="s">
        <v>473</v>
      </c>
      <c r="B42" s="128" t="s">
        <v>1131</v>
      </c>
      <c r="C42" s="128" t="s">
        <v>401</v>
      </c>
      <c r="D42" s="128">
        <v>0.04</v>
      </c>
      <c r="E42" s="128">
        <f t="shared" si="0"/>
        <v>1</v>
      </c>
      <c r="H42" s="175" t="s">
        <v>1153</v>
      </c>
      <c r="I42">
        <v>2</v>
      </c>
      <c r="J42">
        <v>3</v>
      </c>
      <c r="K42">
        <v>3</v>
      </c>
      <c r="L42">
        <v>8</v>
      </c>
    </row>
    <row r="43" spans="1:12" x14ac:dyDescent="0.25">
      <c r="A43" s="128" t="s">
        <v>473</v>
      </c>
      <c r="B43" s="128" t="s">
        <v>1131</v>
      </c>
      <c r="C43" s="128" t="s">
        <v>520</v>
      </c>
      <c r="D43" s="128">
        <v>7.0000000000000007E-2</v>
      </c>
      <c r="E43" s="128">
        <f t="shared" si="0"/>
        <v>1</v>
      </c>
      <c r="H43" s="175" t="s">
        <v>1217</v>
      </c>
      <c r="I43">
        <v>3</v>
      </c>
      <c r="J43">
        <v>3</v>
      </c>
      <c r="K43">
        <v>3</v>
      </c>
      <c r="L43">
        <v>9</v>
      </c>
    </row>
    <row r="44" spans="1:12" x14ac:dyDescent="0.25">
      <c r="A44" s="128" t="s">
        <v>473</v>
      </c>
      <c r="B44" s="128" t="s">
        <v>1132</v>
      </c>
      <c r="C44" s="128" t="s">
        <v>399</v>
      </c>
      <c r="D44" s="128"/>
      <c r="E44" s="128">
        <v>0</v>
      </c>
      <c r="H44" s="175" t="s">
        <v>1154</v>
      </c>
      <c r="I44">
        <v>1</v>
      </c>
      <c r="J44">
        <v>2</v>
      </c>
      <c r="K44">
        <v>2</v>
      </c>
      <c r="L44">
        <v>5</v>
      </c>
    </row>
    <row r="45" spans="1:12" x14ac:dyDescent="0.25">
      <c r="A45" s="128" t="s">
        <v>473</v>
      </c>
      <c r="B45" s="128" t="s">
        <v>1132</v>
      </c>
      <c r="C45" s="128" t="s">
        <v>401</v>
      </c>
      <c r="D45" s="128"/>
      <c r="E45" s="128">
        <v>0</v>
      </c>
      <c r="H45" s="175" t="s">
        <v>1155</v>
      </c>
      <c r="I45">
        <v>1</v>
      </c>
      <c r="J45">
        <v>2</v>
      </c>
      <c r="K45">
        <v>1</v>
      </c>
      <c r="L45">
        <v>4</v>
      </c>
    </row>
    <row r="46" spans="1:12" x14ac:dyDescent="0.25">
      <c r="A46" s="128" t="s">
        <v>473</v>
      </c>
      <c r="B46" s="128" t="s">
        <v>1132</v>
      </c>
      <c r="C46" s="128" t="s">
        <v>520</v>
      </c>
      <c r="D46" s="128"/>
      <c r="E46" s="128">
        <v>0</v>
      </c>
      <c r="H46" s="175" t="s">
        <v>1156</v>
      </c>
      <c r="I46">
        <v>1</v>
      </c>
      <c r="J46">
        <v>1</v>
      </c>
      <c r="K46">
        <v>2</v>
      </c>
      <c r="L46">
        <v>4</v>
      </c>
    </row>
    <row r="47" spans="1:12" x14ac:dyDescent="0.25">
      <c r="A47" s="128" t="s">
        <v>473</v>
      </c>
      <c r="B47" s="128" t="s">
        <v>1133</v>
      </c>
      <c r="C47" s="128" t="s">
        <v>399</v>
      </c>
      <c r="D47" s="128">
        <v>0.11</v>
      </c>
      <c r="E47" s="128">
        <f t="shared" ref="E47:E75" si="1">IF(D47&lt;=0.5,1,IF(D47&lt;=1,2,IF(D47&gt;1,3)))</f>
        <v>1</v>
      </c>
      <c r="H47" s="175" t="s">
        <v>1157</v>
      </c>
      <c r="I47">
        <v>1</v>
      </c>
      <c r="J47">
        <v>1</v>
      </c>
      <c r="K47">
        <v>1</v>
      </c>
      <c r="L47">
        <v>3</v>
      </c>
    </row>
    <row r="48" spans="1:12" x14ac:dyDescent="0.25">
      <c r="A48" s="128" t="s">
        <v>473</v>
      </c>
      <c r="B48" s="128" t="s">
        <v>1133</v>
      </c>
      <c r="C48" s="128" t="s">
        <v>401</v>
      </c>
      <c r="D48" s="128">
        <v>0.25</v>
      </c>
      <c r="E48" s="128">
        <f t="shared" si="1"/>
        <v>1</v>
      </c>
      <c r="H48" s="175" t="s">
        <v>1158</v>
      </c>
      <c r="I48">
        <v>0</v>
      </c>
      <c r="J48">
        <v>3</v>
      </c>
      <c r="K48">
        <v>3</v>
      </c>
      <c r="L48">
        <v>6</v>
      </c>
    </row>
    <row r="49" spans="1:12" x14ac:dyDescent="0.25">
      <c r="A49" s="128" t="s">
        <v>473</v>
      </c>
      <c r="B49" s="128" t="s">
        <v>1133</v>
      </c>
      <c r="C49" s="128" t="s">
        <v>520</v>
      </c>
      <c r="D49" s="128">
        <v>3.55</v>
      </c>
      <c r="E49" s="128">
        <f t="shared" si="1"/>
        <v>3</v>
      </c>
      <c r="H49" s="175" t="s">
        <v>1159</v>
      </c>
      <c r="I49">
        <v>0</v>
      </c>
      <c r="J49">
        <v>3</v>
      </c>
      <c r="K49">
        <v>3</v>
      </c>
      <c r="L49">
        <v>6</v>
      </c>
    </row>
    <row r="50" spans="1:12" x14ac:dyDescent="0.25">
      <c r="A50" s="128" t="s">
        <v>473</v>
      </c>
      <c r="B50" s="128" t="s">
        <v>1134</v>
      </c>
      <c r="C50" s="128" t="s">
        <v>399</v>
      </c>
      <c r="D50" s="128">
        <v>0.1</v>
      </c>
      <c r="E50" s="128">
        <f t="shared" si="1"/>
        <v>1</v>
      </c>
      <c r="H50" s="175" t="s">
        <v>1160</v>
      </c>
      <c r="I50">
        <v>1</v>
      </c>
      <c r="J50">
        <v>3</v>
      </c>
      <c r="K50">
        <v>3</v>
      </c>
      <c r="L50">
        <v>7</v>
      </c>
    </row>
    <row r="51" spans="1:12" x14ac:dyDescent="0.25">
      <c r="A51" s="128" t="s">
        <v>473</v>
      </c>
      <c r="B51" s="128" t="s">
        <v>1134</v>
      </c>
      <c r="C51" s="128" t="s">
        <v>401</v>
      </c>
      <c r="D51" s="128">
        <v>0.1</v>
      </c>
      <c r="E51" s="128">
        <f t="shared" si="1"/>
        <v>1</v>
      </c>
      <c r="H51" s="175" t="s">
        <v>1161</v>
      </c>
      <c r="I51">
        <v>1</v>
      </c>
      <c r="J51">
        <v>1</v>
      </c>
      <c r="K51">
        <v>1</v>
      </c>
      <c r="L51">
        <v>3</v>
      </c>
    </row>
    <row r="52" spans="1:12" x14ac:dyDescent="0.25">
      <c r="A52" s="128" t="s">
        <v>473</v>
      </c>
      <c r="B52" s="128" t="s">
        <v>1134</v>
      </c>
      <c r="C52" s="128" t="s">
        <v>520</v>
      </c>
      <c r="D52" s="128">
        <v>0.1</v>
      </c>
      <c r="E52" s="128">
        <f t="shared" si="1"/>
        <v>1</v>
      </c>
      <c r="H52" s="175" t="s">
        <v>1162</v>
      </c>
      <c r="I52">
        <v>1</v>
      </c>
      <c r="J52">
        <v>3</v>
      </c>
      <c r="K52">
        <v>3</v>
      </c>
      <c r="L52">
        <v>7</v>
      </c>
    </row>
    <row r="53" spans="1:12" x14ac:dyDescent="0.25">
      <c r="A53" s="128" t="s">
        <v>473</v>
      </c>
      <c r="B53" s="128" t="s">
        <v>1135</v>
      </c>
      <c r="C53" s="128" t="s">
        <v>399</v>
      </c>
      <c r="D53" s="128">
        <v>0.05</v>
      </c>
      <c r="E53" s="128">
        <f t="shared" si="1"/>
        <v>1</v>
      </c>
      <c r="H53" s="175" t="s">
        <v>1163</v>
      </c>
      <c r="I53">
        <v>3</v>
      </c>
      <c r="J53">
        <v>1</v>
      </c>
      <c r="K53">
        <v>3</v>
      </c>
      <c r="L53">
        <v>7</v>
      </c>
    </row>
    <row r="54" spans="1:12" x14ac:dyDescent="0.25">
      <c r="A54" s="128" t="s">
        <v>473</v>
      </c>
      <c r="B54" s="128" t="s">
        <v>1135</v>
      </c>
      <c r="C54" s="128" t="s">
        <v>401</v>
      </c>
      <c r="D54" s="128">
        <v>0.41</v>
      </c>
      <c r="E54" s="128">
        <f t="shared" si="1"/>
        <v>1</v>
      </c>
      <c r="H54" s="175" t="s">
        <v>1164</v>
      </c>
      <c r="I54">
        <v>1</v>
      </c>
      <c r="J54">
        <v>1</v>
      </c>
      <c r="K54">
        <v>0</v>
      </c>
      <c r="L54">
        <v>2</v>
      </c>
    </row>
    <row r="55" spans="1:12" x14ac:dyDescent="0.25">
      <c r="A55" s="128" t="s">
        <v>473</v>
      </c>
      <c r="B55" s="128" t="s">
        <v>1135</v>
      </c>
      <c r="C55" s="128" t="s">
        <v>520</v>
      </c>
      <c r="D55" s="128">
        <v>0.19</v>
      </c>
      <c r="E55" s="128">
        <f t="shared" si="1"/>
        <v>1</v>
      </c>
      <c r="H55" s="175" t="s">
        <v>1165</v>
      </c>
      <c r="I55">
        <v>1</v>
      </c>
      <c r="J55">
        <v>1</v>
      </c>
      <c r="K55">
        <v>1</v>
      </c>
      <c r="L55">
        <v>3</v>
      </c>
    </row>
    <row r="56" spans="1:12" x14ac:dyDescent="0.25">
      <c r="A56" s="128" t="s">
        <v>473</v>
      </c>
      <c r="B56" s="128" t="s">
        <v>1136</v>
      </c>
      <c r="C56" s="128" t="s">
        <v>399</v>
      </c>
      <c r="D56" s="128">
        <v>0.1</v>
      </c>
      <c r="E56" s="128">
        <f t="shared" si="1"/>
        <v>1</v>
      </c>
      <c r="H56" s="175" t="s">
        <v>1166</v>
      </c>
      <c r="I56">
        <v>0</v>
      </c>
      <c r="J56">
        <v>0</v>
      </c>
      <c r="K56">
        <v>0</v>
      </c>
      <c r="L56">
        <v>0</v>
      </c>
    </row>
    <row r="57" spans="1:12" x14ac:dyDescent="0.25">
      <c r="A57" s="128" t="s">
        <v>473</v>
      </c>
      <c r="B57" s="128" t="s">
        <v>1136</v>
      </c>
      <c r="C57" s="128" t="s">
        <v>401</v>
      </c>
      <c r="D57" s="128">
        <v>0.2</v>
      </c>
      <c r="E57" s="128">
        <f t="shared" si="1"/>
        <v>1</v>
      </c>
      <c r="H57" s="175" t="s">
        <v>1167</v>
      </c>
      <c r="I57">
        <v>2</v>
      </c>
      <c r="J57">
        <v>2</v>
      </c>
      <c r="K57">
        <v>2</v>
      </c>
      <c r="L57">
        <v>6</v>
      </c>
    </row>
    <row r="58" spans="1:12" x14ac:dyDescent="0.25">
      <c r="A58" s="128" t="s">
        <v>473</v>
      </c>
      <c r="B58" s="128" t="s">
        <v>1136</v>
      </c>
      <c r="C58" s="128" t="s">
        <v>520</v>
      </c>
      <c r="D58" s="128">
        <v>0.2</v>
      </c>
      <c r="E58" s="128">
        <f t="shared" si="1"/>
        <v>1</v>
      </c>
      <c r="H58" s="175" t="s">
        <v>1168</v>
      </c>
      <c r="I58">
        <v>1</v>
      </c>
      <c r="J58">
        <v>1</v>
      </c>
      <c r="K58">
        <v>1</v>
      </c>
      <c r="L58">
        <v>3</v>
      </c>
    </row>
    <row r="59" spans="1:12" x14ac:dyDescent="0.25">
      <c r="A59" s="128" t="s">
        <v>473</v>
      </c>
      <c r="B59" s="128" t="s">
        <v>1137</v>
      </c>
      <c r="C59" s="128" t="s">
        <v>399</v>
      </c>
      <c r="D59" s="128">
        <v>0.2</v>
      </c>
      <c r="E59" s="128">
        <f t="shared" si="1"/>
        <v>1</v>
      </c>
      <c r="H59" s="175" t="s">
        <v>1169</v>
      </c>
      <c r="I59">
        <v>1</v>
      </c>
      <c r="J59">
        <v>1</v>
      </c>
      <c r="K59">
        <v>1</v>
      </c>
      <c r="L59">
        <v>3</v>
      </c>
    </row>
    <row r="60" spans="1:12" x14ac:dyDescent="0.25">
      <c r="A60" s="128" t="s">
        <v>473</v>
      </c>
      <c r="B60" s="128" t="s">
        <v>1137</v>
      </c>
      <c r="C60" s="128" t="s">
        <v>401</v>
      </c>
      <c r="D60" s="128">
        <v>0.2</v>
      </c>
      <c r="E60" s="128">
        <f t="shared" si="1"/>
        <v>1</v>
      </c>
      <c r="H60" s="175" t="s">
        <v>1170</v>
      </c>
      <c r="I60">
        <v>2</v>
      </c>
      <c r="J60">
        <v>3</v>
      </c>
      <c r="K60">
        <v>0</v>
      </c>
      <c r="L60">
        <v>5</v>
      </c>
    </row>
    <row r="61" spans="1:12" x14ac:dyDescent="0.25">
      <c r="A61" s="128" t="s">
        <v>473</v>
      </c>
      <c r="B61" s="128" t="s">
        <v>1137</v>
      </c>
      <c r="C61" s="128" t="s">
        <v>520</v>
      </c>
      <c r="D61" s="128">
        <v>0.23</v>
      </c>
      <c r="E61" s="128">
        <f t="shared" si="1"/>
        <v>1</v>
      </c>
      <c r="H61" s="175" t="s">
        <v>1171</v>
      </c>
      <c r="I61">
        <v>1</v>
      </c>
      <c r="J61">
        <v>1</v>
      </c>
      <c r="K61">
        <v>1</v>
      </c>
      <c r="L61">
        <v>3</v>
      </c>
    </row>
    <row r="62" spans="1:12" x14ac:dyDescent="0.25">
      <c r="A62" s="128" t="s">
        <v>473</v>
      </c>
      <c r="B62" s="128" t="s">
        <v>1138</v>
      </c>
      <c r="C62" s="128" t="s">
        <v>399</v>
      </c>
      <c r="D62" s="128">
        <v>0.01</v>
      </c>
      <c r="E62" s="128">
        <f t="shared" si="1"/>
        <v>1</v>
      </c>
      <c r="H62" s="175" t="s">
        <v>1172</v>
      </c>
      <c r="I62">
        <v>1</v>
      </c>
      <c r="J62">
        <v>1</v>
      </c>
      <c r="K62">
        <v>1</v>
      </c>
      <c r="L62">
        <v>3</v>
      </c>
    </row>
    <row r="63" spans="1:12" x14ac:dyDescent="0.25">
      <c r="A63" s="128" t="s">
        <v>473</v>
      </c>
      <c r="B63" s="128" t="s">
        <v>1138</v>
      </c>
      <c r="C63" s="128" t="s">
        <v>401</v>
      </c>
      <c r="D63" s="128">
        <v>0.03</v>
      </c>
      <c r="E63" s="128">
        <f t="shared" si="1"/>
        <v>1</v>
      </c>
      <c r="H63" s="175" t="s">
        <v>1173</v>
      </c>
      <c r="I63">
        <v>2</v>
      </c>
      <c r="J63">
        <v>1</v>
      </c>
      <c r="K63">
        <v>1</v>
      </c>
      <c r="L63">
        <v>4</v>
      </c>
    </row>
    <row r="64" spans="1:12" x14ac:dyDescent="0.25">
      <c r="A64" s="128" t="s">
        <v>473</v>
      </c>
      <c r="B64" s="128" t="s">
        <v>1138</v>
      </c>
      <c r="C64" s="128" t="s">
        <v>520</v>
      </c>
      <c r="D64" s="128">
        <v>0.05</v>
      </c>
      <c r="E64" s="128">
        <f t="shared" si="1"/>
        <v>1</v>
      </c>
      <c r="H64" s="175" t="s">
        <v>1174</v>
      </c>
      <c r="I64">
        <v>0</v>
      </c>
      <c r="J64">
        <v>0</v>
      </c>
      <c r="K64">
        <v>0</v>
      </c>
      <c r="L64">
        <v>0</v>
      </c>
    </row>
    <row r="65" spans="1:12" x14ac:dyDescent="0.25">
      <c r="A65" s="128" t="s">
        <v>473</v>
      </c>
      <c r="B65" s="128" t="s">
        <v>1139</v>
      </c>
      <c r="C65" s="128" t="s">
        <v>399</v>
      </c>
      <c r="D65" s="128">
        <v>1.26</v>
      </c>
      <c r="E65" s="128">
        <f t="shared" si="1"/>
        <v>3</v>
      </c>
      <c r="H65" s="175" t="s">
        <v>1175</v>
      </c>
      <c r="I65">
        <v>1</v>
      </c>
      <c r="J65">
        <v>1</v>
      </c>
      <c r="K65">
        <v>1</v>
      </c>
      <c r="L65">
        <v>3</v>
      </c>
    </row>
    <row r="66" spans="1:12" x14ac:dyDescent="0.25">
      <c r="A66" s="128" t="s">
        <v>473</v>
      </c>
      <c r="B66" s="128" t="s">
        <v>1139</v>
      </c>
      <c r="C66" s="128" t="s">
        <v>401</v>
      </c>
      <c r="D66" s="128">
        <v>0.21</v>
      </c>
      <c r="E66" s="128">
        <f t="shared" si="1"/>
        <v>1</v>
      </c>
      <c r="H66" s="175" t="s">
        <v>1176</v>
      </c>
      <c r="I66">
        <v>1</v>
      </c>
      <c r="J66">
        <v>1</v>
      </c>
      <c r="K66">
        <v>0</v>
      </c>
      <c r="L66">
        <v>2</v>
      </c>
    </row>
    <row r="67" spans="1:12" x14ac:dyDescent="0.25">
      <c r="A67" s="128" t="s">
        <v>473</v>
      </c>
      <c r="B67" s="128" t="s">
        <v>1139</v>
      </c>
      <c r="C67" s="128" t="s">
        <v>520</v>
      </c>
      <c r="D67" s="128">
        <v>0.16</v>
      </c>
      <c r="E67" s="128">
        <f t="shared" si="1"/>
        <v>1</v>
      </c>
      <c r="H67" s="175" t="s">
        <v>1251</v>
      </c>
      <c r="I67">
        <v>1</v>
      </c>
      <c r="J67">
        <v>1</v>
      </c>
      <c r="K67">
        <v>1</v>
      </c>
      <c r="L67">
        <v>3</v>
      </c>
    </row>
    <row r="68" spans="1:12" x14ac:dyDescent="0.25">
      <c r="A68" s="128" t="s">
        <v>473</v>
      </c>
      <c r="B68" s="128" t="s">
        <v>1140</v>
      </c>
      <c r="C68" s="128" t="s">
        <v>399</v>
      </c>
      <c r="D68" s="128">
        <v>0</v>
      </c>
      <c r="E68" s="128">
        <f t="shared" si="1"/>
        <v>1</v>
      </c>
      <c r="H68" s="175" t="s">
        <v>1177</v>
      </c>
      <c r="I68">
        <v>1</v>
      </c>
      <c r="J68">
        <v>2</v>
      </c>
      <c r="K68">
        <v>1</v>
      </c>
      <c r="L68">
        <v>4</v>
      </c>
    </row>
    <row r="69" spans="1:12" x14ac:dyDescent="0.25">
      <c r="A69" s="128" t="s">
        <v>473</v>
      </c>
      <c r="B69" s="128" t="s">
        <v>1140</v>
      </c>
      <c r="C69" s="128" t="s">
        <v>401</v>
      </c>
      <c r="D69" s="128">
        <v>0</v>
      </c>
      <c r="E69" s="128">
        <f t="shared" si="1"/>
        <v>1</v>
      </c>
      <c r="H69" s="175" t="s">
        <v>1178</v>
      </c>
      <c r="I69">
        <v>1</v>
      </c>
      <c r="J69">
        <v>1</v>
      </c>
      <c r="K69">
        <v>1</v>
      </c>
      <c r="L69">
        <v>3</v>
      </c>
    </row>
    <row r="70" spans="1:12" x14ac:dyDescent="0.25">
      <c r="A70" s="128" t="s">
        <v>473</v>
      </c>
      <c r="B70" s="128" t="s">
        <v>1140</v>
      </c>
      <c r="C70" s="128" t="s">
        <v>520</v>
      </c>
      <c r="D70" s="128">
        <v>1</v>
      </c>
      <c r="E70" s="128">
        <f t="shared" si="1"/>
        <v>2</v>
      </c>
      <c r="H70" s="175" t="s">
        <v>1179</v>
      </c>
      <c r="I70">
        <v>2</v>
      </c>
      <c r="J70">
        <v>2</v>
      </c>
      <c r="K70">
        <v>2</v>
      </c>
      <c r="L70">
        <v>6</v>
      </c>
    </row>
    <row r="71" spans="1:12" x14ac:dyDescent="0.25">
      <c r="A71" s="128" t="s">
        <v>473</v>
      </c>
      <c r="B71" s="128" t="s">
        <v>1141</v>
      </c>
      <c r="C71" s="128" t="s">
        <v>399</v>
      </c>
      <c r="D71" s="128">
        <v>0</v>
      </c>
      <c r="E71" s="128">
        <f t="shared" si="1"/>
        <v>1</v>
      </c>
      <c r="H71" s="175" t="s">
        <v>1180</v>
      </c>
      <c r="I71">
        <v>3</v>
      </c>
      <c r="J71">
        <v>3</v>
      </c>
      <c r="K71">
        <v>3</v>
      </c>
      <c r="L71">
        <v>9</v>
      </c>
    </row>
    <row r="72" spans="1:12" x14ac:dyDescent="0.25">
      <c r="A72" s="128" t="s">
        <v>473</v>
      </c>
      <c r="B72" s="128" t="s">
        <v>1141</v>
      </c>
      <c r="C72" s="128" t="s">
        <v>401</v>
      </c>
      <c r="D72" s="128">
        <v>0</v>
      </c>
      <c r="E72" s="128">
        <f t="shared" si="1"/>
        <v>1</v>
      </c>
      <c r="H72" s="175" t="s">
        <v>1181</v>
      </c>
      <c r="I72">
        <v>3</v>
      </c>
      <c r="J72">
        <v>2</v>
      </c>
      <c r="K72">
        <v>2</v>
      </c>
      <c r="L72">
        <v>7</v>
      </c>
    </row>
    <row r="73" spans="1:12" x14ac:dyDescent="0.25">
      <c r="A73" s="128" t="s">
        <v>473</v>
      </c>
      <c r="B73" s="128" t="s">
        <v>1141</v>
      </c>
      <c r="C73" s="128" t="s">
        <v>520</v>
      </c>
      <c r="D73" s="128">
        <v>0</v>
      </c>
      <c r="E73" s="128">
        <f t="shared" si="1"/>
        <v>1</v>
      </c>
      <c r="H73" s="175" t="s">
        <v>1182</v>
      </c>
      <c r="I73">
        <v>1</v>
      </c>
      <c r="J73">
        <v>1</v>
      </c>
      <c r="K73">
        <v>0</v>
      </c>
      <c r="L73">
        <v>2</v>
      </c>
    </row>
    <row r="74" spans="1:12" x14ac:dyDescent="0.25">
      <c r="A74" s="128" t="s">
        <v>473</v>
      </c>
      <c r="B74" s="128" t="s">
        <v>1142</v>
      </c>
      <c r="C74" s="128" t="s">
        <v>399</v>
      </c>
      <c r="D74" s="128">
        <v>0.5</v>
      </c>
      <c r="E74" s="128">
        <f t="shared" si="1"/>
        <v>1</v>
      </c>
      <c r="H74" s="175" t="s">
        <v>1183</v>
      </c>
      <c r="I74">
        <v>1</v>
      </c>
      <c r="J74">
        <v>1</v>
      </c>
      <c r="K74">
        <v>1</v>
      </c>
      <c r="L74">
        <v>3</v>
      </c>
    </row>
    <row r="75" spans="1:12" x14ac:dyDescent="0.25">
      <c r="A75" s="128" t="s">
        <v>473</v>
      </c>
      <c r="B75" s="128" t="s">
        <v>1142</v>
      </c>
      <c r="C75" s="128" t="s">
        <v>401</v>
      </c>
      <c r="D75" s="128">
        <v>0.4</v>
      </c>
      <c r="E75" s="128">
        <f t="shared" si="1"/>
        <v>1</v>
      </c>
      <c r="H75" s="175" t="s">
        <v>1184</v>
      </c>
      <c r="I75">
        <v>1</v>
      </c>
      <c r="J75">
        <v>1</v>
      </c>
      <c r="K75">
        <v>2</v>
      </c>
      <c r="L75">
        <v>4</v>
      </c>
    </row>
    <row r="76" spans="1:12" x14ac:dyDescent="0.25">
      <c r="A76" s="128" t="s">
        <v>473</v>
      </c>
      <c r="B76" s="128" t="s">
        <v>1142</v>
      </c>
      <c r="C76" s="128" t="s">
        <v>520</v>
      </c>
      <c r="D76" s="128"/>
      <c r="E76" s="128">
        <v>0</v>
      </c>
      <c r="H76" s="175" t="s">
        <v>1185</v>
      </c>
      <c r="I76">
        <v>3</v>
      </c>
      <c r="J76">
        <v>1</v>
      </c>
      <c r="K76">
        <v>1</v>
      </c>
      <c r="L76">
        <v>5</v>
      </c>
    </row>
    <row r="77" spans="1:12" x14ac:dyDescent="0.25">
      <c r="A77" s="128" t="s">
        <v>473</v>
      </c>
      <c r="B77" s="128" t="s">
        <v>1143</v>
      </c>
      <c r="C77" s="128" t="s">
        <v>399</v>
      </c>
      <c r="D77" s="128">
        <v>0</v>
      </c>
      <c r="E77" s="128">
        <f t="shared" ref="E77:E91" si="2">IF(D77&lt;=0.5,1,IF(D77&lt;=1,2,IF(D77&gt;1,3)))</f>
        <v>1</v>
      </c>
      <c r="H77" s="175" t="s">
        <v>1186</v>
      </c>
      <c r="I77">
        <v>3</v>
      </c>
      <c r="J77">
        <v>3</v>
      </c>
      <c r="K77">
        <v>1</v>
      </c>
      <c r="L77">
        <v>7</v>
      </c>
    </row>
    <row r="78" spans="1:12" x14ac:dyDescent="0.25">
      <c r="A78" s="128" t="s">
        <v>473</v>
      </c>
      <c r="B78" s="128" t="s">
        <v>1143</v>
      </c>
      <c r="C78" s="128" t="s">
        <v>401</v>
      </c>
      <c r="D78" s="128">
        <v>0</v>
      </c>
      <c r="E78" s="128">
        <f t="shared" si="2"/>
        <v>1</v>
      </c>
      <c r="H78" s="175" t="s">
        <v>1187</v>
      </c>
      <c r="I78">
        <v>3</v>
      </c>
      <c r="J78">
        <v>3</v>
      </c>
      <c r="K78">
        <v>3</v>
      </c>
      <c r="L78">
        <v>9</v>
      </c>
    </row>
    <row r="79" spans="1:12" x14ac:dyDescent="0.25">
      <c r="A79" s="128" t="s">
        <v>473</v>
      </c>
      <c r="B79" s="128" t="s">
        <v>1143</v>
      </c>
      <c r="C79" s="128" t="s">
        <v>520</v>
      </c>
      <c r="D79" s="128">
        <v>0</v>
      </c>
      <c r="E79" s="128">
        <f t="shared" si="2"/>
        <v>1</v>
      </c>
      <c r="H79" s="175" t="s">
        <v>1188</v>
      </c>
      <c r="I79">
        <v>1</v>
      </c>
      <c r="J79">
        <v>1</v>
      </c>
      <c r="K79">
        <v>1</v>
      </c>
      <c r="L79">
        <v>3</v>
      </c>
    </row>
    <row r="80" spans="1:12" x14ac:dyDescent="0.25">
      <c r="A80" s="128" t="s">
        <v>473</v>
      </c>
      <c r="B80" s="128" t="s">
        <v>1144</v>
      </c>
      <c r="C80" s="128" t="s">
        <v>399</v>
      </c>
      <c r="D80" s="128">
        <v>1.4</v>
      </c>
      <c r="E80" s="128">
        <f t="shared" si="2"/>
        <v>3</v>
      </c>
      <c r="H80" s="175" t="s">
        <v>1189</v>
      </c>
      <c r="I80">
        <v>3</v>
      </c>
      <c r="J80">
        <v>3</v>
      </c>
      <c r="K80">
        <v>3</v>
      </c>
      <c r="L80">
        <v>9</v>
      </c>
    </row>
    <row r="81" spans="1:12" x14ac:dyDescent="0.25">
      <c r="A81" s="128" t="s">
        <v>473</v>
      </c>
      <c r="B81" s="128" t="s">
        <v>1144</v>
      </c>
      <c r="C81" s="128" t="s">
        <v>401</v>
      </c>
      <c r="D81" s="128">
        <v>1.1000000000000001</v>
      </c>
      <c r="E81" s="128">
        <f t="shared" si="2"/>
        <v>3</v>
      </c>
      <c r="H81" s="175" t="s">
        <v>1190</v>
      </c>
      <c r="I81">
        <v>1</v>
      </c>
      <c r="J81">
        <v>1</v>
      </c>
      <c r="K81">
        <v>1</v>
      </c>
      <c r="L81">
        <v>3</v>
      </c>
    </row>
    <row r="82" spans="1:12" x14ac:dyDescent="0.25">
      <c r="A82" s="128" t="s">
        <v>473</v>
      </c>
      <c r="B82" s="128" t="s">
        <v>1144</v>
      </c>
      <c r="C82" s="128" t="s">
        <v>520</v>
      </c>
      <c r="D82" s="128">
        <v>1.5</v>
      </c>
      <c r="E82" s="128">
        <f t="shared" si="2"/>
        <v>3</v>
      </c>
      <c r="H82" s="175" t="s">
        <v>1191</v>
      </c>
      <c r="I82">
        <v>2</v>
      </c>
      <c r="J82">
        <v>1</v>
      </c>
      <c r="K82">
        <v>1</v>
      </c>
      <c r="L82">
        <v>4</v>
      </c>
    </row>
    <row r="83" spans="1:12" x14ac:dyDescent="0.25">
      <c r="A83" s="128" t="s">
        <v>473</v>
      </c>
      <c r="B83" s="128" t="s">
        <v>1145</v>
      </c>
      <c r="C83" s="128" t="s">
        <v>399</v>
      </c>
      <c r="D83" s="128">
        <v>1</v>
      </c>
      <c r="E83" s="128">
        <f t="shared" si="2"/>
        <v>2</v>
      </c>
      <c r="H83" s="175" t="s">
        <v>1192</v>
      </c>
      <c r="I83">
        <v>3</v>
      </c>
      <c r="J83">
        <v>3</v>
      </c>
      <c r="K83">
        <v>3</v>
      </c>
      <c r="L83">
        <v>9</v>
      </c>
    </row>
    <row r="84" spans="1:12" x14ac:dyDescent="0.25">
      <c r="A84" s="128" t="s">
        <v>473</v>
      </c>
      <c r="B84" s="128" t="s">
        <v>1145</v>
      </c>
      <c r="C84" s="128" t="s">
        <v>401</v>
      </c>
      <c r="D84" s="128">
        <v>0</v>
      </c>
      <c r="E84" s="128">
        <f t="shared" si="2"/>
        <v>1</v>
      </c>
      <c r="H84" s="175" t="s">
        <v>1193</v>
      </c>
      <c r="I84">
        <v>1</v>
      </c>
      <c r="J84">
        <v>3</v>
      </c>
      <c r="K84">
        <v>1</v>
      </c>
      <c r="L84">
        <v>5</v>
      </c>
    </row>
    <row r="85" spans="1:12" x14ac:dyDescent="0.25">
      <c r="A85" s="128" t="s">
        <v>473</v>
      </c>
      <c r="B85" s="128" t="s">
        <v>1145</v>
      </c>
      <c r="C85" s="128" t="s">
        <v>520</v>
      </c>
      <c r="D85" s="128">
        <v>2.2999999999999998</v>
      </c>
      <c r="E85" s="128">
        <f t="shared" si="2"/>
        <v>3</v>
      </c>
      <c r="H85" s="175" t="s">
        <v>1194</v>
      </c>
      <c r="I85">
        <v>1</v>
      </c>
      <c r="J85">
        <v>1</v>
      </c>
      <c r="K85">
        <v>1</v>
      </c>
      <c r="L85">
        <v>3</v>
      </c>
    </row>
    <row r="86" spans="1:12" x14ac:dyDescent="0.25">
      <c r="A86" s="128" t="s">
        <v>473</v>
      </c>
      <c r="B86" s="128" t="s">
        <v>1146</v>
      </c>
      <c r="C86" s="128" t="s">
        <v>399</v>
      </c>
      <c r="D86" s="128">
        <v>7.0000000000000007E-2</v>
      </c>
      <c r="E86" s="128">
        <f t="shared" si="2"/>
        <v>1</v>
      </c>
      <c r="H86" s="175" t="s">
        <v>1195</v>
      </c>
      <c r="I86">
        <v>1</v>
      </c>
      <c r="J86">
        <v>1</v>
      </c>
      <c r="K86">
        <v>2</v>
      </c>
      <c r="L86">
        <v>4</v>
      </c>
    </row>
    <row r="87" spans="1:12" x14ac:dyDescent="0.25">
      <c r="A87" s="128" t="s">
        <v>473</v>
      </c>
      <c r="B87" s="128" t="s">
        <v>1146</v>
      </c>
      <c r="C87" s="128" t="s">
        <v>401</v>
      </c>
      <c r="D87" s="128">
        <v>1.55</v>
      </c>
      <c r="E87" s="128">
        <f t="shared" si="2"/>
        <v>3</v>
      </c>
      <c r="H87" s="175" t="s">
        <v>1196</v>
      </c>
      <c r="I87">
        <v>1</v>
      </c>
      <c r="J87">
        <v>1</v>
      </c>
      <c r="K87">
        <v>2</v>
      </c>
      <c r="L87">
        <v>4</v>
      </c>
    </row>
    <row r="88" spans="1:12" x14ac:dyDescent="0.25">
      <c r="A88" s="128" t="s">
        <v>473</v>
      </c>
      <c r="B88" s="128" t="s">
        <v>1146</v>
      </c>
      <c r="C88" s="128" t="s">
        <v>520</v>
      </c>
      <c r="D88" s="128">
        <v>0.02</v>
      </c>
      <c r="E88" s="128">
        <f t="shared" si="2"/>
        <v>1</v>
      </c>
      <c r="H88" s="175" t="s">
        <v>1197</v>
      </c>
      <c r="I88">
        <v>1</v>
      </c>
      <c r="J88">
        <v>1</v>
      </c>
      <c r="K88">
        <v>1</v>
      </c>
      <c r="L88">
        <v>3</v>
      </c>
    </row>
    <row r="89" spans="1:12" x14ac:dyDescent="0.25">
      <c r="A89" s="128" t="s">
        <v>473</v>
      </c>
      <c r="B89" s="128" t="s">
        <v>1147</v>
      </c>
      <c r="C89" s="128" t="s">
        <v>399</v>
      </c>
      <c r="D89" s="128">
        <v>2.6</v>
      </c>
      <c r="E89" s="128">
        <f t="shared" si="2"/>
        <v>3</v>
      </c>
      <c r="H89" s="175" t="s">
        <v>1198</v>
      </c>
      <c r="I89">
        <v>1</v>
      </c>
      <c r="J89">
        <v>1</v>
      </c>
      <c r="K89">
        <v>1</v>
      </c>
      <c r="L89">
        <v>3</v>
      </c>
    </row>
    <row r="90" spans="1:12" x14ac:dyDescent="0.25">
      <c r="A90" s="128" t="s">
        <v>473</v>
      </c>
      <c r="B90" s="128" t="s">
        <v>1147</v>
      </c>
      <c r="C90" s="128" t="s">
        <v>401</v>
      </c>
      <c r="D90" s="128">
        <v>0.7</v>
      </c>
      <c r="E90" s="128">
        <f t="shared" si="2"/>
        <v>2</v>
      </c>
      <c r="H90" s="175" t="s">
        <v>1199</v>
      </c>
      <c r="I90">
        <v>2</v>
      </c>
      <c r="J90">
        <v>2</v>
      </c>
      <c r="K90">
        <v>2</v>
      </c>
      <c r="L90">
        <v>6</v>
      </c>
    </row>
    <row r="91" spans="1:12" x14ac:dyDescent="0.25">
      <c r="A91" s="128" t="s">
        <v>473</v>
      </c>
      <c r="B91" s="128" t="s">
        <v>1147</v>
      </c>
      <c r="C91" s="128" t="s">
        <v>520</v>
      </c>
      <c r="D91" s="128">
        <v>4.7</v>
      </c>
      <c r="E91" s="128">
        <f t="shared" si="2"/>
        <v>3</v>
      </c>
      <c r="H91" s="175" t="s">
        <v>1200</v>
      </c>
      <c r="I91">
        <v>1</v>
      </c>
      <c r="J91">
        <v>1</v>
      </c>
      <c r="K91">
        <v>1</v>
      </c>
      <c r="L91">
        <v>3</v>
      </c>
    </row>
    <row r="92" spans="1:12" x14ac:dyDescent="0.25">
      <c r="A92" s="128" t="s">
        <v>473</v>
      </c>
      <c r="B92" s="128" t="s">
        <v>1148</v>
      </c>
      <c r="C92" s="128" t="s">
        <v>399</v>
      </c>
      <c r="D92" s="128"/>
      <c r="E92" s="128">
        <v>0</v>
      </c>
      <c r="H92" s="175" t="s">
        <v>1201</v>
      </c>
      <c r="I92">
        <v>1</v>
      </c>
      <c r="J92">
        <v>1</v>
      </c>
      <c r="K92">
        <v>1</v>
      </c>
      <c r="L92">
        <v>3</v>
      </c>
    </row>
    <row r="93" spans="1:12" x14ac:dyDescent="0.25">
      <c r="A93" s="128" t="s">
        <v>473</v>
      </c>
      <c r="B93" s="128" t="s">
        <v>1148</v>
      </c>
      <c r="C93" s="128" t="s">
        <v>401</v>
      </c>
      <c r="D93" s="128"/>
      <c r="E93" s="128">
        <v>0</v>
      </c>
      <c r="H93" s="175" t="s">
        <v>1202</v>
      </c>
      <c r="I93">
        <v>1</v>
      </c>
      <c r="J93">
        <v>1</v>
      </c>
      <c r="K93">
        <v>1</v>
      </c>
      <c r="L93">
        <v>3</v>
      </c>
    </row>
    <row r="94" spans="1:12" x14ac:dyDescent="0.25">
      <c r="A94" s="128" t="s">
        <v>473</v>
      </c>
      <c r="B94" s="128" t="s">
        <v>1148</v>
      </c>
      <c r="C94" s="128" t="s">
        <v>520</v>
      </c>
      <c r="D94" s="128"/>
      <c r="E94" s="128">
        <v>0</v>
      </c>
      <c r="H94" s="175" t="s">
        <v>1203</v>
      </c>
      <c r="I94">
        <v>2</v>
      </c>
      <c r="J94">
        <v>2</v>
      </c>
      <c r="K94">
        <v>1</v>
      </c>
      <c r="L94">
        <v>5</v>
      </c>
    </row>
    <row r="95" spans="1:12" x14ac:dyDescent="0.25">
      <c r="A95" s="128" t="s">
        <v>489</v>
      </c>
      <c r="B95" s="128" t="s">
        <v>1149</v>
      </c>
      <c r="C95" s="128" t="s">
        <v>399</v>
      </c>
      <c r="D95" s="128">
        <v>0.1</v>
      </c>
      <c r="E95" s="128">
        <f>IF(D95&lt;=0.5,1,IF(D95&lt;=1,2,IF(D95&gt;1,3)))</f>
        <v>1</v>
      </c>
      <c r="H95" s="175" t="s">
        <v>1204</v>
      </c>
      <c r="I95">
        <v>3</v>
      </c>
      <c r="J95">
        <v>3</v>
      </c>
      <c r="K95">
        <v>1</v>
      </c>
      <c r="L95">
        <v>7</v>
      </c>
    </row>
    <row r="96" spans="1:12" x14ac:dyDescent="0.25">
      <c r="A96" s="128" t="s">
        <v>489</v>
      </c>
      <c r="B96" s="128" t="s">
        <v>1149</v>
      </c>
      <c r="C96" s="128" t="s">
        <v>401</v>
      </c>
      <c r="D96" s="128">
        <v>0.19</v>
      </c>
      <c r="E96" s="128">
        <f t="shared" ref="E96:E159" si="3">IF(D96&lt;=0.5,1,IF(D96&lt;=1,2,IF(D96&gt;1,3)))</f>
        <v>1</v>
      </c>
      <c r="H96" s="175" t="s">
        <v>1205</v>
      </c>
      <c r="I96">
        <v>2</v>
      </c>
      <c r="J96">
        <v>0</v>
      </c>
      <c r="K96">
        <v>2</v>
      </c>
      <c r="L96">
        <v>4</v>
      </c>
    </row>
    <row r="97" spans="1:12" x14ac:dyDescent="0.25">
      <c r="A97" s="128" t="s">
        <v>489</v>
      </c>
      <c r="B97" s="128" t="s">
        <v>1149</v>
      </c>
      <c r="C97" s="128" t="s">
        <v>520</v>
      </c>
      <c r="D97" s="128">
        <v>0.61</v>
      </c>
      <c r="E97" s="128">
        <f t="shared" si="3"/>
        <v>2</v>
      </c>
      <c r="H97" s="175" t="s">
        <v>1206</v>
      </c>
      <c r="I97">
        <v>1</v>
      </c>
      <c r="J97">
        <v>1</v>
      </c>
      <c r="K97">
        <v>1</v>
      </c>
      <c r="L97">
        <v>3</v>
      </c>
    </row>
    <row r="98" spans="1:12" x14ac:dyDescent="0.25">
      <c r="A98" s="128" t="s">
        <v>489</v>
      </c>
      <c r="B98" s="128" t="s">
        <v>1150</v>
      </c>
      <c r="C98" s="128" t="s">
        <v>399</v>
      </c>
      <c r="D98" s="128">
        <v>0.55000000000000004</v>
      </c>
      <c r="E98" s="128">
        <f t="shared" si="3"/>
        <v>2</v>
      </c>
      <c r="H98" s="175" t="s">
        <v>1207</v>
      </c>
      <c r="I98">
        <v>1</v>
      </c>
      <c r="J98">
        <v>1</v>
      </c>
      <c r="K98">
        <v>1</v>
      </c>
      <c r="L98">
        <v>3</v>
      </c>
    </row>
    <row r="99" spans="1:12" x14ac:dyDescent="0.25">
      <c r="A99" s="128" t="s">
        <v>489</v>
      </c>
      <c r="B99" s="128" t="s">
        <v>1150</v>
      </c>
      <c r="C99" s="128" t="s">
        <v>401</v>
      </c>
      <c r="D99" s="128">
        <v>0.59</v>
      </c>
      <c r="E99" s="128">
        <f t="shared" si="3"/>
        <v>2</v>
      </c>
      <c r="H99" s="175" t="s">
        <v>1208</v>
      </c>
      <c r="I99">
        <v>3</v>
      </c>
      <c r="J99">
        <v>3</v>
      </c>
      <c r="K99">
        <v>3</v>
      </c>
      <c r="L99">
        <v>9</v>
      </c>
    </row>
    <row r="100" spans="1:12" x14ac:dyDescent="0.25">
      <c r="A100" s="128" t="s">
        <v>489</v>
      </c>
      <c r="B100" s="128" t="s">
        <v>1150</v>
      </c>
      <c r="C100" s="128" t="s">
        <v>520</v>
      </c>
      <c r="D100" s="128">
        <v>8.07</v>
      </c>
      <c r="E100" s="128">
        <f t="shared" si="3"/>
        <v>3</v>
      </c>
      <c r="H100" s="175" t="s">
        <v>1209</v>
      </c>
      <c r="I100">
        <v>0</v>
      </c>
      <c r="J100">
        <v>0</v>
      </c>
      <c r="K100">
        <v>0</v>
      </c>
      <c r="L100">
        <v>0</v>
      </c>
    </row>
    <row r="101" spans="1:12" x14ac:dyDescent="0.25">
      <c r="A101" s="128" t="s">
        <v>489</v>
      </c>
      <c r="B101" s="128" t="s">
        <v>1151</v>
      </c>
      <c r="C101" s="128" t="s">
        <v>399</v>
      </c>
      <c r="D101" s="128">
        <v>0.2</v>
      </c>
      <c r="E101" s="128">
        <f t="shared" si="3"/>
        <v>1</v>
      </c>
      <c r="H101" s="175" t="s">
        <v>1210</v>
      </c>
      <c r="I101">
        <v>1</v>
      </c>
      <c r="J101">
        <v>1</v>
      </c>
      <c r="K101">
        <v>1</v>
      </c>
      <c r="L101">
        <v>3</v>
      </c>
    </row>
    <row r="102" spans="1:12" x14ac:dyDescent="0.25">
      <c r="A102" s="128" t="s">
        <v>489</v>
      </c>
      <c r="B102" s="128" t="s">
        <v>1151</v>
      </c>
      <c r="C102" s="128" t="s">
        <v>401</v>
      </c>
      <c r="D102" s="128">
        <v>0.45</v>
      </c>
      <c r="E102" s="128">
        <f t="shared" si="3"/>
        <v>1</v>
      </c>
      <c r="H102" s="175" t="s">
        <v>1211</v>
      </c>
      <c r="I102">
        <v>2</v>
      </c>
      <c r="J102">
        <v>2</v>
      </c>
      <c r="K102">
        <v>3</v>
      </c>
      <c r="L102">
        <v>7</v>
      </c>
    </row>
    <row r="103" spans="1:12" x14ac:dyDescent="0.25">
      <c r="A103" s="128" t="s">
        <v>489</v>
      </c>
      <c r="B103" s="128" t="s">
        <v>1151</v>
      </c>
      <c r="C103" s="128" t="s">
        <v>520</v>
      </c>
      <c r="D103" s="128">
        <v>4.0599999999999996</v>
      </c>
      <c r="E103" s="128">
        <f t="shared" si="3"/>
        <v>3</v>
      </c>
      <c r="H103" s="175" t="s">
        <v>1212</v>
      </c>
      <c r="I103">
        <v>1</v>
      </c>
      <c r="J103">
        <v>3</v>
      </c>
      <c r="K103">
        <v>1</v>
      </c>
      <c r="L103">
        <v>5</v>
      </c>
    </row>
    <row r="104" spans="1:12" x14ac:dyDescent="0.25">
      <c r="A104" s="128" t="s">
        <v>489</v>
      </c>
      <c r="B104" s="128" t="s">
        <v>1152</v>
      </c>
      <c r="C104" s="128" t="s">
        <v>399</v>
      </c>
      <c r="D104" s="128">
        <v>6.3</v>
      </c>
      <c r="E104" s="128">
        <f t="shared" si="3"/>
        <v>3</v>
      </c>
      <c r="H104" s="175" t="s">
        <v>1213</v>
      </c>
      <c r="I104">
        <v>1</v>
      </c>
      <c r="J104">
        <v>1</v>
      </c>
      <c r="K104">
        <v>1</v>
      </c>
      <c r="L104">
        <v>3</v>
      </c>
    </row>
    <row r="105" spans="1:12" x14ac:dyDescent="0.25">
      <c r="A105" s="128" t="s">
        <v>489</v>
      </c>
      <c r="B105" s="128" t="s">
        <v>1152</v>
      </c>
      <c r="C105" s="128" t="s">
        <v>401</v>
      </c>
      <c r="D105" s="128">
        <v>5.8</v>
      </c>
      <c r="E105" s="128">
        <f t="shared" si="3"/>
        <v>3</v>
      </c>
      <c r="H105" s="175" t="s">
        <v>1214</v>
      </c>
      <c r="I105">
        <v>2</v>
      </c>
      <c r="J105">
        <v>2</v>
      </c>
      <c r="K105">
        <v>1</v>
      </c>
      <c r="L105">
        <v>5</v>
      </c>
    </row>
    <row r="106" spans="1:12" x14ac:dyDescent="0.25">
      <c r="A106" s="128" t="s">
        <v>489</v>
      </c>
      <c r="B106" s="128" t="s">
        <v>1152</v>
      </c>
      <c r="C106" s="128" t="s">
        <v>520</v>
      </c>
      <c r="D106" s="128">
        <v>4.5</v>
      </c>
      <c r="E106" s="128">
        <f t="shared" si="3"/>
        <v>3</v>
      </c>
      <c r="H106" s="175" t="s">
        <v>1215</v>
      </c>
      <c r="I106">
        <v>0</v>
      </c>
      <c r="J106">
        <v>0</v>
      </c>
      <c r="K106">
        <v>2</v>
      </c>
      <c r="L106">
        <v>2</v>
      </c>
    </row>
    <row r="107" spans="1:12" x14ac:dyDescent="0.25">
      <c r="A107" s="128" t="s">
        <v>489</v>
      </c>
      <c r="B107" s="128" t="s">
        <v>1153</v>
      </c>
      <c r="C107" s="128" t="s">
        <v>399</v>
      </c>
      <c r="D107" s="128">
        <v>0.73</v>
      </c>
      <c r="E107" s="128">
        <f t="shared" si="3"/>
        <v>2</v>
      </c>
      <c r="H107" s="175" t="s">
        <v>1216</v>
      </c>
      <c r="I107">
        <v>3</v>
      </c>
      <c r="J107">
        <v>3</v>
      </c>
      <c r="K107">
        <v>3</v>
      </c>
      <c r="L107">
        <v>9</v>
      </c>
    </row>
    <row r="108" spans="1:12" x14ac:dyDescent="0.25">
      <c r="A108" s="128" t="s">
        <v>489</v>
      </c>
      <c r="B108" s="128" t="s">
        <v>1153</v>
      </c>
      <c r="C108" s="128" t="s">
        <v>401</v>
      </c>
      <c r="D108" s="128">
        <v>1.75</v>
      </c>
      <c r="E108" s="128">
        <f t="shared" si="3"/>
        <v>3</v>
      </c>
      <c r="H108" s="132" t="s">
        <v>502</v>
      </c>
      <c r="I108">
        <v>58</v>
      </c>
      <c r="J108">
        <v>61</v>
      </c>
      <c r="K108">
        <v>84</v>
      </c>
      <c r="L108">
        <v>203</v>
      </c>
    </row>
    <row r="109" spans="1:12" x14ac:dyDescent="0.25">
      <c r="A109" s="128" t="s">
        <v>489</v>
      </c>
      <c r="B109" s="128" t="s">
        <v>1153</v>
      </c>
      <c r="C109" s="128" t="s">
        <v>520</v>
      </c>
      <c r="D109" s="128">
        <v>13.03</v>
      </c>
      <c r="E109" s="128">
        <f t="shared" si="3"/>
        <v>3</v>
      </c>
      <c r="H109" s="175" t="s">
        <v>1218</v>
      </c>
      <c r="I109">
        <v>3</v>
      </c>
      <c r="J109">
        <v>3</v>
      </c>
      <c r="K109">
        <v>3</v>
      </c>
      <c r="L109">
        <v>9</v>
      </c>
    </row>
    <row r="110" spans="1:12" x14ac:dyDescent="0.25">
      <c r="A110" s="128" t="s">
        <v>489</v>
      </c>
      <c r="B110" s="128" t="s">
        <v>1217</v>
      </c>
      <c r="C110" s="128" t="s">
        <v>399</v>
      </c>
      <c r="D110" s="128">
        <v>100</v>
      </c>
      <c r="E110" s="128">
        <f t="shared" si="3"/>
        <v>3</v>
      </c>
      <c r="H110" s="175" t="s">
        <v>1219</v>
      </c>
      <c r="I110">
        <v>3</v>
      </c>
      <c r="J110">
        <v>3</v>
      </c>
      <c r="K110">
        <v>3</v>
      </c>
      <c r="L110">
        <v>9</v>
      </c>
    </row>
    <row r="111" spans="1:12" x14ac:dyDescent="0.25">
      <c r="A111" s="128" t="s">
        <v>489</v>
      </c>
      <c r="B111" s="128" t="s">
        <v>1217</v>
      </c>
      <c r="C111" s="128" t="s">
        <v>401</v>
      </c>
      <c r="D111" s="128">
        <v>100</v>
      </c>
      <c r="E111" s="128">
        <f t="shared" si="3"/>
        <v>3</v>
      </c>
      <c r="H111" s="175" t="s">
        <v>1220</v>
      </c>
      <c r="I111">
        <v>0</v>
      </c>
      <c r="J111">
        <v>0</v>
      </c>
      <c r="K111">
        <v>0</v>
      </c>
      <c r="L111">
        <v>0</v>
      </c>
    </row>
    <row r="112" spans="1:12" x14ac:dyDescent="0.25">
      <c r="A112" s="128" t="s">
        <v>489</v>
      </c>
      <c r="B112" s="128" t="s">
        <v>1217</v>
      </c>
      <c r="C112" s="128" t="s">
        <v>520</v>
      </c>
      <c r="D112" s="128">
        <v>100</v>
      </c>
      <c r="E112" s="128">
        <f t="shared" si="3"/>
        <v>3</v>
      </c>
      <c r="H112" s="175" t="s">
        <v>1221</v>
      </c>
      <c r="I112">
        <v>3</v>
      </c>
      <c r="J112">
        <v>3</v>
      </c>
      <c r="K112">
        <v>3</v>
      </c>
      <c r="L112">
        <v>9</v>
      </c>
    </row>
    <row r="113" spans="1:12" x14ac:dyDescent="0.25">
      <c r="A113" s="128" t="s">
        <v>489</v>
      </c>
      <c r="B113" s="128" t="s">
        <v>1154</v>
      </c>
      <c r="C113" s="128" t="s">
        <v>399</v>
      </c>
      <c r="D113" s="128">
        <v>0.47</v>
      </c>
      <c r="E113" s="128">
        <f t="shared" si="3"/>
        <v>1</v>
      </c>
      <c r="H113" s="175" t="s">
        <v>1222</v>
      </c>
      <c r="I113">
        <v>1</v>
      </c>
      <c r="J113">
        <v>1</v>
      </c>
      <c r="K113">
        <v>3</v>
      </c>
      <c r="L113">
        <v>5</v>
      </c>
    </row>
    <row r="114" spans="1:12" x14ac:dyDescent="0.25">
      <c r="A114" s="128" t="s">
        <v>489</v>
      </c>
      <c r="B114" s="128" t="s">
        <v>1154</v>
      </c>
      <c r="C114" s="128" t="s">
        <v>401</v>
      </c>
      <c r="D114" s="128">
        <v>0.68</v>
      </c>
      <c r="E114" s="128">
        <f t="shared" si="3"/>
        <v>2</v>
      </c>
      <c r="H114" s="175" t="s">
        <v>1223</v>
      </c>
      <c r="I114">
        <v>0</v>
      </c>
      <c r="J114">
        <v>0</v>
      </c>
      <c r="K114">
        <v>0</v>
      </c>
      <c r="L114">
        <v>0</v>
      </c>
    </row>
    <row r="115" spans="1:12" x14ac:dyDescent="0.25">
      <c r="A115" s="128" t="s">
        <v>489</v>
      </c>
      <c r="B115" s="128" t="s">
        <v>1154</v>
      </c>
      <c r="C115" s="128" t="s">
        <v>520</v>
      </c>
      <c r="D115" s="128">
        <v>0.51</v>
      </c>
      <c r="E115" s="128">
        <f t="shared" si="3"/>
        <v>2</v>
      </c>
      <c r="H115" s="175" t="s">
        <v>1224</v>
      </c>
      <c r="I115">
        <v>1</v>
      </c>
      <c r="J115">
        <v>1</v>
      </c>
      <c r="K115">
        <v>3</v>
      </c>
      <c r="L115">
        <v>5</v>
      </c>
    </row>
    <row r="116" spans="1:12" x14ac:dyDescent="0.25">
      <c r="A116" s="128" t="s">
        <v>489</v>
      </c>
      <c r="B116" s="128" t="s">
        <v>1155</v>
      </c>
      <c r="C116" s="128" t="s">
        <v>399</v>
      </c>
      <c r="D116" s="128">
        <v>0.37</v>
      </c>
      <c r="E116" s="128">
        <f t="shared" si="3"/>
        <v>1</v>
      </c>
      <c r="H116" s="175" t="s">
        <v>1225</v>
      </c>
      <c r="I116">
        <v>1</v>
      </c>
      <c r="J116">
        <v>1</v>
      </c>
      <c r="K116">
        <v>1</v>
      </c>
      <c r="L116">
        <v>3</v>
      </c>
    </row>
    <row r="117" spans="1:12" x14ac:dyDescent="0.25">
      <c r="A117" s="128" t="s">
        <v>489</v>
      </c>
      <c r="B117" s="128" t="s">
        <v>1155</v>
      </c>
      <c r="C117" s="128" t="s">
        <v>401</v>
      </c>
      <c r="D117" s="128">
        <v>0.78</v>
      </c>
      <c r="E117" s="128">
        <f t="shared" si="3"/>
        <v>2</v>
      </c>
      <c r="H117" s="175" t="s">
        <v>1226</v>
      </c>
      <c r="I117">
        <v>1</v>
      </c>
      <c r="J117">
        <v>2</v>
      </c>
      <c r="K117">
        <v>2</v>
      </c>
      <c r="L117">
        <v>5</v>
      </c>
    </row>
    <row r="118" spans="1:12" x14ac:dyDescent="0.25">
      <c r="A118" s="128" t="s">
        <v>489</v>
      </c>
      <c r="B118" s="128" t="s">
        <v>1155</v>
      </c>
      <c r="C118" s="128" t="s">
        <v>520</v>
      </c>
      <c r="D118" s="128">
        <v>0.33</v>
      </c>
      <c r="E118" s="128">
        <f t="shared" si="3"/>
        <v>1</v>
      </c>
      <c r="H118" s="175" t="s">
        <v>1227</v>
      </c>
      <c r="I118">
        <v>1</v>
      </c>
      <c r="J118">
        <v>1</v>
      </c>
      <c r="K118">
        <v>1</v>
      </c>
      <c r="L118">
        <v>3</v>
      </c>
    </row>
    <row r="119" spans="1:12" x14ac:dyDescent="0.25">
      <c r="A119" s="128" t="s">
        <v>489</v>
      </c>
      <c r="B119" s="128" t="s">
        <v>1156</v>
      </c>
      <c r="C119" s="128" t="s">
        <v>399</v>
      </c>
      <c r="D119" s="128">
        <v>7.0000000000000007E-2</v>
      </c>
      <c r="E119" s="128">
        <f t="shared" si="3"/>
        <v>1</v>
      </c>
      <c r="H119" s="175" t="s">
        <v>1228</v>
      </c>
      <c r="I119">
        <v>1</v>
      </c>
      <c r="J119">
        <v>1</v>
      </c>
      <c r="K119">
        <v>1</v>
      </c>
      <c r="L119">
        <v>3</v>
      </c>
    </row>
    <row r="120" spans="1:12" x14ac:dyDescent="0.25">
      <c r="A120" s="128" t="s">
        <v>489</v>
      </c>
      <c r="B120" s="128" t="s">
        <v>1156</v>
      </c>
      <c r="C120" s="128" t="s">
        <v>401</v>
      </c>
      <c r="D120" s="128">
        <v>0.01</v>
      </c>
      <c r="E120" s="128">
        <f t="shared" si="3"/>
        <v>1</v>
      </c>
      <c r="H120" s="175" t="s">
        <v>1229</v>
      </c>
      <c r="I120">
        <v>0</v>
      </c>
      <c r="J120">
        <v>0</v>
      </c>
      <c r="K120">
        <v>0</v>
      </c>
      <c r="L120">
        <v>0</v>
      </c>
    </row>
    <row r="121" spans="1:12" x14ac:dyDescent="0.25">
      <c r="A121" s="128" t="s">
        <v>489</v>
      </c>
      <c r="B121" s="128" t="s">
        <v>1156</v>
      </c>
      <c r="C121" s="128" t="s">
        <v>520</v>
      </c>
      <c r="D121" s="128">
        <v>0.64</v>
      </c>
      <c r="E121" s="128">
        <f t="shared" si="3"/>
        <v>2</v>
      </c>
      <c r="H121" s="175" t="s">
        <v>1230</v>
      </c>
      <c r="I121">
        <v>0</v>
      </c>
      <c r="J121">
        <v>0</v>
      </c>
      <c r="K121">
        <v>0</v>
      </c>
      <c r="L121">
        <v>0</v>
      </c>
    </row>
    <row r="122" spans="1:12" x14ac:dyDescent="0.25">
      <c r="A122" s="128" t="s">
        <v>489</v>
      </c>
      <c r="B122" s="128" t="s">
        <v>1157</v>
      </c>
      <c r="C122" s="128" t="s">
        <v>399</v>
      </c>
      <c r="D122" s="128">
        <v>0</v>
      </c>
      <c r="E122" s="128">
        <f t="shared" si="3"/>
        <v>1</v>
      </c>
      <c r="H122" s="175" t="s">
        <v>1231</v>
      </c>
      <c r="I122">
        <v>1</v>
      </c>
      <c r="J122">
        <v>1</v>
      </c>
      <c r="K122">
        <v>1</v>
      </c>
      <c r="L122">
        <v>3</v>
      </c>
    </row>
    <row r="123" spans="1:12" x14ac:dyDescent="0.25">
      <c r="A123" s="128" t="s">
        <v>489</v>
      </c>
      <c r="B123" s="128" t="s">
        <v>1157</v>
      </c>
      <c r="C123" s="128" t="s">
        <v>401</v>
      </c>
      <c r="D123" s="128">
        <v>0</v>
      </c>
      <c r="E123" s="128">
        <f t="shared" si="3"/>
        <v>1</v>
      </c>
      <c r="H123" s="175" t="s">
        <v>1232</v>
      </c>
      <c r="I123">
        <v>1</v>
      </c>
      <c r="J123">
        <v>1</v>
      </c>
      <c r="K123">
        <v>1</v>
      </c>
      <c r="L123">
        <v>3</v>
      </c>
    </row>
    <row r="124" spans="1:12" x14ac:dyDescent="0.25">
      <c r="A124" s="128" t="s">
        <v>489</v>
      </c>
      <c r="B124" s="128" t="s">
        <v>1157</v>
      </c>
      <c r="C124" s="128" t="s">
        <v>520</v>
      </c>
      <c r="D124" s="128">
        <v>0</v>
      </c>
      <c r="E124" s="128">
        <f t="shared" si="3"/>
        <v>1</v>
      </c>
      <c r="H124" s="175" t="s">
        <v>1233</v>
      </c>
      <c r="I124">
        <v>1</v>
      </c>
      <c r="J124">
        <v>1</v>
      </c>
      <c r="K124">
        <v>1</v>
      </c>
      <c r="L124">
        <v>3</v>
      </c>
    </row>
    <row r="125" spans="1:12" x14ac:dyDescent="0.25">
      <c r="A125" s="128" t="s">
        <v>489</v>
      </c>
      <c r="B125" s="128" t="s">
        <v>1158</v>
      </c>
      <c r="C125" s="128" t="s">
        <v>399</v>
      </c>
      <c r="D125" s="128"/>
      <c r="E125" s="128">
        <v>0</v>
      </c>
      <c r="H125" s="175" t="s">
        <v>1234</v>
      </c>
      <c r="I125">
        <v>3</v>
      </c>
      <c r="J125">
        <v>1</v>
      </c>
      <c r="K125">
        <v>1</v>
      </c>
      <c r="L125">
        <v>5</v>
      </c>
    </row>
    <row r="126" spans="1:12" x14ac:dyDescent="0.25">
      <c r="A126" s="128" t="s">
        <v>489</v>
      </c>
      <c r="B126" s="128" t="s">
        <v>1158</v>
      </c>
      <c r="C126" s="128" t="s">
        <v>401</v>
      </c>
      <c r="D126" s="128">
        <v>8</v>
      </c>
      <c r="E126" s="128">
        <f t="shared" si="3"/>
        <v>3</v>
      </c>
      <c r="H126" s="175" t="s">
        <v>1235</v>
      </c>
      <c r="I126">
        <v>0</v>
      </c>
      <c r="J126">
        <v>0</v>
      </c>
      <c r="K126">
        <v>0</v>
      </c>
      <c r="L126">
        <v>0</v>
      </c>
    </row>
    <row r="127" spans="1:12" x14ac:dyDescent="0.25">
      <c r="A127" s="128" t="s">
        <v>489</v>
      </c>
      <c r="B127" s="128" t="s">
        <v>1158</v>
      </c>
      <c r="C127" s="128" t="s">
        <v>520</v>
      </c>
      <c r="D127" s="128">
        <v>8</v>
      </c>
      <c r="E127" s="128">
        <f t="shared" si="3"/>
        <v>3</v>
      </c>
      <c r="H127" s="175" t="s">
        <v>1236</v>
      </c>
      <c r="I127">
        <v>0</v>
      </c>
      <c r="J127">
        <v>0</v>
      </c>
      <c r="K127">
        <v>0</v>
      </c>
      <c r="L127">
        <v>0</v>
      </c>
    </row>
    <row r="128" spans="1:12" x14ac:dyDescent="0.25">
      <c r="A128" s="128" t="s">
        <v>489</v>
      </c>
      <c r="B128" s="128" t="s">
        <v>1159</v>
      </c>
      <c r="C128" s="128" t="s">
        <v>399</v>
      </c>
      <c r="D128" s="128"/>
      <c r="E128" s="128">
        <v>0</v>
      </c>
      <c r="H128" s="175" t="s">
        <v>1237</v>
      </c>
      <c r="I128">
        <v>1</v>
      </c>
      <c r="J128">
        <v>1</v>
      </c>
      <c r="K128">
        <v>1</v>
      </c>
      <c r="L128">
        <v>3</v>
      </c>
    </row>
    <row r="129" spans="1:12" x14ac:dyDescent="0.25">
      <c r="A129" s="128" t="s">
        <v>489</v>
      </c>
      <c r="B129" s="128" t="s">
        <v>1159</v>
      </c>
      <c r="C129" s="128" t="s">
        <v>401</v>
      </c>
      <c r="D129" s="128">
        <v>3.32</v>
      </c>
      <c r="E129" s="128">
        <f>IF(D129&lt;=0.5,1,IF(D129&lt;=1,2,IF(D129&gt;1,3)))</f>
        <v>3</v>
      </c>
      <c r="H129" s="175" t="s">
        <v>1238</v>
      </c>
      <c r="I129">
        <v>0</v>
      </c>
      <c r="J129">
        <v>0</v>
      </c>
      <c r="K129">
        <v>0</v>
      </c>
      <c r="L129">
        <v>0</v>
      </c>
    </row>
    <row r="130" spans="1:12" x14ac:dyDescent="0.25">
      <c r="A130" s="128" t="s">
        <v>489</v>
      </c>
      <c r="B130" s="128" t="s">
        <v>1159</v>
      </c>
      <c r="C130" s="128" t="s">
        <v>520</v>
      </c>
      <c r="D130" s="128">
        <v>16.87</v>
      </c>
      <c r="E130" s="128">
        <f t="shared" si="3"/>
        <v>3</v>
      </c>
      <c r="H130" s="175" t="s">
        <v>1239</v>
      </c>
      <c r="I130">
        <v>1</v>
      </c>
      <c r="J130">
        <v>1</v>
      </c>
      <c r="K130">
        <v>1</v>
      </c>
      <c r="L130">
        <v>3</v>
      </c>
    </row>
    <row r="131" spans="1:12" x14ac:dyDescent="0.25">
      <c r="A131" s="128" t="s">
        <v>489</v>
      </c>
      <c r="B131" s="128" t="s">
        <v>1160</v>
      </c>
      <c r="C131" s="128" t="s">
        <v>399</v>
      </c>
      <c r="D131" s="128">
        <v>0.34</v>
      </c>
      <c r="E131" s="128">
        <f t="shared" si="3"/>
        <v>1</v>
      </c>
      <c r="H131" s="175" t="s">
        <v>1240</v>
      </c>
      <c r="I131">
        <v>0</v>
      </c>
      <c r="J131">
        <v>0</v>
      </c>
      <c r="K131">
        <v>0</v>
      </c>
      <c r="L131">
        <v>0</v>
      </c>
    </row>
    <row r="132" spans="1:12" x14ac:dyDescent="0.25">
      <c r="A132" s="128" t="s">
        <v>489</v>
      </c>
      <c r="B132" s="128" t="s">
        <v>1160</v>
      </c>
      <c r="C132" s="128" t="s">
        <v>401</v>
      </c>
      <c r="D132" s="128">
        <v>12.73</v>
      </c>
      <c r="E132" s="128">
        <f t="shared" si="3"/>
        <v>3</v>
      </c>
      <c r="H132" s="175" t="s">
        <v>1241</v>
      </c>
      <c r="I132">
        <v>1</v>
      </c>
      <c r="J132">
        <v>1</v>
      </c>
      <c r="K132">
        <v>1</v>
      </c>
      <c r="L132">
        <v>3</v>
      </c>
    </row>
    <row r="133" spans="1:12" x14ac:dyDescent="0.25">
      <c r="A133" s="128" t="s">
        <v>489</v>
      </c>
      <c r="B133" s="128" t="s">
        <v>1160</v>
      </c>
      <c r="C133" s="128" t="s">
        <v>520</v>
      </c>
      <c r="D133" s="128">
        <v>2.4</v>
      </c>
      <c r="E133" s="128">
        <f t="shared" si="3"/>
        <v>3</v>
      </c>
      <c r="H133" s="175" t="s">
        <v>1242</v>
      </c>
      <c r="I133">
        <v>2</v>
      </c>
      <c r="J133">
        <v>1</v>
      </c>
      <c r="K133">
        <v>1</v>
      </c>
      <c r="L133">
        <v>4</v>
      </c>
    </row>
    <row r="134" spans="1:12" x14ac:dyDescent="0.25">
      <c r="A134" s="128" t="s">
        <v>489</v>
      </c>
      <c r="B134" s="128" t="s">
        <v>1161</v>
      </c>
      <c r="C134" s="128" t="s">
        <v>399</v>
      </c>
      <c r="D134" s="128">
        <v>0.12</v>
      </c>
      <c r="E134" s="128">
        <f t="shared" si="3"/>
        <v>1</v>
      </c>
      <c r="H134" s="175" t="s">
        <v>1243</v>
      </c>
      <c r="I134">
        <v>1</v>
      </c>
      <c r="J134">
        <v>1</v>
      </c>
      <c r="K134">
        <v>1</v>
      </c>
      <c r="L134">
        <v>3</v>
      </c>
    </row>
    <row r="135" spans="1:12" x14ac:dyDescent="0.25">
      <c r="A135" s="128" t="s">
        <v>489</v>
      </c>
      <c r="B135" s="128" t="s">
        <v>1161</v>
      </c>
      <c r="C135" s="128" t="s">
        <v>401</v>
      </c>
      <c r="D135" s="128">
        <v>0.16</v>
      </c>
      <c r="E135" s="128">
        <f t="shared" si="3"/>
        <v>1</v>
      </c>
      <c r="H135" s="175" t="s">
        <v>1244</v>
      </c>
      <c r="I135">
        <v>1</v>
      </c>
      <c r="J135">
        <v>1</v>
      </c>
      <c r="K135">
        <v>1</v>
      </c>
      <c r="L135">
        <v>3</v>
      </c>
    </row>
    <row r="136" spans="1:12" x14ac:dyDescent="0.25">
      <c r="A136" s="128" t="s">
        <v>489</v>
      </c>
      <c r="B136" s="128" t="s">
        <v>1161</v>
      </c>
      <c r="C136" s="128" t="s">
        <v>520</v>
      </c>
      <c r="D136" s="128">
        <v>0.26</v>
      </c>
      <c r="E136" s="128">
        <f t="shared" si="3"/>
        <v>1</v>
      </c>
      <c r="H136" s="175" t="s">
        <v>1245</v>
      </c>
      <c r="I136">
        <v>0</v>
      </c>
      <c r="J136">
        <v>0</v>
      </c>
      <c r="K136">
        <v>0</v>
      </c>
      <c r="L136">
        <v>0</v>
      </c>
    </row>
    <row r="137" spans="1:12" x14ac:dyDescent="0.25">
      <c r="A137" s="128" t="s">
        <v>489</v>
      </c>
      <c r="B137" s="128" t="s">
        <v>1162</v>
      </c>
      <c r="C137" s="128" t="s">
        <v>399</v>
      </c>
      <c r="D137" s="128">
        <v>0.1</v>
      </c>
      <c r="E137" s="128">
        <f t="shared" si="3"/>
        <v>1</v>
      </c>
      <c r="H137" s="175" t="s">
        <v>1246</v>
      </c>
      <c r="I137">
        <v>1</v>
      </c>
      <c r="J137">
        <v>1</v>
      </c>
      <c r="K137">
        <v>1</v>
      </c>
      <c r="L137">
        <v>3</v>
      </c>
    </row>
    <row r="138" spans="1:12" x14ac:dyDescent="0.25">
      <c r="A138" s="128" t="s">
        <v>489</v>
      </c>
      <c r="B138" s="128" t="s">
        <v>1162</v>
      </c>
      <c r="C138" s="128" t="s">
        <v>401</v>
      </c>
      <c r="D138" s="128">
        <v>2.5</v>
      </c>
      <c r="E138" s="128">
        <f t="shared" si="3"/>
        <v>3</v>
      </c>
      <c r="H138" s="175" t="s">
        <v>1247</v>
      </c>
      <c r="I138">
        <v>1</v>
      </c>
      <c r="J138">
        <v>1</v>
      </c>
      <c r="K138">
        <v>1</v>
      </c>
      <c r="L138">
        <v>3</v>
      </c>
    </row>
    <row r="139" spans="1:12" x14ac:dyDescent="0.25">
      <c r="A139" s="128" t="s">
        <v>489</v>
      </c>
      <c r="B139" s="128" t="s">
        <v>1162</v>
      </c>
      <c r="C139" s="128" t="s">
        <v>520</v>
      </c>
      <c r="D139" s="128">
        <v>13.5</v>
      </c>
      <c r="E139" s="128">
        <f t="shared" si="3"/>
        <v>3</v>
      </c>
      <c r="H139" s="175" t="s">
        <v>1248</v>
      </c>
      <c r="I139">
        <v>1</v>
      </c>
      <c r="J139">
        <v>3</v>
      </c>
      <c r="K139">
        <v>3</v>
      </c>
      <c r="L139">
        <v>7</v>
      </c>
    </row>
    <row r="140" spans="1:12" x14ac:dyDescent="0.25">
      <c r="A140" s="128" t="s">
        <v>489</v>
      </c>
      <c r="B140" s="128" t="s">
        <v>1163</v>
      </c>
      <c r="C140" s="128" t="s">
        <v>399</v>
      </c>
      <c r="D140" s="128">
        <v>3</v>
      </c>
      <c r="E140" s="128">
        <f t="shared" si="3"/>
        <v>3</v>
      </c>
      <c r="H140" s="175" t="s">
        <v>1249</v>
      </c>
      <c r="I140">
        <v>1</v>
      </c>
      <c r="J140">
        <v>1</v>
      </c>
      <c r="K140">
        <v>3</v>
      </c>
      <c r="L140">
        <v>5</v>
      </c>
    </row>
    <row r="141" spans="1:12" x14ac:dyDescent="0.25">
      <c r="A141" s="128" t="s">
        <v>489</v>
      </c>
      <c r="B141" s="128" t="s">
        <v>1163</v>
      </c>
      <c r="C141" s="128" t="s">
        <v>401</v>
      </c>
      <c r="D141" s="128">
        <v>0</v>
      </c>
      <c r="E141" s="128">
        <f t="shared" si="3"/>
        <v>1</v>
      </c>
      <c r="H141" s="175" t="s">
        <v>1250</v>
      </c>
      <c r="I141">
        <v>1</v>
      </c>
      <c r="J141">
        <v>1</v>
      </c>
      <c r="K141">
        <v>3</v>
      </c>
      <c r="L141">
        <v>5</v>
      </c>
    </row>
    <row r="142" spans="1:12" x14ac:dyDescent="0.25">
      <c r="A142" s="128" t="s">
        <v>489</v>
      </c>
      <c r="B142" s="128" t="s">
        <v>1163</v>
      </c>
      <c r="C142" s="128" t="s">
        <v>520</v>
      </c>
      <c r="D142" s="128">
        <v>6</v>
      </c>
      <c r="E142" s="128">
        <f t="shared" si="3"/>
        <v>3</v>
      </c>
      <c r="H142" s="175" t="s">
        <v>1252</v>
      </c>
      <c r="I142">
        <v>1</v>
      </c>
      <c r="J142">
        <v>1</v>
      </c>
      <c r="K142">
        <v>3</v>
      </c>
      <c r="L142">
        <v>5</v>
      </c>
    </row>
    <row r="143" spans="1:12" x14ac:dyDescent="0.25">
      <c r="A143" s="128" t="s">
        <v>489</v>
      </c>
      <c r="B143" s="128" t="s">
        <v>1164</v>
      </c>
      <c r="C143" s="128" t="s">
        <v>399</v>
      </c>
      <c r="D143" s="128">
        <v>0</v>
      </c>
      <c r="E143" s="128">
        <f t="shared" si="3"/>
        <v>1</v>
      </c>
      <c r="H143" s="175" t="s">
        <v>1253</v>
      </c>
      <c r="I143">
        <v>1</v>
      </c>
      <c r="J143">
        <v>1</v>
      </c>
      <c r="K143">
        <v>2</v>
      </c>
      <c r="L143">
        <v>4</v>
      </c>
    </row>
    <row r="144" spans="1:12" x14ac:dyDescent="0.25">
      <c r="A144" s="128" t="s">
        <v>489</v>
      </c>
      <c r="B144" s="128" t="s">
        <v>1164</v>
      </c>
      <c r="C144" s="128" t="s">
        <v>401</v>
      </c>
      <c r="D144" s="128">
        <v>0.04</v>
      </c>
      <c r="E144" s="128">
        <f t="shared" si="3"/>
        <v>1</v>
      </c>
      <c r="H144" s="175" t="s">
        <v>1254</v>
      </c>
      <c r="I144">
        <v>1</v>
      </c>
      <c r="J144">
        <v>1</v>
      </c>
      <c r="K144">
        <v>2</v>
      </c>
      <c r="L144">
        <v>4</v>
      </c>
    </row>
    <row r="145" spans="1:12" x14ac:dyDescent="0.25">
      <c r="A145" s="128" t="s">
        <v>489</v>
      </c>
      <c r="B145" s="128" t="s">
        <v>1164</v>
      </c>
      <c r="C145" s="128" t="s">
        <v>520</v>
      </c>
      <c r="D145" s="128"/>
      <c r="E145" s="128">
        <v>0</v>
      </c>
      <c r="H145" s="175" t="s">
        <v>1255</v>
      </c>
      <c r="I145">
        <v>0</v>
      </c>
      <c r="J145">
        <v>3</v>
      </c>
      <c r="K145">
        <v>3</v>
      </c>
      <c r="L145">
        <v>6</v>
      </c>
    </row>
    <row r="146" spans="1:12" x14ac:dyDescent="0.25">
      <c r="A146" s="128" t="s">
        <v>489</v>
      </c>
      <c r="B146" s="128" t="s">
        <v>1165</v>
      </c>
      <c r="C146" s="128" t="s">
        <v>399</v>
      </c>
      <c r="D146" s="128">
        <v>0</v>
      </c>
      <c r="E146" s="128">
        <f t="shared" si="3"/>
        <v>1</v>
      </c>
      <c r="H146" s="175" t="s">
        <v>1256</v>
      </c>
      <c r="I146">
        <v>0</v>
      </c>
      <c r="J146">
        <v>0</v>
      </c>
      <c r="K146">
        <v>0</v>
      </c>
      <c r="L146">
        <v>0</v>
      </c>
    </row>
    <row r="147" spans="1:12" x14ac:dyDescent="0.25">
      <c r="A147" s="128" t="s">
        <v>489</v>
      </c>
      <c r="B147" s="128" t="s">
        <v>1165</v>
      </c>
      <c r="C147" s="128" t="s">
        <v>401</v>
      </c>
      <c r="D147" s="128">
        <v>0</v>
      </c>
      <c r="E147" s="128">
        <f t="shared" si="3"/>
        <v>1</v>
      </c>
      <c r="H147" s="175" t="s">
        <v>1257</v>
      </c>
      <c r="I147">
        <v>1</v>
      </c>
      <c r="J147">
        <v>1</v>
      </c>
      <c r="K147">
        <v>1</v>
      </c>
      <c r="L147">
        <v>3</v>
      </c>
    </row>
    <row r="148" spans="1:12" x14ac:dyDescent="0.25">
      <c r="A148" s="128" t="s">
        <v>489</v>
      </c>
      <c r="B148" s="128" t="s">
        <v>1165</v>
      </c>
      <c r="C148" s="128" t="s">
        <v>520</v>
      </c>
      <c r="D148" s="128">
        <v>0</v>
      </c>
      <c r="E148" s="128">
        <f t="shared" si="3"/>
        <v>1</v>
      </c>
      <c r="H148" s="175" t="s">
        <v>1258</v>
      </c>
      <c r="I148">
        <v>1</v>
      </c>
      <c r="J148">
        <v>1</v>
      </c>
      <c r="K148">
        <v>3</v>
      </c>
      <c r="L148">
        <v>5</v>
      </c>
    </row>
    <row r="149" spans="1:12" x14ac:dyDescent="0.25">
      <c r="A149" s="128" t="s">
        <v>489</v>
      </c>
      <c r="B149" s="128" t="s">
        <v>1166</v>
      </c>
      <c r="C149" s="128" t="s">
        <v>399</v>
      </c>
      <c r="D149" s="128"/>
      <c r="E149" s="128">
        <v>0</v>
      </c>
      <c r="H149" s="175" t="s">
        <v>1259</v>
      </c>
      <c r="I149">
        <v>1</v>
      </c>
      <c r="J149">
        <v>1</v>
      </c>
      <c r="K149">
        <v>1</v>
      </c>
      <c r="L149">
        <v>3</v>
      </c>
    </row>
    <row r="150" spans="1:12" x14ac:dyDescent="0.25">
      <c r="A150" s="128" t="s">
        <v>489</v>
      </c>
      <c r="B150" s="128" t="s">
        <v>1166</v>
      </c>
      <c r="C150" s="128" t="s">
        <v>401</v>
      </c>
      <c r="D150" s="128"/>
      <c r="E150" s="128">
        <v>0</v>
      </c>
      <c r="H150" s="175" t="s">
        <v>1260</v>
      </c>
      <c r="I150">
        <v>0</v>
      </c>
      <c r="J150">
        <v>0</v>
      </c>
      <c r="K150">
        <v>0</v>
      </c>
      <c r="L150">
        <v>0</v>
      </c>
    </row>
    <row r="151" spans="1:12" x14ac:dyDescent="0.25">
      <c r="A151" s="128" t="s">
        <v>489</v>
      </c>
      <c r="B151" s="128" t="s">
        <v>1166</v>
      </c>
      <c r="C151" s="128" t="s">
        <v>520</v>
      </c>
      <c r="D151" s="128"/>
      <c r="E151" s="128">
        <v>0</v>
      </c>
      <c r="H151" s="175" t="s">
        <v>1261</v>
      </c>
      <c r="I151">
        <v>0</v>
      </c>
      <c r="J151">
        <v>0</v>
      </c>
      <c r="K151">
        <v>1</v>
      </c>
      <c r="L151">
        <v>1</v>
      </c>
    </row>
    <row r="152" spans="1:12" x14ac:dyDescent="0.25">
      <c r="A152" s="128" t="s">
        <v>489</v>
      </c>
      <c r="B152" s="128" t="s">
        <v>1167</v>
      </c>
      <c r="C152" s="128" t="s">
        <v>399</v>
      </c>
      <c r="D152" s="128">
        <v>0.91</v>
      </c>
      <c r="E152" s="128">
        <f t="shared" si="3"/>
        <v>2</v>
      </c>
      <c r="H152" s="175" t="s">
        <v>1262</v>
      </c>
      <c r="I152">
        <v>3</v>
      </c>
      <c r="J152">
        <v>3</v>
      </c>
      <c r="K152">
        <v>3</v>
      </c>
      <c r="L152">
        <v>9</v>
      </c>
    </row>
    <row r="153" spans="1:12" x14ac:dyDescent="0.25">
      <c r="A153" s="128" t="s">
        <v>489</v>
      </c>
      <c r="B153" s="128" t="s">
        <v>1167</v>
      </c>
      <c r="C153" s="128" t="s">
        <v>401</v>
      </c>
      <c r="D153" s="128">
        <v>0.62</v>
      </c>
      <c r="E153" s="128">
        <f t="shared" si="3"/>
        <v>2</v>
      </c>
      <c r="H153" s="175" t="s">
        <v>1263</v>
      </c>
      <c r="I153">
        <v>0</v>
      </c>
      <c r="J153">
        <v>0</v>
      </c>
      <c r="K153">
        <v>0</v>
      </c>
      <c r="L153">
        <v>0</v>
      </c>
    </row>
    <row r="154" spans="1:12" x14ac:dyDescent="0.25">
      <c r="A154" s="128" t="s">
        <v>489</v>
      </c>
      <c r="B154" s="128" t="s">
        <v>1167</v>
      </c>
      <c r="C154" s="128" t="s">
        <v>520</v>
      </c>
      <c r="D154" s="128">
        <v>0.89</v>
      </c>
      <c r="E154" s="128">
        <f t="shared" si="3"/>
        <v>2</v>
      </c>
      <c r="H154" s="175" t="s">
        <v>1264</v>
      </c>
      <c r="I154">
        <v>2</v>
      </c>
      <c r="J154">
        <v>2</v>
      </c>
      <c r="K154">
        <v>2</v>
      </c>
      <c r="L154">
        <v>6</v>
      </c>
    </row>
    <row r="155" spans="1:12" x14ac:dyDescent="0.25">
      <c r="A155" s="128" t="s">
        <v>489</v>
      </c>
      <c r="B155" s="128" t="s">
        <v>1168</v>
      </c>
      <c r="C155" s="128" t="s">
        <v>399</v>
      </c>
      <c r="D155" s="128">
        <v>0</v>
      </c>
      <c r="E155" s="128">
        <f t="shared" si="3"/>
        <v>1</v>
      </c>
      <c r="H155" s="175" t="s">
        <v>1265</v>
      </c>
      <c r="I155">
        <v>1</v>
      </c>
      <c r="J155">
        <v>1</v>
      </c>
      <c r="K155">
        <v>1</v>
      </c>
      <c r="L155">
        <v>3</v>
      </c>
    </row>
    <row r="156" spans="1:12" x14ac:dyDescent="0.25">
      <c r="A156" s="128" t="s">
        <v>489</v>
      </c>
      <c r="B156" s="128" t="s">
        <v>1168</v>
      </c>
      <c r="C156" s="128" t="s">
        <v>401</v>
      </c>
      <c r="D156" s="128">
        <v>0</v>
      </c>
      <c r="E156" s="128">
        <f t="shared" si="3"/>
        <v>1</v>
      </c>
      <c r="H156" s="175" t="s">
        <v>1266</v>
      </c>
      <c r="I156">
        <v>1</v>
      </c>
      <c r="J156">
        <v>1</v>
      </c>
      <c r="K156">
        <v>1</v>
      </c>
      <c r="L156">
        <v>3</v>
      </c>
    </row>
    <row r="157" spans="1:12" x14ac:dyDescent="0.25">
      <c r="A157" s="128" t="s">
        <v>489</v>
      </c>
      <c r="B157" s="128" t="s">
        <v>1168</v>
      </c>
      <c r="C157" s="128" t="s">
        <v>520</v>
      </c>
      <c r="D157" s="128">
        <v>0</v>
      </c>
      <c r="E157" s="128">
        <f t="shared" si="3"/>
        <v>1</v>
      </c>
      <c r="H157" s="175" t="s">
        <v>1267</v>
      </c>
      <c r="I157">
        <v>1</v>
      </c>
      <c r="J157">
        <v>1</v>
      </c>
      <c r="K157">
        <v>3</v>
      </c>
      <c r="L157">
        <v>5</v>
      </c>
    </row>
    <row r="158" spans="1:12" x14ac:dyDescent="0.25">
      <c r="A158" s="128" t="s">
        <v>489</v>
      </c>
      <c r="B158" s="128" t="s">
        <v>1169</v>
      </c>
      <c r="C158" s="128" t="s">
        <v>399</v>
      </c>
      <c r="D158" s="128">
        <v>0</v>
      </c>
      <c r="E158" s="128">
        <f t="shared" si="3"/>
        <v>1</v>
      </c>
      <c r="H158" s="175" t="s">
        <v>1268</v>
      </c>
      <c r="I158">
        <v>0</v>
      </c>
      <c r="J158">
        <v>0</v>
      </c>
      <c r="K158">
        <v>0</v>
      </c>
      <c r="L158">
        <v>0</v>
      </c>
    </row>
    <row r="159" spans="1:12" x14ac:dyDescent="0.25">
      <c r="A159" s="128" t="s">
        <v>489</v>
      </c>
      <c r="B159" s="128" t="s">
        <v>1169</v>
      </c>
      <c r="C159" s="128" t="s">
        <v>401</v>
      </c>
      <c r="D159" s="128">
        <v>0</v>
      </c>
      <c r="E159" s="128">
        <f t="shared" si="3"/>
        <v>1</v>
      </c>
      <c r="H159" s="175" t="s">
        <v>1269</v>
      </c>
      <c r="I159">
        <v>0</v>
      </c>
      <c r="J159">
        <v>0</v>
      </c>
      <c r="K159">
        <v>0</v>
      </c>
      <c r="L159">
        <v>0</v>
      </c>
    </row>
    <row r="160" spans="1:12" x14ac:dyDescent="0.25">
      <c r="A160" s="128" t="s">
        <v>489</v>
      </c>
      <c r="B160" s="128" t="s">
        <v>1169</v>
      </c>
      <c r="C160" s="128" t="s">
        <v>520</v>
      </c>
      <c r="D160" s="128">
        <v>0</v>
      </c>
      <c r="E160" s="128">
        <f t="shared" ref="E160:E223" si="4">IF(D160&lt;=0.5,1,IF(D160&lt;=1,2,IF(D160&gt;1,3)))</f>
        <v>1</v>
      </c>
      <c r="H160" s="175" t="s">
        <v>1270</v>
      </c>
      <c r="I160">
        <v>1</v>
      </c>
      <c r="J160">
        <v>1</v>
      </c>
      <c r="K160">
        <v>1</v>
      </c>
      <c r="L160">
        <v>3</v>
      </c>
    </row>
    <row r="161" spans="1:12" x14ac:dyDescent="0.25">
      <c r="A161" s="128" t="s">
        <v>489</v>
      </c>
      <c r="B161" s="128" t="s">
        <v>1170</v>
      </c>
      <c r="C161" s="128" t="s">
        <v>399</v>
      </c>
      <c r="D161" s="128">
        <v>0.7</v>
      </c>
      <c r="E161" s="128">
        <f t="shared" si="4"/>
        <v>2</v>
      </c>
      <c r="H161" s="175" t="s">
        <v>1271</v>
      </c>
      <c r="I161">
        <v>1</v>
      </c>
      <c r="J161">
        <v>1</v>
      </c>
      <c r="K161">
        <v>1</v>
      </c>
      <c r="L161">
        <v>3</v>
      </c>
    </row>
    <row r="162" spans="1:12" x14ac:dyDescent="0.25">
      <c r="A162" s="128" t="s">
        <v>489</v>
      </c>
      <c r="B162" s="128" t="s">
        <v>1170</v>
      </c>
      <c r="C162" s="128" t="s">
        <v>401</v>
      </c>
      <c r="D162" s="128">
        <v>2.2999999999999998</v>
      </c>
      <c r="E162" s="128">
        <f t="shared" si="4"/>
        <v>3</v>
      </c>
      <c r="H162" s="175" t="s">
        <v>1272</v>
      </c>
      <c r="I162">
        <v>0</v>
      </c>
      <c r="J162">
        <v>0</v>
      </c>
      <c r="K162">
        <v>1</v>
      </c>
      <c r="L162">
        <v>1</v>
      </c>
    </row>
    <row r="163" spans="1:12" x14ac:dyDescent="0.25">
      <c r="A163" s="128" t="s">
        <v>489</v>
      </c>
      <c r="B163" s="128" t="s">
        <v>1170</v>
      </c>
      <c r="C163" s="128" t="s">
        <v>520</v>
      </c>
      <c r="D163" s="128"/>
      <c r="E163" s="128">
        <v>0</v>
      </c>
      <c r="H163" s="175" t="s">
        <v>1273</v>
      </c>
      <c r="I163">
        <v>1</v>
      </c>
      <c r="J163">
        <v>1</v>
      </c>
      <c r="K163">
        <v>1</v>
      </c>
      <c r="L163">
        <v>3</v>
      </c>
    </row>
    <row r="164" spans="1:12" x14ac:dyDescent="0.25">
      <c r="A164" s="128" t="s">
        <v>489</v>
      </c>
      <c r="B164" s="128" t="s">
        <v>1171</v>
      </c>
      <c r="C164" s="128" t="s">
        <v>399</v>
      </c>
      <c r="D164" s="128">
        <v>0</v>
      </c>
      <c r="E164" s="128">
        <f t="shared" si="4"/>
        <v>1</v>
      </c>
      <c r="H164" s="175" t="s">
        <v>1274</v>
      </c>
      <c r="I164">
        <v>1</v>
      </c>
      <c r="J164">
        <v>1</v>
      </c>
      <c r="K164">
        <v>1</v>
      </c>
      <c r="L164">
        <v>3</v>
      </c>
    </row>
    <row r="165" spans="1:12" x14ac:dyDescent="0.25">
      <c r="A165" s="128" t="s">
        <v>489</v>
      </c>
      <c r="B165" s="128" t="s">
        <v>1171</v>
      </c>
      <c r="C165" s="128" t="s">
        <v>401</v>
      </c>
      <c r="D165" s="128">
        <v>0.01</v>
      </c>
      <c r="E165" s="128">
        <f t="shared" si="4"/>
        <v>1</v>
      </c>
      <c r="H165" s="175" t="s">
        <v>1275</v>
      </c>
      <c r="I165">
        <v>1</v>
      </c>
      <c r="J165">
        <v>1</v>
      </c>
      <c r="K165">
        <v>3</v>
      </c>
      <c r="L165">
        <v>5</v>
      </c>
    </row>
    <row r="166" spans="1:12" x14ac:dyDescent="0.25">
      <c r="A166" s="128" t="s">
        <v>489</v>
      </c>
      <c r="B166" s="128" t="s">
        <v>1171</v>
      </c>
      <c r="C166" s="128" t="s">
        <v>520</v>
      </c>
      <c r="D166" s="128">
        <v>0.1</v>
      </c>
      <c r="E166" s="128">
        <f t="shared" si="4"/>
        <v>1</v>
      </c>
      <c r="H166" s="175" t="s">
        <v>1276</v>
      </c>
      <c r="I166">
        <v>1</v>
      </c>
      <c r="J166">
        <v>1</v>
      </c>
      <c r="K166">
        <v>1</v>
      </c>
      <c r="L166">
        <v>3</v>
      </c>
    </row>
    <row r="167" spans="1:12" x14ac:dyDescent="0.25">
      <c r="A167" s="128" t="s">
        <v>489</v>
      </c>
      <c r="B167" s="128" t="s">
        <v>1172</v>
      </c>
      <c r="C167" s="128" t="s">
        <v>399</v>
      </c>
      <c r="D167" s="128">
        <v>0</v>
      </c>
      <c r="E167" s="128">
        <f t="shared" si="4"/>
        <v>1</v>
      </c>
      <c r="H167" s="175" t="s">
        <v>1277</v>
      </c>
      <c r="I167">
        <v>1</v>
      </c>
      <c r="J167">
        <v>1</v>
      </c>
      <c r="K167">
        <v>1</v>
      </c>
      <c r="L167">
        <v>3</v>
      </c>
    </row>
    <row r="168" spans="1:12" x14ac:dyDescent="0.25">
      <c r="A168" s="128" t="s">
        <v>489</v>
      </c>
      <c r="B168" s="128" t="s">
        <v>1172</v>
      </c>
      <c r="C168" s="128" t="s">
        <v>401</v>
      </c>
      <c r="D168" s="128">
        <v>0.1</v>
      </c>
      <c r="E168" s="128">
        <f t="shared" si="4"/>
        <v>1</v>
      </c>
      <c r="H168" s="175" t="s">
        <v>1278</v>
      </c>
      <c r="I168">
        <v>0</v>
      </c>
      <c r="J168">
        <v>0</v>
      </c>
      <c r="K168">
        <v>0</v>
      </c>
      <c r="L168">
        <v>0</v>
      </c>
    </row>
    <row r="169" spans="1:12" x14ac:dyDescent="0.25">
      <c r="A169" s="128" t="s">
        <v>489</v>
      </c>
      <c r="B169" s="128" t="s">
        <v>1172</v>
      </c>
      <c r="C169" s="128" t="s">
        <v>520</v>
      </c>
      <c r="D169" s="128">
        <v>0.1</v>
      </c>
      <c r="E169" s="128">
        <f t="shared" si="4"/>
        <v>1</v>
      </c>
      <c r="H169" s="175" t="s">
        <v>1279</v>
      </c>
      <c r="I169">
        <v>1</v>
      </c>
      <c r="J169">
        <v>1</v>
      </c>
      <c r="K169">
        <v>1</v>
      </c>
      <c r="L169">
        <v>3</v>
      </c>
    </row>
    <row r="170" spans="1:12" x14ac:dyDescent="0.25">
      <c r="A170" s="128" t="s">
        <v>489</v>
      </c>
      <c r="B170" s="128" t="s">
        <v>1173</v>
      </c>
      <c r="C170" s="128" t="s">
        <v>399</v>
      </c>
      <c r="D170" s="128">
        <v>0.83</v>
      </c>
      <c r="E170" s="128">
        <f t="shared" si="4"/>
        <v>2</v>
      </c>
      <c r="H170" s="175" t="s">
        <v>1280</v>
      </c>
      <c r="I170">
        <v>0</v>
      </c>
      <c r="J170">
        <v>0</v>
      </c>
      <c r="K170">
        <v>0</v>
      </c>
      <c r="L170">
        <v>0</v>
      </c>
    </row>
    <row r="171" spans="1:12" x14ac:dyDescent="0.25">
      <c r="A171" s="128" t="s">
        <v>489</v>
      </c>
      <c r="B171" s="128" t="s">
        <v>1173</v>
      </c>
      <c r="C171" s="128" t="s">
        <v>401</v>
      </c>
      <c r="D171" s="128">
        <v>0.44</v>
      </c>
      <c r="E171" s="128">
        <f t="shared" si="4"/>
        <v>1</v>
      </c>
      <c r="H171" s="175" t="s">
        <v>1281</v>
      </c>
      <c r="I171">
        <v>1</v>
      </c>
      <c r="J171">
        <v>1</v>
      </c>
      <c r="K171">
        <v>1</v>
      </c>
      <c r="L171">
        <v>3</v>
      </c>
    </row>
    <row r="172" spans="1:12" x14ac:dyDescent="0.25">
      <c r="A172" s="128" t="s">
        <v>489</v>
      </c>
      <c r="B172" s="128" t="s">
        <v>1173</v>
      </c>
      <c r="C172" s="128" t="s">
        <v>520</v>
      </c>
      <c r="D172" s="128">
        <v>0.28000000000000003</v>
      </c>
      <c r="E172" s="128">
        <f t="shared" si="4"/>
        <v>1</v>
      </c>
      <c r="H172" s="175" t="s">
        <v>1282</v>
      </c>
      <c r="I172">
        <v>0</v>
      </c>
      <c r="J172">
        <v>0</v>
      </c>
      <c r="K172">
        <v>0</v>
      </c>
      <c r="L172">
        <v>0</v>
      </c>
    </row>
    <row r="173" spans="1:12" x14ac:dyDescent="0.25">
      <c r="A173" s="128" t="s">
        <v>489</v>
      </c>
      <c r="B173" s="128" t="s">
        <v>1174</v>
      </c>
      <c r="C173" s="128" t="s">
        <v>399</v>
      </c>
      <c r="D173" s="128"/>
      <c r="E173" s="128">
        <v>0</v>
      </c>
      <c r="H173" s="175" t="s">
        <v>1283</v>
      </c>
      <c r="I173">
        <v>0</v>
      </c>
      <c r="J173">
        <v>0</v>
      </c>
      <c r="K173">
        <v>0</v>
      </c>
      <c r="L173">
        <v>0</v>
      </c>
    </row>
    <row r="174" spans="1:12" x14ac:dyDescent="0.25">
      <c r="A174" s="128" t="s">
        <v>489</v>
      </c>
      <c r="B174" s="128" t="s">
        <v>1174</v>
      </c>
      <c r="C174" s="128" t="s">
        <v>401</v>
      </c>
      <c r="D174" s="128"/>
      <c r="E174" s="128">
        <v>0</v>
      </c>
      <c r="H174" s="175" t="s">
        <v>1284</v>
      </c>
      <c r="I174">
        <v>0</v>
      </c>
      <c r="J174">
        <v>0</v>
      </c>
      <c r="K174">
        <v>3</v>
      </c>
      <c r="L174">
        <v>3</v>
      </c>
    </row>
    <row r="175" spans="1:12" x14ac:dyDescent="0.25">
      <c r="A175" s="128" t="s">
        <v>489</v>
      </c>
      <c r="B175" s="128" t="s">
        <v>1174</v>
      </c>
      <c r="C175" s="128" t="s">
        <v>520</v>
      </c>
      <c r="D175" s="128"/>
      <c r="E175" s="128">
        <v>0</v>
      </c>
      <c r="H175" s="175" t="s">
        <v>1285</v>
      </c>
      <c r="I175">
        <v>0</v>
      </c>
      <c r="J175">
        <v>0</v>
      </c>
      <c r="K175">
        <v>0</v>
      </c>
      <c r="L175">
        <v>0</v>
      </c>
    </row>
    <row r="176" spans="1:12" x14ac:dyDescent="0.25">
      <c r="A176" s="128" t="s">
        <v>489</v>
      </c>
      <c r="B176" s="128" t="s">
        <v>1175</v>
      </c>
      <c r="C176" s="128" t="s">
        <v>399</v>
      </c>
      <c r="D176" s="128">
        <v>0.25</v>
      </c>
      <c r="E176" s="128">
        <f t="shared" si="4"/>
        <v>1</v>
      </c>
      <c r="H176" s="175" t="s">
        <v>1286</v>
      </c>
      <c r="I176">
        <v>1</v>
      </c>
      <c r="J176">
        <v>1</v>
      </c>
      <c r="K176">
        <v>1</v>
      </c>
      <c r="L176">
        <v>3</v>
      </c>
    </row>
    <row r="177" spans="1:12" x14ac:dyDescent="0.25">
      <c r="A177" s="128" t="s">
        <v>489</v>
      </c>
      <c r="B177" s="128" t="s">
        <v>1175</v>
      </c>
      <c r="C177" s="128" t="s">
        <v>401</v>
      </c>
      <c r="D177" s="128">
        <v>0</v>
      </c>
      <c r="E177" s="128">
        <f t="shared" si="4"/>
        <v>1</v>
      </c>
      <c r="H177" s="175" t="s">
        <v>1287</v>
      </c>
      <c r="I177">
        <v>1</v>
      </c>
      <c r="J177">
        <v>1</v>
      </c>
      <c r="K177">
        <v>1</v>
      </c>
      <c r="L177">
        <v>3</v>
      </c>
    </row>
    <row r="178" spans="1:12" x14ac:dyDescent="0.25">
      <c r="A178" s="128" t="s">
        <v>489</v>
      </c>
      <c r="B178" s="128" t="s">
        <v>1175</v>
      </c>
      <c r="C178" s="128" t="s">
        <v>520</v>
      </c>
      <c r="D178" s="128">
        <v>0</v>
      </c>
      <c r="E178" s="128">
        <f t="shared" si="4"/>
        <v>1</v>
      </c>
      <c r="H178" s="175" t="s">
        <v>1288</v>
      </c>
      <c r="I178">
        <v>0</v>
      </c>
      <c r="J178">
        <v>0</v>
      </c>
      <c r="K178">
        <v>0</v>
      </c>
      <c r="L178">
        <v>0</v>
      </c>
    </row>
    <row r="179" spans="1:12" x14ac:dyDescent="0.25">
      <c r="A179" s="128" t="s">
        <v>489</v>
      </c>
      <c r="B179" s="128" t="s">
        <v>1176</v>
      </c>
      <c r="C179" s="128" t="s">
        <v>399</v>
      </c>
      <c r="D179" s="128">
        <v>0.06</v>
      </c>
      <c r="E179" s="128">
        <f t="shared" si="4"/>
        <v>1</v>
      </c>
      <c r="H179" s="175" t="s">
        <v>1289</v>
      </c>
      <c r="I179">
        <v>0</v>
      </c>
      <c r="J179">
        <v>0</v>
      </c>
      <c r="K179">
        <v>0</v>
      </c>
      <c r="L179">
        <v>0</v>
      </c>
    </row>
    <row r="180" spans="1:12" x14ac:dyDescent="0.25">
      <c r="A180" s="128" t="s">
        <v>489</v>
      </c>
      <c r="B180" s="128" t="s">
        <v>1176</v>
      </c>
      <c r="C180" s="128" t="s">
        <v>401</v>
      </c>
      <c r="D180" s="128">
        <v>0.01</v>
      </c>
      <c r="E180" s="128">
        <f t="shared" si="4"/>
        <v>1</v>
      </c>
      <c r="H180" s="175" t="s">
        <v>1290</v>
      </c>
      <c r="I180">
        <v>0</v>
      </c>
      <c r="J180">
        <v>0</v>
      </c>
      <c r="K180">
        <v>0</v>
      </c>
      <c r="L180">
        <v>0</v>
      </c>
    </row>
    <row r="181" spans="1:12" x14ac:dyDescent="0.25">
      <c r="A181" s="128" t="s">
        <v>489</v>
      </c>
      <c r="B181" s="128" t="s">
        <v>1176</v>
      </c>
      <c r="C181" s="128" t="s">
        <v>520</v>
      </c>
      <c r="D181" s="128"/>
      <c r="E181" s="128">
        <v>0</v>
      </c>
      <c r="H181" s="175" t="s">
        <v>1291</v>
      </c>
      <c r="I181">
        <v>0</v>
      </c>
      <c r="J181">
        <v>0</v>
      </c>
      <c r="K181">
        <v>0</v>
      </c>
      <c r="L181">
        <v>0</v>
      </c>
    </row>
    <row r="182" spans="1:12" x14ac:dyDescent="0.25">
      <c r="A182" s="128" t="s">
        <v>489</v>
      </c>
      <c r="B182" s="128" t="s">
        <v>1251</v>
      </c>
      <c r="C182" s="128" t="s">
        <v>399</v>
      </c>
      <c r="D182" s="128">
        <v>0.01</v>
      </c>
      <c r="E182" s="128">
        <f t="shared" si="4"/>
        <v>1</v>
      </c>
      <c r="H182" s="175" t="s">
        <v>1292</v>
      </c>
      <c r="I182">
        <v>0</v>
      </c>
      <c r="J182">
        <v>0</v>
      </c>
      <c r="K182">
        <v>0</v>
      </c>
      <c r="L182">
        <v>0</v>
      </c>
    </row>
    <row r="183" spans="1:12" x14ac:dyDescent="0.25">
      <c r="A183" s="128" t="s">
        <v>489</v>
      </c>
      <c r="B183" s="128" t="s">
        <v>1251</v>
      </c>
      <c r="C183" s="128" t="s">
        <v>401</v>
      </c>
      <c r="D183" s="128">
        <v>0.14000000000000001</v>
      </c>
      <c r="E183" s="128">
        <f t="shared" si="4"/>
        <v>1</v>
      </c>
      <c r="H183" s="132" t="s">
        <v>647</v>
      </c>
      <c r="I183">
        <v>198</v>
      </c>
      <c r="J183">
        <v>209</v>
      </c>
      <c r="K183">
        <v>232</v>
      </c>
      <c r="L183">
        <v>639</v>
      </c>
    </row>
    <row r="184" spans="1:12" x14ac:dyDescent="0.25">
      <c r="A184" s="128" t="s">
        <v>489</v>
      </c>
      <c r="B184" s="128" t="s">
        <v>1251</v>
      </c>
      <c r="C184" s="128" t="s">
        <v>520</v>
      </c>
      <c r="D184" s="128">
        <v>0.11</v>
      </c>
      <c r="E184" s="128">
        <f t="shared" si="4"/>
        <v>1</v>
      </c>
    </row>
    <row r="185" spans="1:12" x14ac:dyDescent="0.25">
      <c r="A185" s="128" t="s">
        <v>489</v>
      </c>
      <c r="B185" s="128" t="s">
        <v>1177</v>
      </c>
      <c r="C185" s="128" t="s">
        <v>399</v>
      </c>
      <c r="D185" s="128">
        <v>0</v>
      </c>
      <c r="E185" s="128">
        <f t="shared" si="4"/>
        <v>1</v>
      </c>
    </row>
    <row r="186" spans="1:12" x14ac:dyDescent="0.25">
      <c r="A186" s="128" t="s">
        <v>489</v>
      </c>
      <c r="B186" s="128" t="s">
        <v>1177</v>
      </c>
      <c r="C186" s="128" t="s">
        <v>401</v>
      </c>
      <c r="D186" s="128">
        <v>0.79</v>
      </c>
      <c r="E186" s="128">
        <f t="shared" si="4"/>
        <v>2</v>
      </c>
    </row>
    <row r="187" spans="1:12" x14ac:dyDescent="0.25">
      <c r="A187" s="128" t="s">
        <v>489</v>
      </c>
      <c r="B187" s="128" t="s">
        <v>1177</v>
      </c>
      <c r="C187" s="128" t="s">
        <v>520</v>
      </c>
      <c r="D187" s="128">
        <v>0.35</v>
      </c>
      <c r="E187" s="128">
        <f t="shared" si="4"/>
        <v>1</v>
      </c>
    </row>
    <row r="188" spans="1:12" x14ac:dyDescent="0.25">
      <c r="A188" s="128" t="s">
        <v>489</v>
      </c>
      <c r="B188" s="128" t="s">
        <v>1178</v>
      </c>
      <c r="C188" s="128" t="s">
        <v>399</v>
      </c>
      <c r="D188" s="128">
        <v>0</v>
      </c>
      <c r="E188" s="128">
        <f t="shared" si="4"/>
        <v>1</v>
      </c>
    </row>
    <row r="189" spans="1:12" x14ac:dyDescent="0.25">
      <c r="A189" s="128" t="s">
        <v>489</v>
      </c>
      <c r="B189" s="128" t="s">
        <v>1178</v>
      </c>
      <c r="C189" s="128" t="s">
        <v>401</v>
      </c>
      <c r="D189" s="128">
        <v>0</v>
      </c>
      <c r="E189" s="128">
        <f t="shared" si="4"/>
        <v>1</v>
      </c>
    </row>
    <row r="190" spans="1:12" x14ac:dyDescent="0.25">
      <c r="A190" s="128" t="s">
        <v>489</v>
      </c>
      <c r="B190" s="128" t="s">
        <v>1178</v>
      </c>
      <c r="C190" s="128" t="s">
        <v>520</v>
      </c>
      <c r="D190" s="128">
        <v>0</v>
      </c>
      <c r="E190" s="128">
        <f t="shared" si="4"/>
        <v>1</v>
      </c>
    </row>
    <row r="191" spans="1:12" x14ac:dyDescent="0.25">
      <c r="A191" s="128" t="s">
        <v>489</v>
      </c>
      <c r="B191" s="128" t="s">
        <v>1179</v>
      </c>
      <c r="C191" s="128" t="s">
        <v>399</v>
      </c>
      <c r="D191" s="128">
        <v>0.69</v>
      </c>
      <c r="E191" s="128">
        <f t="shared" si="4"/>
        <v>2</v>
      </c>
    </row>
    <row r="192" spans="1:12" x14ac:dyDescent="0.25">
      <c r="A192" s="128" t="s">
        <v>489</v>
      </c>
      <c r="B192" s="128" t="s">
        <v>1179</v>
      </c>
      <c r="C192" s="128" t="s">
        <v>401</v>
      </c>
      <c r="D192" s="128">
        <v>0.65</v>
      </c>
      <c r="E192" s="128">
        <f t="shared" si="4"/>
        <v>2</v>
      </c>
    </row>
    <row r="193" spans="1:5" x14ac:dyDescent="0.25">
      <c r="A193" s="128" t="s">
        <v>489</v>
      </c>
      <c r="B193" s="128" t="s">
        <v>1179</v>
      </c>
      <c r="C193" s="128" t="s">
        <v>520</v>
      </c>
      <c r="D193" s="128">
        <v>0.62</v>
      </c>
      <c r="E193" s="128">
        <f t="shared" si="4"/>
        <v>2</v>
      </c>
    </row>
    <row r="194" spans="1:5" x14ac:dyDescent="0.25">
      <c r="A194" s="128" t="s">
        <v>489</v>
      </c>
      <c r="B194" s="128" t="s">
        <v>1180</v>
      </c>
      <c r="C194" s="128" t="s">
        <v>399</v>
      </c>
      <c r="D194" s="128">
        <v>3.72</v>
      </c>
      <c r="E194" s="128">
        <f t="shared" si="4"/>
        <v>3</v>
      </c>
    </row>
    <row r="195" spans="1:5" x14ac:dyDescent="0.25">
      <c r="A195" s="128" t="s">
        <v>489</v>
      </c>
      <c r="B195" s="128" t="s">
        <v>1180</v>
      </c>
      <c r="C195" s="128" t="s">
        <v>401</v>
      </c>
      <c r="D195" s="128">
        <v>11.39</v>
      </c>
      <c r="E195" s="128">
        <f t="shared" si="4"/>
        <v>3</v>
      </c>
    </row>
    <row r="196" spans="1:5" x14ac:dyDescent="0.25">
      <c r="A196" s="128" t="s">
        <v>489</v>
      </c>
      <c r="B196" s="128" t="s">
        <v>1180</v>
      </c>
      <c r="C196" s="128" t="s">
        <v>520</v>
      </c>
      <c r="D196" s="128">
        <v>21.84</v>
      </c>
      <c r="E196" s="128">
        <f t="shared" si="4"/>
        <v>3</v>
      </c>
    </row>
    <row r="197" spans="1:5" x14ac:dyDescent="0.25">
      <c r="A197" s="128" t="s">
        <v>489</v>
      </c>
      <c r="B197" s="128" t="s">
        <v>1181</v>
      </c>
      <c r="C197" s="128" t="s">
        <v>399</v>
      </c>
      <c r="D197" s="128">
        <v>2</v>
      </c>
      <c r="E197" s="128">
        <f t="shared" si="4"/>
        <v>3</v>
      </c>
    </row>
    <row r="198" spans="1:5" x14ac:dyDescent="0.25">
      <c r="A198" s="128" t="s">
        <v>489</v>
      </c>
      <c r="B198" s="128" t="s">
        <v>1181</v>
      </c>
      <c r="C198" s="128" t="s">
        <v>401</v>
      </c>
      <c r="D198" s="128">
        <v>1</v>
      </c>
      <c r="E198" s="128">
        <f t="shared" si="4"/>
        <v>2</v>
      </c>
    </row>
    <row r="199" spans="1:5" x14ac:dyDescent="0.25">
      <c r="A199" s="128" t="s">
        <v>489</v>
      </c>
      <c r="B199" s="128" t="s">
        <v>1181</v>
      </c>
      <c r="C199" s="128" t="s">
        <v>520</v>
      </c>
      <c r="D199" s="128">
        <v>1</v>
      </c>
      <c r="E199" s="128">
        <f t="shared" si="4"/>
        <v>2</v>
      </c>
    </row>
    <row r="200" spans="1:5" x14ac:dyDescent="0.25">
      <c r="A200" s="128" t="s">
        <v>489</v>
      </c>
      <c r="B200" s="128" t="s">
        <v>1182</v>
      </c>
      <c r="C200" s="128" t="s">
        <v>399</v>
      </c>
      <c r="D200" s="128">
        <v>0.13</v>
      </c>
      <c r="E200" s="128">
        <f t="shared" si="4"/>
        <v>1</v>
      </c>
    </row>
    <row r="201" spans="1:5" x14ac:dyDescent="0.25">
      <c r="A201" s="128" t="s">
        <v>489</v>
      </c>
      <c r="B201" s="128" t="s">
        <v>1182</v>
      </c>
      <c r="C201" s="128" t="s">
        <v>401</v>
      </c>
      <c r="D201" s="128">
        <v>0.33</v>
      </c>
      <c r="E201" s="128">
        <f t="shared" si="4"/>
        <v>1</v>
      </c>
    </row>
    <row r="202" spans="1:5" x14ac:dyDescent="0.25">
      <c r="A202" s="128" t="s">
        <v>489</v>
      </c>
      <c r="B202" s="128" t="s">
        <v>1182</v>
      </c>
      <c r="C202" s="128" t="s">
        <v>520</v>
      </c>
      <c r="D202" s="128"/>
      <c r="E202" s="128">
        <v>0</v>
      </c>
    </row>
    <row r="203" spans="1:5" x14ac:dyDescent="0.25">
      <c r="A203" s="128" t="s">
        <v>489</v>
      </c>
      <c r="B203" s="128" t="s">
        <v>1183</v>
      </c>
      <c r="C203" s="128" t="s">
        <v>399</v>
      </c>
      <c r="D203" s="128">
        <v>0.28999999999999998</v>
      </c>
      <c r="E203" s="128">
        <f t="shared" si="4"/>
        <v>1</v>
      </c>
    </row>
    <row r="204" spans="1:5" x14ac:dyDescent="0.25">
      <c r="A204" s="128" t="s">
        <v>489</v>
      </c>
      <c r="B204" s="128" t="s">
        <v>1183</v>
      </c>
      <c r="C204" s="128" t="s">
        <v>401</v>
      </c>
      <c r="D204" s="128">
        <v>0.37</v>
      </c>
      <c r="E204" s="128">
        <f t="shared" si="4"/>
        <v>1</v>
      </c>
    </row>
    <row r="205" spans="1:5" x14ac:dyDescent="0.25">
      <c r="A205" s="128" t="s">
        <v>489</v>
      </c>
      <c r="B205" s="128" t="s">
        <v>1183</v>
      </c>
      <c r="C205" s="128" t="s">
        <v>520</v>
      </c>
      <c r="D205" s="128">
        <v>0.44</v>
      </c>
      <c r="E205" s="128">
        <f t="shared" si="4"/>
        <v>1</v>
      </c>
    </row>
    <row r="206" spans="1:5" x14ac:dyDescent="0.25">
      <c r="A206" s="128" t="s">
        <v>489</v>
      </c>
      <c r="B206" s="128" t="s">
        <v>1184</v>
      </c>
      <c r="C206" s="128" t="s">
        <v>399</v>
      </c>
      <c r="D206" s="128">
        <v>0</v>
      </c>
      <c r="E206" s="128">
        <f t="shared" si="4"/>
        <v>1</v>
      </c>
    </row>
    <row r="207" spans="1:5" x14ac:dyDescent="0.25">
      <c r="A207" s="128" t="s">
        <v>489</v>
      </c>
      <c r="B207" s="128" t="s">
        <v>1184</v>
      </c>
      <c r="C207" s="128" t="s">
        <v>401</v>
      </c>
      <c r="D207" s="128">
        <v>0.5</v>
      </c>
      <c r="E207" s="128">
        <f t="shared" si="4"/>
        <v>1</v>
      </c>
    </row>
    <row r="208" spans="1:5" x14ac:dyDescent="0.25">
      <c r="A208" s="128" t="s">
        <v>489</v>
      </c>
      <c r="B208" s="128" t="s">
        <v>1184</v>
      </c>
      <c r="C208" s="128" t="s">
        <v>520</v>
      </c>
      <c r="D208" s="128">
        <v>0.75</v>
      </c>
      <c r="E208" s="128">
        <f t="shared" si="4"/>
        <v>2</v>
      </c>
    </row>
    <row r="209" spans="1:5" x14ac:dyDescent="0.25">
      <c r="A209" s="128" t="s">
        <v>489</v>
      </c>
      <c r="B209" s="128" t="s">
        <v>1185</v>
      </c>
      <c r="C209" s="128" t="s">
        <v>399</v>
      </c>
      <c r="D209" s="128">
        <v>1.55</v>
      </c>
      <c r="E209" s="128">
        <f t="shared" si="4"/>
        <v>3</v>
      </c>
    </row>
    <row r="210" spans="1:5" x14ac:dyDescent="0.25">
      <c r="A210" s="128" t="s">
        <v>489</v>
      </c>
      <c r="B210" s="128" t="s">
        <v>1185</v>
      </c>
      <c r="C210" s="128" t="s">
        <v>401</v>
      </c>
      <c r="D210" s="128">
        <v>0.36</v>
      </c>
      <c r="E210" s="128">
        <f t="shared" si="4"/>
        <v>1</v>
      </c>
    </row>
    <row r="211" spans="1:5" x14ac:dyDescent="0.25">
      <c r="A211" s="128" t="s">
        <v>489</v>
      </c>
      <c r="B211" s="128" t="s">
        <v>1185</v>
      </c>
      <c r="C211" s="128" t="s">
        <v>520</v>
      </c>
      <c r="D211" s="128">
        <v>0.39</v>
      </c>
      <c r="E211" s="128">
        <f t="shared" si="4"/>
        <v>1</v>
      </c>
    </row>
    <row r="212" spans="1:5" x14ac:dyDescent="0.25">
      <c r="A212" s="128" t="s">
        <v>489</v>
      </c>
      <c r="B212" s="128" t="s">
        <v>1186</v>
      </c>
      <c r="C212" s="128" t="s">
        <v>399</v>
      </c>
      <c r="D212" s="128">
        <v>2.78</v>
      </c>
      <c r="E212" s="128">
        <f t="shared" si="4"/>
        <v>3</v>
      </c>
    </row>
    <row r="213" spans="1:5" x14ac:dyDescent="0.25">
      <c r="A213" s="128" t="s">
        <v>489</v>
      </c>
      <c r="B213" s="128" t="s">
        <v>1186</v>
      </c>
      <c r="C213" s="128" t="s">
        <v>401</v>
      </c>
      <c r="D213" s="128">
        <v>6.74</v>
      </c>
      <c r="E213" s="128">
        <f t="shared" si="4"/>
        <v>3</v>
      </c>
    </row>
    <row r="214" spans="1:5" x14ac:dyDescent="0.25">
      <c r="A214" s="128" t="s">
        <v>489</v>
      </c>
      <c r="B214" s="128" t="s">
        <v>1186</v>
      </c>
      <c r="C214" s="128" t="s">
        <v>520</v>
      </c>
      <c r="D214" s="128">
        <v>0</v>
      </c>
      <c r="E214" s="128">
        <f t="shared" si="4"/>
        <v>1</v>
      </c>
    </row>
    <row r="215" spans="1:5" x14ac:dyDescent="0.25">
      <c r="A215" s="128" t="s">
        <v>489</v>
      </c>
      <c r="B215" s="128" t="s">
        <v>1187</v>
      </c>
      <c r="C215" s="128" t="s">
        <v>399</v>
      </c>
      <c r="D215" s="128">
        <v>8.7100000000000009</v>
      </c>
      <c r="E215" s="128">
        <f t="shared" si="4"/>
        <v>3</v>
      </c>
    </row>
    <row r="216" spans="1:5" x14ac:dyDescent="0.25">
      <c r="A216" s="128" t="s">
        <v>489</v>
      </c>
      <c r="B216" s="128" t="s">
        <v>1187</v>
      </c>
      <c r="C216" s="128" t="s">
        <v>401</v>
      </c>
      <c r="D216" s="128">
        <v>9.7899999999999991</v>
      </c>
      <c r="E216" s="128">
        <f t="shared" si="4"/>
        <v>3</v>
      </c>
    </row>
    <row r="217" spans="1:5" x14ac:dyDescent="0.25">
      <c r="A217" s="128" t="s">
        <v>489</v>
      </c>
      <c r="B217" s="128" t="s">
        <v>1187</v>
      </c>
      <c r="C217" s="128" t="s">
        <v>520</v>
      </c>
      <c r="D217" s="128">
        <v>11.13</v>
      </c>
      <c r="E217" s="128">
        <f t="shared" si="4"/>
        <v>3</v>
      </c>
    </row>
    <row r="218" spans="1:5" x14ac:dyDescent="0.25">
      <c r="A218" s="128" t="s">
        <v>489</v>
      </c>
      <c r="B218" s="128" t="s">
        <v>1188</v>
      </c>
      <c r="C218" s="128" t="s">
        <v>399</v>
      </c>
      <c r="D218" s="128">
        <v>0.27</v>
      </c>
      <c r="E218" s="128">
        <f t="shared" si="4"/>
        <v>1</v>
      </c>
    </row>
    <row r="219" spans="1:5" x14ac:dyDescent="0.25">
      <c r="A219" s="128" t="s">
        <v>489</v>
      </c>
      <c r="B219" s="128" t="s">
        <v>1188</v>
      </c>
      <c r="C219" s="128" t="s">
        <v>401</v>
      </c>
      <c r="D219" s="128">
        <v>0.16</v>
      </c>
      <c r="E219" s="128">
        <f t="shared" si="4"/>
        <v>1</v>
      </c>
    </row>
    <row r="220" spans="1:5" x14ac:dyDescent="0.25">
      <c r="A220" s="128" t="s">
        <v>489</v>
      </c>
      <c r="B220" s="128" t="s">
        <v>1188</v>
      </c>
      <c r="C220" s="128" t="s">
        <v>520</v>
      </c>
      <c r="D220" s="128">
        <v>7.0000000000000007E-2</v>
      </c>
      <c r="E220" s="128">
        <f t="shared" si="4"/>
        <v>1</v>
      </c>
    </row>
    <row r="221" spans="1:5" x14ac:dyDescent="0.25">
      <c r="A221" s="128" t="s">
        <v>489</v>
      </c>
      <c r="B221" s="128" t="s">
        <v>1189</v>
      </c>
      <c r="C221" s="128" t="s">
        <v>399</v>
      </c>
      <c r="D221" s="128">
        <v>10</v>
      </c>
      <c r="E221" s="128">
        <f t="shared" si="4"/>
        <v>3</v>
      </c>
    </row>
    <row r="222" spans="1:5" x14ac:dyDescent="0.25">
      <c r="A222" s="128" t="s">
        <v>489</v>
      </c>
      <c r="B222" s="128" t="s">
        <v>1189</v>
      </c>
      <c r="C222" s="128" t="s">
        <v>520</v>
      </c>
      <c r="D222" s="128">
        <v>10</v>
      </c>
      <c r="E222" s="128">
        <f t="shared" si="4"/>
        <v>3</v>
      </c>
    </row>
    <row r="223" spans="1:5" x14ac:dyDescent="0.25">
      <c r="A223" s="128" t="s">
        <v>489</v>
      </c>
      <c r="B223" s="128" t="s">
        <v>1189</v>
      </c>
      <c r="C223" s="128" t="s">
        <v>401</v>
      </c>
      <c r="D223" s="128">
        <v>10</v>
      </c>
      <c r="E223" s="128">
        <f t="shared" si="4"/>
        <v>3</v>
      </c>
    </row>
    <row r="224" spans="1:5" x14ac:dyDescent="0.25">
      <c r="A224" s="128" t="s">
        <v>489</v>
      </c>
      <c r="B224" s="128" t="s">
        <v>1190</v>
      </c>
      <c r="C224" s="128" t="s">
        <v>399</v>
      </c>
      <c r="D224" s="128">
        <v>0.15</v>
      </c>
      <c r="E224" s="128">
        <f t="shared" ref="E224:E287" si="5">IF(D224&lt;=0.5,1,IF(D224&lt;=1,2,IF(D224&gt;1,3)))</f>
        <v>1</v>
      </c>
    </row>
    <row r="225" spans="1:5" x14ac:dyDescent="0.25">
      <c r="A225" s="128" t="s">
        <v>489</v>
      </c>
      <c r="B225" s="128" t="s">
        <v>1190</v>
      </c>
      <c r="C225" s="128" t="s">
        <v>401</v>
      </c>
      <c r="D225" s="128">
        <v>0.15</v>
      </c>
      <c r="E225" s="128">
        <f t="shared" si="5"/>
        <v>1</v>
      </c>
    </row>
    <row r="226" spans="1:5" x14ac:dyDescent="0.25">
      <c r="A226" s="128" t="s">
        <v>489</v>
      </c>
      <c r="B226" s="128" t="s">
        <v>1190</v>
      </c>
      <c r="C226" s="128" t="s">
        <v>520</v>
      </c>
      <c r="D226" s="128">
        <v>0.15</v>
      </c>
      <c r="E226" s="128">
        <f t="shared" si="5"/>
        <v>1</v>
      </c>
    </row>
    <row r="227" spans="1:5" x14ac:dyDescent="0.25">
      <c r="A227" s="128" t="s">
        <v>489</v>
      </c>
      <c r="B227" s="128" t="s">
        <v>1191</v>
      </c>
      <c r="C227" s="128" t="s">
        <v>399</v>
      </c>
      <c r="D227" s="128">
        <v>0.6</v>
      </c>
      <c r="E227" s="128">
        <f t="shared" si="5"/>
        <v>2</v>
      </c>
    </row>
    <row r="228" spans="1:5" x14ac:dyDescent="0.25">
      <c r="A228" s="128" t="s">
        <v>489</v>
      </c>
      <c r="B228" s="128" t="s">
        <v>1191</v>
      </c>
      <c r="C228" s="128" t="s">
        <v>401</v>
      </c>
      <c r="D228" s="128">
        <v>0.1</v>
      </c>
      <c r="E228" s="128">
        <f t="shared" si="5"/>
        <v>1</v>
      </c>
    </row>
    <row r="229" spans="1:5" x14ac:dyDescent="0.25">
      <c r="A229" s="128" t="s">
        <v>489</v>
      </c>
      <c r="B229" s="128" t="s">
        <v>1191</v>
      </c>
      <c r="C229" s="128" t="s">
        <v>520</v>
      </c>
      <c r="D229" s="128">
        <v>0.1</v>
      </c>
      <c r="E229" s="128">
        <f t="shared" si="5"/>
        <v>1</v>
      </c>
    </row>
    <row r="230" spans="1:5" x14ac:dyDescent="0.25">
      <c r="A230" s="128" t="s">
        <v>489</v>
      </c>
      <c r="B230" s="128" t="s">
        <v>1192</v>
      </c>
      <c r="C230" s="128" t="s">
        <v>399</v>
      </c>
      <c r="D230" s="128">
        <v>23</v>
      </c>
      <c r="E230" s="128">
        <f t="shared" si="5"/>
        <v>3</v>
      </c>
    </row>
    <row r="231" spans="1:5" x14ac:dyDescent="0.25">
      <c r="A231" s="128" t="s">
        <v>489</v>
      </c>
      <c r="B231" s="128" t="s">
        <v>1192</v>
      </c>
      <c r="C231" s="128" t="s">
        <v>401</v>
      </c>
      <c r="D231" s="128">
        <v>22</v>
      </c>
      <c r="E231" s="128">
        <f t="shared" si="5"/>
        <v>3</v>
      </c>
    </row>
    <row r="232" spans="1:5" x14ac:dyDescent="0.25">
      <c r="A232" s="128" t="s">
        <v>489</v>
      </c>
      <c r="B232" s="128" t="s">
        <v>1192</v>
      </c>
      <c r="C232" s="128" t="s">
        <v>520</v>
      </c>
      <c r="D232" s="128">
        <v>47</v>
      </c>
      <c r="E232" s="128">
        <f t="shared" si="5"/>
        <v>3</v>
      </c>
    </row>
    <row r="233" spans="1:5" x14ac:dyDescent="0.25">
      <c r="A233" s="128" t="s">
        <v>489</v>
      </c>
      <c r="B233" s="128" t="s">
        <v>1193</v>
      </c>
      <c r="C233" s="128" t="s">
        <v>399</v>
      </c>
      <c r="D233" s="128">
        <v>0</v>
      </c>
      <c r="E233" s="128">
        <f t="shared" si="5"/>
        <v>1</v>
      </c>
    </row>
    <row r="234" spans="1:5" x14ac:dyDescent="0.25">
      <c r="A234" s="128" t="s">
        <v>489</v>
      </c>
      <c r="B234" s="128" t="s">
        <v>1193</v>
      </c>
      <c r="C234" s="128" t="s">
        <v>401</v>
      </c>
      <c r="D234" s="128">
        <v>3.8</v>
      </c>
      <c r="E234" s="128">
        <f t="shared" si="5"/>
        <v>3</v>
      </c>
    </row>
    <row r="235" spans="1:5" x14ac:dyDescent="0.25">
      <c r="A235" s="128" t="s">
        <v>489</v>
      </c>
      <c r="B235" s="128" t="s">
        <v>1193</v>
      </c>
      <c r="C235" s="128" t="s">
        <v>520</v>
      </c>
      <c r="D235" s="128">
        <v>0.3</v>
      </c>
      <c r="E235" s="128">
        <f t="shared" si="5"/>
        <v>1</v>
      </c>
    </row>
    <row r="236" spans="1:5" x14ac:dyDescent="0.25">
      <c r="A236" s="128" t="s">
        <v>489</v>
      </c>
      <c r="B236" s="128" t="s">
        <v>1194</v>
      </c>
      <c r="C236" s="128" t="s">
        <v>399</v>
      </c>
      <c r="D236" s="128">
        <v>0.2</v>
      </c>
      <c r="E236" s="128">
        <f t="shared" si="5"/>
        <v>1</v>
      </c>
    </row>
    <row r="237" spans="1:5" x14ac:dyDescent="0.25">
      <c r="A237" s="128" t="s">
        <v>489</v>
      </c>
      <c r="B237" s="128" t="s">
        <v>1194</v>
      </c>
      <c r="C237" s="128" t="s">
        <v>401</v>
      </c>
      <c r="D237" s="128">
        <v>0.22</v>
      </c>
      <c r="E237" s="128">
        <f t="shared" si="5"/>
        <v>1</v>
      </c>
    </row>
    <row r="238" spans="1:5" x14ac:dyDescent="0.25">
      <c r="A238" s="128" t="s">
        <v>489</v>
      </c>
      <c r="B238" s="128" t="s">
        <v>1194</v>
      </c>
      <c r="C238" s="128" t="s">
        <v>520</v>
      </c>
      <c r="D238" s="128">
        <v>0.23</v>
      </c>
      <c r="E238" s="128">
        <f t="shared" si="5"/>
        <v>1</v>
      </c>
    </row>
    <row r="239" spans="1:5" x14ac:dyDescent="0.25">
      <c r="A239" s="128" t="s">
        <v>489</v>
      </c>
      <c r="B239" s="128" t="s">
        <v>1195</v>
      </c>
      <c r="C239" s="128" t="s">
        <v>399</v>
      </c>
      <c r="D239" s="128">
        <v>0.11</v>
      </c>
      <c r="E239" s="128">
        <f t="shared" si="5"/>
        <v>1</v>
      </c>
    </row>
    <row r="240" spans="1:5" x14ac:dyDescent="0.25">
      <c r="A240" s="128" t="s">
        <v>489</v>
      </c>
      <c r="B240" s="128" t="s">
        <v>1195</v>
      </c>
      <c r="C240" s="128" t="s">
        <v>401</v>
      </c>
      <c r="D240" s="128">
        <v>0.42</v>
      </c>
      <c r="E240" s="128">
        <f t="shared" si="5"/>
        <v>1</v>
      </c>
    </row>
    <row r="241" spans="1:6" x14ac:dyDescent="0.25">
      <c r="A241" s="128" t="s">
        <v>489</v>
      </c>
      <c r="B241" s="128" t="s">
        <v>1195</v>
      </c>
      <c r="C241" s="128" t="s">
        <v>520</v>
      </c>
      <c r="D241" s="128">
        <v>0.88</v>
      </c>
      <c r="E241" s="128">
        <f t="shared" si="5"/>
        <v>2</v>
      </c>
    </row>
    <row r="242" spans="1:6" x14ac:dyDescent="0.25">
      <c r="A242" s="128" t="s">
        <v>489</v>
      </c>
      <c r="B242" s="128" t="s">
        <v>1196</v>
      </c>
      <c r="C242" s="128" t="s">
        <v>399</v>
      </c>
      <c r="D242" s="128">
        <v>0.13</v>
      </c>
      <c r="E242" s="128">
        <f t="shared" si="5"/>
        <v>1</v>
      </c>
    </row>
    <row r="243" spans="1:6" x14ac:dyDescent="0.25">
      <c r="A243" s="128" t="s">
        <v>489</v>
      </c>
      <c r="B243" s="128" t="s">
        <v>1196</v>
      </c>
      <c r="C243" s="128" t="s">
        <v>401</v>
      </c>
      <c r="D243" s="128">
        <v>0.3</v>
      </c>
      <c r="E243" s="128">
        <f t="shared" si="5"/>
        <v>1</v>
      </c>
    </row>
    <row r="244" spans="1:6" x14ac:dyDescent="0.25">
      <c r="A244" s="128" t="s">
        <v>489</v>
      </c>
      <c r="B244" s="128" t="s">
        <v>1196</v>
      </c>
      <c r="C244" s="128" t="s">
        <v>520</v>
      </c>
      <c r="D244" s="128">
        <v>0.71</v>
      </c>
      <c r="E244" s="128">
        <f t="shared" si="5"/>
        <v>2</v>
      </c>
    </row>
    <row r="245" spans="1:6" x14ac:dyDescent="0.25">
      <c r="A245" s="128" t="s">
        <v>489</v>
      </c>
      <c r="B245" s="128" t="s">
        <v>1197</v>
      </c>
      <c r="C245" s="128" t="s">
        <v>399</v>
      </c>
      <c r="D245" s="128">
        <v>0</v>
      </c>
      <c r="E245" s="128">
        <f t="shared" si="5"/>
        <v>1</v>
      </c>
    </row>
    <row r="246" spans="1:6" x14ac:dyDescent="0.25">
      <c r="A246" s="128" t="s">
        <v>489</v>
      </c>
      <c r="B246" s="128" t="s">
        <v>1197</v>
      </c>
      <c r="C246" s="128" t="s">
        <v>401</v>
      </c>
      <c r="D246" s="128">
        <v>0</v>
      </c>
      <c r="E246" s="128">
        <f t="shared" si="5"/>
        <v>1</v>
      </c>
    </row>
    <row r="247" spans="1:6" x14ac:dyDescent="0.25">
      <c r="A247" s="128" t="s">
        <v>489</v>
      </c>
      <c r="B247" s="128" t="s">
        <v>1197</v>
      </c>
      <c r="C247" s="128" t="s">
        <v>520</v>
      </c>
      <c r="D247" s="128">
        <v>0</v>
      </c>
      <c r="E247" s="128">
        <f t="shared" si="5"/>
        <v>1</v>
      </c>
    </row>
    <row r="248" spans="1:6" x14ac:dyDescent="0.25">
      <c r="A248" s="128" t="s">
        <v>489</v>
      </c>
      <c r="B248" s="128" t="s">
        <v>1198</v>
      </c>
      <c r="C248" s="128" t="s">
        <v>399</v>
      </c>
      <c r="D248" s="128">
        <v>0</v>
      </c>
      <c r="E248" s="128">
        <f t="shared" si="5"/>
        <v>1</v>
      </c>
    </row>
    <row r="249" spans="1:6" x14ac:dyDescent="0.25">
      <c r="A249" s="128" t="s">
        <v>489</v>
      </c>
      <c r="B249" s="128" t="s">
        <v>1198</v>
      </c>
      <c r="C249" s="128" t="s">
        <v>401</v>
      </c>
      <c r="D249" s="128">
        <v>0</v>
      </c>
      <c r="E249" s="128">
        <f t="shared" si="5"/>
        <v>1</v>
      </c>
    </row>
    <row r="250" spans="1:6" x14ac:dyDescent="0.25">
      <c r="A250" s="128" t="s">
        <v>489</v>
      </c>
      <c r="B250" s="128" t="s">
        <v>1198</v>
      </c>
      <c r="C250" s="128" t="s">
        <v>520</v>
      </c>
      <c r="D250" s="128">
        <v>0</v>
      </c>
      <c r="E250" s="128">
        <f t="shared" si="5"/>
        <v>1</v>
      </c>
    </row>
    <row r="251" spans="1:6" x14ac:dyDescent="0.25">
      <c r="A251" s="128" t="s">
        <v>489</v>
      </c>
      <c r="B251" s="128" t="s">
        <v>1199</v>
      </c>
      <c r="C251" s="128" t="s">
        <v>399</v>
      </c>
      <c r="D251" s="128">
        <v>0.57999999999999996</v>
      </c>
      <c r="E251" s="128">
        <f t="shared" si="5"/>
        <v>2</v>
      </c>
      <c r="F251" s="174"/>
    </row>
    <row r="252" spans="1:6" x14ac:dyDescent="0.25">
      <c r="A252" s="128" t="s">
        <v>489</v>
      </c>
      <c r="B252" s="128" t="s">
        <v>1199</v>
      </c>
      <c r="C252" s="128" t="s">
        <v>401</v>
      </c>
      <c r="D252" s="128">
        <v>0.63</v>
      </c>
      <c r="E252" s="128">
        <f t="shared" si="5"/>
        <v>2</v>
      </c>
      <c r="F252" s="174"/>
    </row>
    <row r="253" spans="1:6" x14ac:dyDescent="0.25">
      <c r="A253" s="128" t="s">
        <v>489</v>
      </c>
      <c r="B253" s="128" t="s">
        <v>1199</v>
      </c>
      <c r="C253" s="128" t="s">
        <v>520</v>
      </c>
      <c r="D253" s="128">
        <v>0.71</v>
      </c>
      <c r="E253" s="128">
        <f t="shared" si="5"/>
        <v>2</v>
      </c>
      <c r="F253" s="174"/>
    </row>
    <row r="254" spans="1:6" x14ac:dyDescent="0.25">
      <c r="A254" s="128" t="s">
        <v>489</v>
      </c>
      <c r="B254" s="128" t="s">
        <v>1200</v>
      </c>
      <c r="C254" s="128" t="s">
        <v>399</v>
      </c>
      <c r="D254" s="128">
        <v>0</v>
      </c>
      <c r="E254" s="128">
        <f t="shared" si="5"/>
        <v>1</v>
      </c>
    </row>
    <row r="255" spans="1:6" x14ac:dyDescent="0.25">
      <c r="A255" s="128" t="s">
        <v>489</v>
      </c>
      <c r="B255" s="128" t="s">
        <v>1200</v>
      </c>
      <c r="C255" s="128" t="s">
        <v>401</v>
      </c>
      <c r="D255" s="128">
        <v>0</v>
      </c>
      <c r="E255" s="128">
        <f t="shared" si="5"/>
        <v>1</v>
      </c>
    </row>
    <row r="256" spans="1:6" x14ac:dyDescent="0.25">
      <c r="A256" s="128" t="s">
        <v>489</v>
      </c>
      <c r="B256" s="128" t="s">
        <v>1200</v>
      </c>
      <c r="C256" s="128" t="s">
        <v>520</v>
      </c>
      <c r="D256" s="128">
        <v>0</v>
      </c>
      <c r="E256" s="128">
        <f t="shared" si="5"/>
        <v>1</v>
      </c>
    </row>
    <row r="257" spans="1:5" x14ac:dyDescent="0.25">
      <c r="A257" s="128" t="s">
        <v>489</v>
      </c>
      <c r="B257" s="128" t="s">
        <v>1201</v>
      </c>
      <c r="C257" s="128" t="s">
        <v>399</v>
      </c>
      <c r="D257" s="128">
        <v>0</v>
      </c>
      <c r="E257" s="128">
        <f t="shared" si="5"/>
        <v>1</v>
      </c>
    </row>
    <row r="258" spans="1:5" x14ac:dyDescent="0.25">
      <c r="A258" s="128" t="s">
        <v>489</v>
      </c>
      <c r="B258" s="128" t="s">
        <v>1201</v>
      </c>
      <c r="C258" s="128" t="s">
        <v>401</v>
      </c>
      <c r="D258" s="128">
        <v>0</v>
      </c>
      <c r="E258" s="128">
        <f t="shared" si="5"/>
        <v>1</v>
      </c>
    </row>
    <row r="259" spans="1:5" x14ac:dyDescent="0.25">
      <c r="A259" s="128" t="s">
        <v>489</v>
      </c>
      <c r="B259" s="128" t="s">
        <v>1201</v>
      </c>
      <c r="C259" s="128" t="s">
        <v>520</v>
      </c>
      <c r="D259" s="128">
        <v>0</v>
      </c>
      <c r="E259" s="128">
        <f t="shared" si="5"/>
        <v>1</v>
      </c>
    </row>
    <row r="260" spans="1:5" x14ac:dyDescent="0.25">
      <c r="A260" s="128" t="s">
        <v>489</v>
      </c>
      <c r="B260" s="128" t="s">
        <v>1202</v>
      </c>
      <c r="C260" s="128" t="s">
        <v>399</v>
      </c>
      <c r="D260" s="128">
        <v>0</v>
      </c>
      <c r="E260" s="128">
        <f t="shared" si="5"/>
        <v>1</v>
      </c>
    </row>
    <row r="261" spans="1:5" x14ac:dyDescent="0.25">
      <c r="A261" s="128" t="s">
        <v>489</v>
      </c>
      <c r="B261" s="128" t="s">
        <v>1202</v>
      </c>
      <c r="C261" s="128" t="s">
        <v>401</v>
      </c>
      <c r="D261" s="128">
        <v>0</v>
      </c>
      <c r="E261" s="128">
        <f t="shared" si="5"/>
        <v>1</v>
      </c>
    </row>
    <row r="262" spans="1:5" x14ac:dyDescent="0.25">
      <c r="A262" s="128" t="s">
        <v>489</v>
      </c>
      <c r="B262" s="128" t="s">
        <v>1202</v>
      </c>
      <c r="C262" s="128" t="s">
        <v>520</v>
      </c>
      <c r="D262" s="128">
        <v>0</v>
      </c>
      <c r="E262" s="128">
        <f t="shared" si="5"/>
        <v>1</v>
      </c>
    </row>
    <row r="263" spans="1:5" x14ac:dyDescent="0.25">
      <c r="A263" s="128" t="s">
        <v>489</v>
      </c>
      <c r="B263" s="128" t="s">
        <v>1203</v>
      </c>
      <c r="C263" s="128" t="s">
        <v>399</v>
      </c>
      <c r="D263" s="128">
        <v>1</v>
      </c>
      <c r="E263" s="128">
        <f t="shared" si="5"/>
        <v>2</v>
      </c>
    </row>
    <row r="264" spans="1:5" x14ac:dyDescent="0.25">
      <c r="A264" s="128" t="s">
        <v>489</v>
      </c>
      <c r="B264" s="128" t="s">
        <v>1203</v>
      </c>
      <c r="C264" s="128" t="s">
        <v>401</v>
      </c>
      <c r="D264" s="128">
        <v>1</v>
      </c>
      <c r="E264" s="128">
        <f t="shared" si="5"/>
        <v>2</v>
      </c>
    </row>
    <row r="265" spans="1:5" x14ac:dyDescent="0.25">
      <c r="A265" s="128" t="s">
        <v>489</v>
      </c>
      <c r="B265" s="128" t="s">
        <v>1203</v>
      </c>
      <c r="C265" s="128" t="s">
        <v>520</v>
      </c>
      <c r="D265" s="128">
        <v>0</v>
      </c>
      <c r="E265" s="128">
        <f t="shared" si="5"/>
        <v>1</v>
      </c>
    </row>
    <row r="266" spans="1:5" x14ac:dyDescent="0.25">
      <c r="A266" s="128" t="s">
        <v>489</v>
      </c>
      <c r="B266" s="128" t="s">
        <v>1204</v>
      </c>
      <c r="C266" s="128" t="s">
        <v>399</v>
      </c>
      <c r="D266" s="128">
        <v>1.5</v>
      </c>
      <c r="E266" s="128">
        <f t="shared" si="5"/>
        <v>3</v>
      </c>
    </row>
    <row r="267" spans="1:5" x14ac:dyDescent="0.25">
      <c r="A267" s="128" t="s">
        <v>489</v>
      </c>
      <c r="B267" s="128" t="s">
        <v>1204</v>
      </c>
      <c r="C267" s="128" t="s">
        <v>401</v>
      </c>
      <c r="D267" s="128">
        <v>1.1000000000000001</v>
      </c>
      <c r="E267" s="128">
        <f t="shared" si="5"/>
        <v>3</v>
      </c>
    </row>
    <row r="268" spans="1:5" x14ac:dyDescent="0.25">
      <c r="A268" s="128" t="s">
        <v>489</v>
      </c>
      <c r="B268" s="128" t="s">
        <v>1204</v>
      </c>
      <c r="C268" s="128" t="s">
        <v>520</v>
      </c>
      <c r="D268" s="128">
        <v>0.5</v>
      </c>
      <c r="E268" s="128">
        <f t="shared" si="5"/>
        <v>1</v>
      </c>
    </row>
    <row r="269" spans="1:5" x14ac:dyDescent="0.25">
      <c r="A269" s="128" t="s">
        <v>489</v>
      </c>
      <c r="B269" s="128" t="s">
        <v>1205</v>
      </c>
      <c r="C269" s="128" t="s">
        <v>399</v>
      </c>
      <c r="D269" s="128">
        <v>1</v>
      </c>
      <c r="E269" s="128">
        <f t="shared" si="5"/>
        <v>2</v>
      </c>
    </row>
    <row r="270" spans="1:5" x14ac:dyDescent="0.25">
      <c r="A270" s="128" t="s">
        <v>489</v>
      </c>
      <c r="B270" s="128" t="s">
        <v>1205</v>
      </c>
      <c r="C270" s="128" t="s">
        <v>401</v>
      </c>
      <c r="D270" s="128"/>
      <c r="E270" s="128">
        <v>0</v>
      </c>
    </row>
    <row r="271" spans="1:5" x14ac:dyDescent="0.25">
      <c r="A271" s="128" t="s">
        <v>489</v>
      </c>
      <c r="B271" s="128" t="s">
        <v>1205</v>
      </c>
      <c r="C271" s="128" t="s">
        <v>520</v>
      </c>
      <c r="D271" s="128">
        <v>1</v>
      </c>
      <c r="E271" s="128">
        <f t="shared" si="5"/>
        <v>2</v>
      </c>
    </row>
    <row r="272" spans="1:5" x14ac:dyDescent="0.25">
      <c r="A272" s="128" t="s">
        <v>489</v>
      </c>
      <c r="B272" s="128" t="s">
        <v>1206</v>
      </c>
      <c r="C272" s="128" t="s">
        <v>399</v>
      </c>
      <c r="D272" s="128">
        <v>0</v>
      </c>
      <c r="E272" s="128">
        <f t="shared" si="5"/>
        <v>1</v>
      </c>
    </row>
    <row r="273" spans="1:5" x14ac:dyDescent="0.25">
      <c r="A273" s="128" t="s">
        <v>489</v>
      </c>
      <c r="B273" s="128" t="s">
        <v>1206</v>
      </c>
      <c r="C273" s="128" t="s">
        <v>401</v>
      </c>
      <c r="D273" s="128">
        <v>0</v>
      </c>
      <c r="E273" s="128">
        <f t="shared" si="5"/>
        <v>1</v>
      </c>
    </row>
    <row r="274" spans="1:5" x14ac:dyDescent="0.25">
      <c r="A274" s="128" t="s">
        <v>489</v>
      </c>
      <c r="B274" s="128" t="s">
        <v>1206</v>
      </c>
      <c r="C274" s="128" t="s">
        <v>520</v>
      </c>
      <c r="D274" s="128">
        <v>0</v>
      </c>
      <c r="E274" s="128">
        <f t="shared" si="5"/>
        <v>1</v>
      </c>
    </row>
    <row r="275" spans="1:5" x14ac:dyDescent="0.25">
      <c r="A275" s="128" t="s">
        <v>489</v>
      </c>
      <c r="B275" s="128" t="s">
        <v>1207</v>
      </c>
      <c r="C275" s="128" t="s">
        <v>399</v>
      </c>
      <c r="D275" s="128">
        <v>0</v>
      </c>
      <c r="E275" s="128">
        <f t="shared" si="5"/>
        <v>1</v>
      </c>
    </row>
    <row r="276" spans="1:5" x14ac:dyDescent="0.25">
      <c r="A276" s="128" t="s">
        <v>489</v>
      </c>
      <c r="B276" s="128" t="s">
        <v>1207</v>
      </c>
      <c r="C276" s="128" t="s">
        <v>401</v>
      </c>
      <c r="D276" s="128">
        <v>0</v>
      </c>
      <c r="E276" s="128">
        <f t="shared" si="5"/>
        <v>1</v>
      </c>
    </row>
    <row r="277" spans="1:5" x14ac:dyDescent="0.25">
      <c r="A277" s="128" t="s">
        <v>489</v>
      </c>
      <c r="B277" s="128" t="s">
        <v>1207</v>
      </c>
      <c r="C277" s="128" t="s">
        <v>520</v>
      </c>
      <c r="D277" s="128">
        <v>0</v>
      </c>
      <c r="E277" s="128">
        <f t="shared" si="5"/>
        <v>1</v>
      </c>
    </row>
    <row r="278" spans="1:5" x14ac:dyDescent="0.25">
      <c r="A278" s="128" t="s">
        <v>489</v>
      </c>
      <c r="B278" s="128" t="s">
        <v>1208</v>
      </c>
      <c r="C278" s="128" t="s">
        <v>399</v>
      </c>
      <c r="D278" s="128">
        <v>16</v>
      </c>
      <c r="E278" s="128">
        <f t="shared" si="5"/>
        <v>3</v>
      </c>
    </row>
    <row r="279" spans="1:5" x14ac:dyDescent="0.25">
      <c r="A279" s="128" t="s">
        <v>489</v>
      </c>
      <c r="B279" s="128" t="s">
        <v>1208</v>
      </c>
      <c r="C279" s="128" t="s">
        <v>401</v>
      </c>
      <c r="D279" s="128">
        <v>22</v>
      </c>
      <c r="E279" s="128">
        <f t="shared" si="5"/>
        <v>3</v>
      </c>
    </row>
    <row r="280" spans="1:5" x14ac:dyDescent="0.25">
      <c r="A280" s="128" t="s">
        <v>489</v>
      </c>
      <c r="B280" s="128" t="s">
        <v>1208</v>
      </c>
      <c r="C280" s="128" t="s">
        <v>520</v>
      </c>
      <c r="D280" s="128">
        <v>2</v>
      </c>
      <c r="E280" s="128">
        <f t="shared" si="5"/>
        <v>3</v>
      </c>
    </row>
    <row r="281" spans="1:5" x14ac:dyDescent="0.25">
      <c r="A281" s="128" t="s">
        <v>489</v>
      </c>
      <c r="B281" s="128" t="s">
        <v>1209</v>
      </c>
      <c r="C281" s="128" t="s">
        <v>399</v>
      </c>
      <c r="D281" s="128"/>
      <c r="E281" s="128">
        <v>0</v>
      </c>
    </row>
    <row r="282" spans="1:5" x14ac:dyDescent="0.25">
      <c r="A282" s="128" t="s">
        <v>489</v>
      </c>
      <c r="B282" s="128" t="s">
        <v>1209</v>
      </c>
      <c r="C282" s="128" t="s">
        <v>401</v>
      </c>
      <c r="D282" s="128"/>
      <c r="E282" s="128">
        <v>0</v>
      </c>
    </row>
    <row r="283" spans="1:5" x14ac:dyDescent="0.25">
      <c r="A283" s="128" t="s">
        <v>489</v>
      </c>
      <c r="B283" s="128" t="s">
        <v>1209</v>
      </c>
      <c r="C283" s="128" t="s">
        <v>520</v>
      </c>
      <c r="D283" s="128"/>
      <c r="E283" s="128">
        <v>0</v>
      </c>
    </row>
    <row r="284" spans="1:5" x14ac:dyDescent="0.25">
      <c r="A284" s="128" t="s">
        <v>489</v>
      </c>
      <c r="B284" s="128" t="s">
        <v>1210</v>
      </c>
      <c r="C284" s="128" t="s">
        <v>399</v>
      </c>
      <c r="D284" s="128">
        <v>0</v>
      </c>
      <c r="E284" s="128">
        <v>1</v>
      </c>
    </row>
    <row r="285" spans="1:5" x14ac:dyDescent="0.25">
      <c r="A285" s="128" t="s">
        <v>489</v>
      </c>
      <c r="B285" s="128" t="s">
        <v>1210</v>
      </c>
      <c r="C285" s="128" t="s">
        <v>401</v>
      </c>
      <c r="D285" s="128">
        <v>0</v>
      </c>
      <c r="E285" s="128">
        <f t="shared" si="5"/>
        <v>1</v>
      </c>
    </row>
    <row r="286" spans="1:5" x14ac:dyDescent="0.25">
      <c r="A286" s="128" t="s">
        <v>489</v>
      </c>
      <c r="B286" s="128" t="s">
        <v>1210</v>
      </c>
      <c r="C286" s="128" t="s">
        <v>520</v>
      </c>
      <c r="D286" s="128">
        <v>0</v>
      </c>
      <c r="E286" s="128">
        <f t="shared" si="5"/>
        <v>1</v>
      </c>
    </row>
    <row r="287" spans="1:5" x14ac:dyDescent="0.25">
      <c r="A287" s="128" t="s">
        <v>489</v>
      </c>
      <c r="B287" s="128" t="s">
        <v>1211</v>
      </c>
      <c r="C287" s="128" t="s">
        <v>399</v>
      </c>
      <c r="D287" s="128">
        <v>0.65</v>
      </c>
      <c r="E287" s="128">
        <f t="shared" si="5"/>
        <v>2</v>
      </c>
    </row>
    <row r="288" spans="1:5" x14ac:dyDescent="0.25">
      <c r="A288" s="128" t="s">
        <v>489</v>
      </c>
      <c r="B288" s="128" t="s">
        <v>1211</v>
      </c>
      <c r="C288" s="128" t="s">
        <v>401</v>
      </c>
      <c r="D288" s="128">
        <v>0.8</v>
      </c>
      <c r="E288" s="128">
        <f t="shared" ref="E288:E304" si="6">IF(D288&lt;=0.5,1,IF(D288&lt;=1,2,IF(D288&gt;1,3)))</f>
        <v>2</v>
      </c>
    </row>
    <row r="289" spans="1:5" x14ac:dyDescent="0.25">
      <c r="A289" s="128" t="s">
        <v>489</v>
      </c>
      <c r="B289" s="128" t="s">
        <v>1211</v>
      </c>
      <c r="C289" s="128" t="s">
        <v>520</v>
      </c>
      <c r="D289" s="128">
        <v>1.63</v>
      </c>
      <c r="E289" s="128">
        <f t="shared" si="6"/>
        <v>3</v>
      </c>
    </row>
    <row r="290" spans="1:5" x14ac:dyDescent="0.25">
      <c r="A290" s="128" t="s">
        <v>489</v>
      </c>
      <c r="B290" s="128" t="s">
        <v>1212</v>
      </c>
      <c r="C290" s="128" t="s">
        <v>399</v>
      </c>
      <c r="D290" s="128">
        <v>0</v>
      </c>
      <c r="E290" s="128">
        <f t="shared" si="6"/>
        <v>1</v>
      </c>
    </row>
    <row r="291" spans="1:5" x14ac:dyDescent="0.25">
      <c r="A291" s="128" t="s">
        <v>489</v>
      </c>
      <c r="B291" s="128" t="s">
        <v>1212</v>
      </c>
      <c r="C291" s="128" t="s">
        <v>401</v>
      </c>
      <c r="D291" s="128">
        <v>5.43</v>
      </c>
      <c r="E291" s="128">
        <f t="shared" si="6"/>
        <v>3</v>
      </c>
    </row>
    <row r="292" spans="1:5" x14ac:dyDescent="0.25">
      <c r="A292" s="128" t="s">
        <v>489</v>
      </c>
      <c r="B292" s="128" t="s">
        <v>1212</v>
      </c>
      <c r="C292" s="128" t="s">
        <v>520</v>
      </c>
      <c r="D292" s="128">
        <v>0.03</v>
      </c>
      <c r="E292" s="128">
        <f t="shared" si="6"/>
        <v>1</v>
      </c>
    </row>
    <row r="293" spans="1:5" x14ac:dyDescent="0.25">
      <c r="A293" s="128" t="s">
        <v>489</v>
      </c>
      <c r="B293" s="128" t="s">
        <v>1213</v>
      </c>
      <c r="C293" s="128" t="s">
        <v>399</v>
      </c>
      <c r="D293" s="128">
        <v>0</v>
      </c>
      <c r="E293" s="128">
        <f t="shared" si="6"/>
        <v>1</v>
      </c>
    </row>
    <row r="294" spans="1:5" x14ac:dyDescent="0.25">
      <c r="A294" s="128" t="s">
        <v>489</v>
      </c>
      <c r="B294" s="128" t="s">
        <v>1213</v>
      </c>
      <c r="C294" s="128" t="s">
        <v>401</v>
      </c>
      <c r="D294" s="128">
        <v>0</v>
      </c>
      <c r="E294" s="128">
        <f t="shared" si="6"/>
        <v>1</v>
      </c>
    </row>
    <row r="295" spans="1:5" x14ac:dyDescent="0.25">
      <c r="A295" s="128" t="s">
        <v>489</v>
      </c>
      <c r="B295" s="128" t="s">
        <v>1213</v>
      </c>
      <c r="C295" s="128" t="s">
        <v>520</v>
      </c>
      <c r="D295" s="128">
        <v>0</v>
      </c>
      <c r="E295" s="128">
        <f t="shared" si="6"/>
        <v>1</v>
      </c>
    </row>
    <row r="296" spans="1:5" x14ac:dyDescent="0.25">
      <c r="A296" s="128" t="s">
        <v>489</v>
      </c>
      <c r="B296" s="128" t="s">
        <v>1214</v>
      </c>
      <c r="C296" s="128" t="s">
        <v>399</v>
      </c>
      <c r="D296" s="128">
        <v>0.92</v>
      </c>
      <c r="E296" s="128">
        <f t="shared" si="6"/>
        <v>2</v>
      </c>
    </row>
    <row r="297" spans="1:5" x14ac:dyDescent="0.25">
      <c r="A297" s="128" t="s">
        <v>489</v>
      </c>
      <c r="B297" s="128" t="s">
        <v>1214</v>
      </c>
      <c r="C297" s="128" t="s">
        <v>401</v>
      </c>
      <c r="D297" s="128">
        <v>1</v>
      </c>
      <c r="E297" s="128">
        <f t="shared" si="6"/>
        <v>2</v>
      </c>
    </row>
    <row r="298" spans="1:5" x14ac:dyDescent="0.25">
      <c r="A298" s="128" t="s">
        <v>489</v>
      </c>
      <c r="B298" s="128" t="s">
        <v>1214</v>
      </c>
      <c r="C298" s="128" t="s">
        <v>520</v>
      </c>
      <c r="D298" s="128">
        <v>0</v>
      </c>
      <c r="E298" s="128">
        <f t="shared" si="6"/>
        <v>1</v>
      </c>
    </row>
    <row r="299" spans="1:5" x14ac:dyDescent="0.25">
      <c r="A299" s="128" t="s">
        <v>489</v>
      </c>
      <c r="B299" s="128" t="s">
        <v>1215</v>
      </c>
      <c r="C299" s="128" t="s">
        <v>399</v>
      </c>
      <c r="D299" s="128"/>
      <c r="E299" s="128">
        <v>0</v>
      </c>
    </row>
    <row r="300" spans="1:5" x14ac:dyDescent="0.25">
      <c r="A300" s="128" t="s">
        <v>489</v>
      </c>
      <c r="B300" s="128" t="s">
        <v>1215</v>
      </c>
      <c r="C300" s="128" t="s">
        <v>401</v>
      </c>
      <c r="D300" s="128"/>
      <c r="E300" s="128">
        <v>0</v>
      </c>
    </row>
    <row r="301" spans="1:5" x14ac:dyDescent="0.25">
      <c r="A301" s="128" t="s">
        <v>489</v>
      </c>
      <c r="B301" s="128" t="s">
        <v>1215</v>
      </c>
      <c r="C301" s="128" t="s">
        <v>520</v>
      </c>
      <c r="D301" s="128">
        <v>1</v>
      </c>
      <c r="E301" s="128">
        <f t="shared" si="6"/>
        <v>2</v>
      </c>
    </row>
    <row r="302" spans="1:5" x14ac:dyDescent="0.25">
      <c r="A302" s="128" t="s">
        <v>489</v>
      </c>
      <c r="B302" s="128" t="s">
        <v>1216</v>
      </c>
      <c r="C302" s="128" t="s">
        <v>399</v>
      </c>
      <c r="D302" s="128">
        <v>1.1000000000000001</v>
      </c>
      <c r="E302" s="128">
        <f t="shared" si="6"/>
        <v>3</v>
      </c>
    </row>
    <row r="303" spans="1:5" x14ac:dyDescent="0.25">
      <c r="A303" s="128" t="s">
        <v>489</v>
      </c>
      <c r="B303" s="128" t="s">
        <v>1216</v>
      </c>
      <c r="C303" s="128" t="s">
        <v>401</v>
      </c>
      <c r="D303" s="128">
        <v>1.3</v>
      </c>
      <c r="E303" s="128">
        <f t="shared" si="6"/>
        <v>3</v>
      </c>
    </row>
    <row r="304" spans="1:5" x14ac:dyDescent="0.25">
      <c r="A304" s="128" t="s">
        <v>489</v>
      </c>
      <c r="B304" s="128" t="s">
        <v>1216</v>
      </c>
      <c r="C304" s="128" t="s">
        <v>520</v>
      </c>
      <c r="D304" s="128">
        <v>1.4</v>
      </c>
      <c r="E304" s="128">
        <f t="shared" si="6"/>
        <v>3</v>
      </c>
    </row>
    <row r="305" spans="1:5" x14ac:dyDescent="0.25">
      <c r="A305" s="128" t="s">
        <v>502</v>
      </c>
      <c r="B305" s="128" t="s">
        <v>1218</v>
      </c>
      <c r="C305" s="128" t="s">
        <v>399</v>
      </c>
      <c r="D305" s="128">
        <v>100</v>
      </c>
      <c r="E305" s="128">
        <f>IF(D305&lt;=0.5,1,IF(D305&lt;=1,2,IF(D305&gt;1,3)))</f>
        <v>3</v>
      </c>
    </row>
    <row r="306" spans="1:5" x14ac:dyDescent="0.25">
      <c r="A306" s="128" t="s">
        <v>502</v>
      </c>
      <c r="B306" s="128" t="s">
        <v>1218</v>
      </c>
      <c r="C306" s="128" t="s">
        <v>401</v>
      </c>
      <c r="D306" s="128">
        <v>100</v>
      </c>
      <c r="E306" s="128">
        <f t="shared" ref="E306:E369" si="7">IF(D306&lt;=0.5,1,IF(D306&lt;=1,2,IF(D306&gt;1,3)))</f>
        <v>3</v>
      </c>
    </row>
    <row r="307" spans="1:5" x14ac:dyDescent="0.25">
      <c r="A307" s="128" t="s">
        <v>502</v>
      </c>
      <c r="B307" s="128" t="s">
        <v>1218</v>
      </c>
      <c r="C307" s="128" t="s">
        <v>520</v>
      </c>
      <c r="D307" s="128">
        <v>15.58</v>
      </c>
      <c r="E307" s="128">
        <f t="shared" si="7"/>
        <v>3</v>
      </c>
    </row>
    <row r="308" spans="1:5" x14ac:dyDescent="0.25">
      <c r="A308" s="128" t="s">
        <v>502</v>
      </c>
      <c r="B308" s="128" t="s">
        <v>1219</v>
      </c>
      <c r="C308" s="128" t="s">
        <v>399</v>
      </c>
      <c r="D308" s="128">
        <v>100</v>
      </c>
      <c r="E308" s="128">
        <f t="shared" si="7"/>
        <v>3</v>
      </c>
    </row>
    <row r="309" spans="1:5" x14ac:dyDescent="0.25">
      <c r="A309" s="128" t="s">
        <v>502</v>
      </c>
      <c r="B309" s="128" t="s">
        <v>1219</v>
      </c>
      <c r="C309" s="128" t="s">
        <v>401</v>
      </c>
      <c r="D309" s="128">
        <v>100</v>
      </c>
      <c r="E309" s="128">
        <f t="shared" si="7"/>
        <v>3</v>
      </c>
    </row>
    <row r="310" spans="1:5" x14ac:dyDescent="0.25">
      <c r="A310" s="128" t="s">
        <v>502</v>
      </c>
      <c r="B310" s="128" t="s">
        <v>1219</v>
      </c>
      <c r="C310" s="128" t="s">
        <v>520</v>
      </c>
      <c r="D310" s="128">
        <v>100</v>
      </c>
      <c r="E310" s="128">
        <f t="shared" si="7"/>
        <v>3</v>
      </c>
    </row>
    <row r="311" spans="1:5" x14ac:dyDescent="0.25">
      <c r="A311" s="128" t="s">
        <v>502</v>
      </c>
      <c r="B311" s="128" t="s">
        <v>1220</v>
      </c>
      <c r="C311" s="128" t="s">
        <v>399</v>
      </c>
      <c r="D311" s="128"/>
      <c r="E311" s="128">
        <v>0</v>
      </c>
    </row>
    <row r="312" spans="1:5" x14ac:dyDescent="0.25">
      <c r="A312" s="128" t="s">
        <v>502</v>
      </c>
      <c r="B312" s="128" t="s">
        <v>1220</v>
      </c>
      <c r="C312" s="128" t="s">
        <v>401</v>
      </c>
      <c r="D312" s="128"/>
      <c r="E312" s="128">
        <v>0</v>
      </c>
    </row>
    <row r="313" spans="1:5" x14ac:dyDescent="0.25">
      <c r="A313" s="128" t="s">
        <v>502</v>
      </c>
      <c r="B313" s="128" t="s">
        <v>1220</v>
      </c>
      <c r="C313" s="128" t="s">
        <v>520</v>
      </c>
      <c r="D313" s="128"/>
      <c r="E313" s="128">
        <v>0</v>
      </c>
    </row>
    <row r="314" spans="1:5" x14ac:dyDescent="0.25">
      <c r="A314" s="128" t="s">
        <v>502</v>
      </c>
      <c r="B314" s="128" t="s">
        <v>1221</v>
      </c>
      <c r="C314" s="128" t="s">
        <v>399</v>
      </c>
      <c r="D314" s="128">
        <v>2.29</v>
      </c>
      <c r="E314" s="128">
        <f t="shared" si="7"/>
        <v>3</v>
      </c>
    </row>
    <row r="315" spans="1:5" x14ac:dyDescent="0.25">
      <c r="A315" s="128" t="s">
        <v>502</v>
      </c>
      <c r="B315" s="128" t="s">
        <v>1221</v>
      </c>
      <c r="C315" s="128" t="s">
        <v>401</v>
      </c>
      <c r="D315" s="128">
        <v>2.4300000000000002</v>
      </c>
      <c r="E315" s="128">
        <f t="shared" si="7"/>
        <v>3</v>
      </c>
    </row>
    <row r="316" spans="1:5" x14ac:dyDescent="0.25">
      <c r="A316" s="128" t="s">
        <v>502</v>
      </c>
      <c r="B316" s="128" t="s">
        <v>1221</v>
      </c>
      <c r="C316" s="128" t="s">
        <v>520</v>
      </c>
      <c r="D316" s="128">
        <v>4.54</v>
      </c>
      <c r="E316" s="128">
        <f t="shared" si="7"/>
        <v>3</v>
      </c>
    </row>
    <row r="317" spans="1:5" x14ac:dyDescent="0.25">
      <c r="A317" s="128" t="s">
        <v>502</v>
      </c>
      <c r="B317" s="128" t="s">
        <v>1222</v>
      </c>
      <c r="C317" s="128" t="s">
        <v>399</v>
      </c>
      <c r="D317" s="128">
        <v>0</v>
      </c>
      <c r="E317" s="128">
        <f t="shared" si="7"/>
        <v>1</v>
      </c>
    </row>
    <row r="318" spans="1:5" x14ac:dyDescent="0.25">
      <c r="A318" s="128" t="s">
        <v>502</v>
      </c>
      <c r="B318" s="128" t="s">
        <v>1222</v>
      </c>
      <c r="C318" s="128" t="s">
        <v>401</v>
      </c>
      <c r="D318" s="128">
        <v>0</v>
      </c>
      <c r="E318" s="128">
        <f t="shared" si="7"/>
        <v>1</v>
      </c>
    </row>
    <row r="319" spans="1:5" x14ac:dyDescent="0.25">
      <c r="A319" s="128" t="s">
        <v>502</v>
      </c>
      <c r="B319" s="128" t="s">
        <v>1222</v>
      </c>
      <c r="C319" s="128" t="s">
        <v>520</v>
      </c>
      <c r="D319" s="128">
        <v>2.2000000000000002</v>
      </c>
      <c r="E319" s="128">
        <f t="shared" si="7"/>
        <v>3</v>
      </c>
    </row>
    <row r="320" spans="1:5" x14ac:dyDescent="0.25">
      <c r="A320" s="128" t="s">
        <v>502</v>
      </c>
      <c r="B320" s="128" t="s">
        <v>1223</v>
      </c>
      <c r="C320" s="128" t="s">
        <v>399</v>
      </c>
      <c r="D320" s="128"/>
      <c r="E320" s="128">
        <v>0</v>
      </c>
    </row>
    <row r="321" spans="1:5" x14ac:dyDescent="0.25">
      <c r="A321" s="128" t="s">
        <v>502</v>
      </c>
      <c r="B321" s="128" t="s">
        <v>1223</v>
      </c>
      <c r="C321" s="128" t="s">
        <v>401</v>
      </c>
      <c r="D321" s="128"/>
      <c r="E321" s="128">
        <v>0</v>
      </c>
    </row>
    <row r="322" spans="1:5" x14ac:dyDescent="0.25">
      <c r="A322" s="128" t="s">
        <v>502</v>
      </c>
      <c r="B322" s="128" t="s">
        <v>1223</v>
      </c>
      <c r="C322" s="128" t="s">
        <v>520</v>
      </c>
      <c r="D322" s="128"/>
      <c r="E322" s="128">
        <v>0</v>
      </c>
    </row>
    <row r="323" spans="1:5" x14ac:dyDescent="0.25">
      <c r="A323" s="128" t="s">
        <v>502</v>
      </c>
      <c r="B323" s="128" t="s">
        <v>1224</v>
      </c>
      <c r="C323" s="128" t="s">
        <v>399</v>
      </c>
      <c r="D323" s="128">
        <v>0</v>
      </c>
      <c r="E323" s="128">
        <f t="shared" si="7"/>
        <v>1</v>
      </c>
    </row>
    <row r="324" spans="1:5" x14ac:dyDescent="0.25">
      <c r="A324" s="128" t="s">
        <v>502</v>
      </c>
      <c r="B324" s="128" t="s">
        <v>1224</v>
      </c>
      <c r="C324" s="128" t="s">
        <v>401</v>
      </c>
      <c r="D324" s="128">
        <v>0</v>
      </c>
      <c r="E324" s="128">
        <f t="shared" si="7"/>
        <v>1</v>
      </c>
    </row>
    <row r="325" spans="1:5" x14ac:dyDescent="0.25">
      <c r="A325" s="128" t="s">
        <v>502</v>
      </c>
      <c r="B325" s="128" t="s">
        <v>1224</v>
      </c>
      <c r="C325" s="128" t="s">
        <v>520</v>
      </c>
      <c r="D325" s="128">
        <v>10</v>
      </c>
      <c r="E325" s="128">
        <f t="shared" si="7"/>
        <v>3</v>
      </c>
    </row>
    <row r="326" spans="1:5" x14ac:dyDescent="0.25">
      <c r="A326" s="128" t="s">
        <v>502</v>
      </c>
      <c r="B326" s="128" t="s">
        <v>1225</v>
      </c>
      <c r="C326" s="128" t="s">
        <v>399</v>
      </c>
      <c r="D326" s="128">
        <v>0</v>
      </c>
      <c r="E326" s="128">
        <f t="shared" si="7"/>
        <v>1</v>
      </c>
    </row>
    <row r="327" spans="1:5" x14ac:dyDescent="0.25">
      <c r="A327" s="128" t="s">
        <v>502</v>
      </c>
      <c r="B327" s="128" t="s">
        <v>1225</v>
      </c>
      <c r="C327" s="128" t="s">
        <v>401</v>
      </c>
      <c r="D327" s="128">
        <v>0</v>
      </c>
      <c r="E327" s="128">
        <f t="shared" si="7"/>
        <v>1</v>
      </c>
    </row>
    <row r="328" spans="1:5" x14ac:dyDescent="0.25">
      <c r="A328" s="128" t="s">
        <v>502</v>
      </c>
      <c r="B328" s="128" t="s">
        <v>1225</v>
      </c>
      <c r="C328" s="128" t="s">
        <v>520</v>
      </c>
      <c r="D328" s="128">
        <v>0</v>
      </c>
      <c r="E328" s="128">
        <f t="shared" si="7"/>
        <v>1</v>
      </c>
    </row>
    <row r="329" spans="1:5" x14ac:dyDescent="0.25">
      <c r="A329" s="128" t="s">
        <v>502</v>
      </c>
      <c r="B329" s="128" t="s">
        <v>1226</v>
      </c>
      <c r="C329" s="128" t="s">
        <v>399</v>
      </c>
      <c r="D329" s="128">
        <v>0</v>
      </c>
      <c r="E329" s="128">
        <f t="shared" si="7"/>
        <v>1</v>
      </c>
    </row>
    <row r="330" spans="1:5" x14ac:dyDescent="0.25">
      <c r="A330" s="128" t="s">
        <v>502</v>
      </c>
      <c r="B330" s="128" t="s">
        <v>1226</v>
      </c>
      <c r="C330" s="128" t="s">
        <v>401</v>
      </c>
      <c r="D330" s="128">
        <v>0.6</v>
      </c>
      <c r="E330" s="128">
        <f t="shared" si="7"/>
        <v>2</v>
      </c>
    </row>
    <row r="331" spans="1:5" x14ac:dyDescent="0.25">
      <c r="A331" s="128" t="s">
        <v>502</v>
      </c>
      <c r="B331" s="128" t="s">
        <v>1226</v>
      </c>
      <c r="C331" s="128" t="s">
        <v>520</v>
      </c>
      <c r="D331" s="128">
        <v>0.8</v>
      </c>
      <c r="E331" s="128">
        <f t="shared" si="7"/>
        <v>2</v>
      </c>
    </row>
    <row r="332" spans="1:5" x14ac:dyDescent="0.25">
      <c r="A332" s="128" t="s">
        <v>502</v>
      </c>
      <c r="B332" s="128" t="s">
        <v>1227</v>
      </c>
      <c r="C332" s="128" t="s">
        <v>399</v>
      </c>
      <c r="D332" s="128">
        <v>0</v>
      </c>
      <c r="E332" s="128">
        <f t="shared" si="7"/>
        <v>1</v>
      </c>
    </row>
    <row r="333" spans="1:5" x14ac:dyDescent="0.25">
      <c r="A333" s="128" t="s">
        <v>502</v>
      </c>
      <c r="B333" s="128" t="s">
        <v>1227</v>
      </c>
      <c r="C333" s="128" t="s">
        <v>401</v>
      </c>
      <c r="D333" s="128">
        <v>0</v>
      </c>
      <c r="E333" s="128">
        <f t="shared" si="7"/>
        <v>1</v>
      </c>
    </row>
    <row r="334" spans="1:5" x14ac:dyDescent="0.25">
      <c r="A334" s="128" t="s">
        <v>502</v>
      </c>
      <c r="B334" s="128" t="s">
        <v>1227</v>
      </c>
      <c r="C334" s="128" t="s">
        <v>520</v>
      </c>
      <c r="D334" s="128">
        <v>0</v>
      </c>
      <c r="E334" s="128">
        <f t="shared" si="7"/>
        <v>1</v>
      </c>
    </row>
    <row r="335" spans="1:5" x14ac:dyDescent="0.25">
      <c r="A335" s="128" t="s">
        <v>502</v>
      </c>
      <c r="B335" s="128" t="s">
        <v>1228</v>
      </c>
      <c r="C335" s="128" t="s">
        <v>399</v>
      </c>
      <c r="D335" s="128">
        <v>0</v>
      </c>
      <c r="E335" s="128">
        <f t="shared" si="7"/>
        <v>1</v>
      </c>
    </row>
    <row r="336" spans="1:5" x14ac:dyDescent="0.25">
      <c r="A336" s="128" t="s">
        <v>502</v>
      </c>
      <c r="B336" s="128" t="s">
        <v>1228</v>
      </c>
      <c r="C336" s="128" t="s">
        <v>401</v>
      </c>
      <c r="D336" s="128">
        <v>0</v>
      </c>
      <c r="E336" s="128">
        <f t="shared" si="7"/>
        <v>1</v>
      </c>
    </row>
    <row r="337" spans="1:5" x14ac:dyDescent="0.25">
      <c r="A337" s="128" t="s">
        <v>502</v>
      </c>
      <c r="B337" s="128" t="s">
        <v>1228</v>
      </c>
      <c r="C337" s="128" t="s">
        <v>520</v>
      </c>
      <c r="D337" s="128">
        <v>0</v>
      </c>
      <c r="E337" s="128">
        <f t="shared" si="7"/>
        <v>1</v>
      </c>
    </row>
    <row r="338" spans="1:5" x14ac:dyDescent="0.25">
      <c r="A338" s="128" t="s">
        <v>502</v>
      </c>
      <c r="B338" s="128" t="s">
        <v>1229</v>
      </c>
      <c r="C338" s="128" t="s">
        <v>399</v>
      </c>
      <c r="D338" s="128"/>
      <c r="E338" s="128">
        <v>0</v>
      </c>
    </row>
    <row r="339" spans="1:5" x14ac:dyDescent="0.25">
      <c r="A339" s="128" t="s">
        <v>502</v>
      </c>
      <c r="B339" s="128" t="s">
        <v>1229</v>
      </c>
      <c r="C339" s="128" t="s">
        <v>401</v>
      </c>
      <c r="D339" s="128"/>
      <c r="E339" s="128">
        <v>0</v>
      </c>
    </row>
    <row r="340" spans="1:5" x14ac:dyDescent="0.25">
      <c r="A340" s="128" t="s">
        <v>502</v>
      </c>
      <c r="B340" s="128" t="s">
        <v>1229</v>
      </c>
      <c r="C340" s="128" t="s">
        <v>520</v>
      </c>
      <c r="D340" s="128"/>
      <c r="E340" s="128">
        <v>0</v>
      </c>
    </row>
    <row r="341" spans="1:5" x14ac:dyDescent="0.25">
      <c r="A341" s="128" t="s">
        <v>502</v>
      </c>
      <c r="B341" s="128" t="s">
        <v>1230</v>
      </c>
      <c r="C341" s="128" t="s">
        <v>399</v>
      </c>
      <c r="D341" s="128"/>
      <c r="E341" s="128">
        <v>0</v>
      </c>
    </row>
    <row r="342" spans="1:5" x14ac:dyDescent="0.25">
      <c r="A342" s="128" t="s">
        <v>502</v>
      </c>
      <c r="B342" s="128" t="s">
        <v>1230</v>
      </c>
      <c r="C342" s="128" t="s">
        <v>401</v>
      </c>
      <c r="D342" s="128"/>
      <c r="E342" s="128">
        <v>0</v>
      </c>
    </row>
    <row r="343" spans="1:5" x14ac:dyDescent="0.25">
      <c r="A343" s="128" t="s">
        <v>502</v>
      </c>
      <c r="B343" s="128" t="s">
        <v>1230</v>
      </c>
      <c r="C343" s="128" t="s">
        <v>520</v>
      </c>
      <c r="D343" s="128"/>
      <c r="E343" s="128">
        <v>0</v>
      </c>
    </row>
    <row r="344" spans="1:5" x14ac:dyDescent="0.25">
      <c r="A344" s="128" t="s">
        <v>502</v>
      </c>
      <c r="B344" s="128" t="s">
        <v>1231</v>
      </c>
      <c r="C344" s="128" t="s">
        <v>399</v>
      </c>
      <c r="D344" s="128">
        <v>0</v>
      </c>
      <c r="E344" s="128">
        <f t="shared" si="7"/>
        <v>1</v>
      </c>
    </row>
    <row r="345" spans="1:5" x14ac:dyDescent="0.25">
      <c r="A345" s="128" t="s">
        <v>502</v>
      </c>
      <c r="B345" s="128" t="s">
        <v>1231</v>
      </c>
      <c r="C345" s="128" t="s">
        <v>401</v>
      </c>
      <c r="D345" s="128">
        <v>0</v>
      </c>
      <c r="E345" s="128">
        <f t="shared" si="7"/>
        <v>1</v>
      </c>
    </row>
    <row r="346" spans="1:5" x14ac:dyDescent="0.25">
      <c r="A346" s="128" t="s">
        <v>502</v>
      </c>
      <c r="B346" s="128" t="s">
        <v>1231</v>
      </c>
      <c r="C346" s="128" t="s">
        <v>520</v>
      </c>
      <c r="D346" s="128">
        <v>0</v>
      </c>
      <c r="E346" s="128">
        <f t="shared" si="7"/>
        <v>1</v>
      </c>
    </row>
    <row r="347" spans="1:5" x14ac:dyDescent="0.25">
      <c r="A347" s="128" t="s">
        <v>502</v>
      </c>
      <c r="B347" s="128" t="s">
        <v>1232</v>
      </c>
      <c r="C347" s="128" t="s">
        <v>399</v>
      </c>
      <c r="D347" s="128">
        <v>0</v>
      </c>
      <c r="E347" s="128">
        <f t="shared" si="7"/>
        <v>1</v>
      </c>
    </row>
    <row r="348" spans="1:5" x14ac:dyDescent="0.25">
      <c r="A348" s="128" t="s">
        <v>502</v>
      </c>
      <c r="B348" s="128" t="s">
        <v>1232</v>
      </c>
      <c r="C348" s="128" t="s">
        <v>401</v>
      </c>
      <c r="D348" s="128">
        <v>0</v>
      </c>
      <c r="E348" s="128">
        <f t="shared" si="7"/>
        <v>1</v>
      </c>
    </row>
    <row r="349" spans="1:5" x14ac:dyDescent="0.25">
      <c r="A349" s="128" t="s">
        <v>502</v>
      </c>
      <c r="B349" s="128" t="s">
        <v>1232</v>
      </c>
      <c r="C349" s="128" t="s">
        <v>520</v>
      </c>
      <c r="D349" s="128">
        <v>0</v>
      </c>
      <c r="E349" s="128">
        <f t="shared" si="7"/>
        <v>1</v>
      </c>
    </row>
    <row r="350" spans="1:5" x14ac:dyDescent="0.25">
      <c r="A350" s="128" t="s">
        <v>502</v>
      </c>
      <c r="B350" s="128" t="s">
        <v>1233</v>
      </c>
      <c r="C350" s="128" t="s">
        <v>399</v>
      </c>
      <c r="D350" s="128">
        <v>0.4</v>
      </c>
      <c r="E350" s="128">
        <f t="shared" si="7"/>
        <v>1</v>
      </c>
    </row>
    <row r="351" spans="1:5" x14ac:dyDescent="0.25">
      <c r="A351" s="128" t="s">
        <v>502</v>
      </c>
      <c r="B351" s="128" t="s">
        <v>1233</v>
      </c>
      <c r="C351" s="128" t="s">
        <v>401</v>
      </c>
      <c r="D351" s="128">
        <v>0.1</v>
      </c>
      <c r="E351" s="128">
        <f t="shared" si="7"/>
        <v>1</v>
      </c>
    </row>
    <row r="352" spans="1:5" x14ac:dyDescent="0.25">
      <c r="A352" s="128" t="s">
        <v>502</v>
      </c>
      <c r="B352" s="128" t="s">
        <v>1233</v>
      </c>
      <c r="C352" s="128" t="s">
        <v>520</v>
      </c>
      <c r="D352" s="128">
        <v>0.21</v>
      </c>
      <c r="E352" s="128">
        <f t="shared" si="7"/>
        <v>1</v>
      </c>
    </row>
    <row r="353" spans="1:5" x14ac:dyDescent="0.25">
      <c r="A353" s="128" t="s">
        <v>502</v>
      </c>
      <c r="B353" s="128" t="s">
        <v>1234</v>
      </c>
      <c r="C353" s="128" t="s">
        <v>399</v>
      </c>
      <c r="D353" s="128">
        <v>1.7</v>
      </c>
      <c r="E353" s="128">
        <f t="shared" si="7"/>
        <v>3</v>
      </c>
    </row>
    <row r="354" spans="1:5" x14ac:dyDescent="0.25">
      <c r="A354" s="128" t="s">
        <v>502</v>
      </c>
      <c r="B354" s="128" t="s">
        <v>1234</v>
      </c>
      <c r="C354" s="128" t="s">
        <v>401</v>
      </c>
      <c r="D354" s="128">
        <v>0.5</v>
      </c>
      <c r="E354" s="128">
        <f t="shared" si="7"/>
        <v>1</v>
      </c>
    </row>
    <row r="355" spans="1:5" x14ac:dyDescent="0.25">
      <c r="A355" s="128" t="s">
        <v>502</v>
      </c>
      <c r="B355" s="128" t="s">
        <v>1234</v>
      </c>
      <c r="C355" s="128" t="s">
        <v>520</v>
      </c>
      <c r="D355" s="128">
        <v>0.33</v>
      </c>
      <c r="E355" s="128">
        <f t="shared" si="7"/>
        <v>1</v>
      </c>
    </row>
    <row r="356" spans="1:5" x14ac:dyDescent="0.25">
      <c r="A356" s="128" t="s">
        <v>502</v>
      </c>
      <c r="B356" s="128" t="s">
        <v>1235</v>
      </c>
      <c r="C356" s="128" t="s">
        <v>399</v>
      </c>
      <c r="D356" s="128"/>
      <c r="E356" s="128">
        <v>0</v>
      </c>
    </row>
    <row r="357" spans="1:5" x14ac:dyDescent="0.25">
      <c r="A357" s="128" t="s">
        <v>502</v>
      </c>
      <c r="B357" s="128" t="s">
        <v>1235</v>
      </c>
      <c r="C357" s="128" t="s">
        <v>401</v>
      </c>
      <c r="D357" s="128"/>
      <c r="E357" s="128">
        <v>0</v>
      </c>
    </row>
    <row r="358" spans="1:5" x14ac:dyDescent="0.25">
      <c r="A358" s="128" t="s">
        <v>502</v>
      </c>
      <c r="B358" s="128" t="s">
        <v>1235</v>
      </c>
      <c r="C358" s="128" t="s">
        <v>520</v>
      </c>
      <c r="D358" s="128"/>
      <c r="E358" s="128">
        <v>0</v>
      </c>
    </row>
    <row r="359" spans="1:5" x14ac:dyDescent="0.25">
      <c r="A359" s="128" t="s">
        <v>502</v>
      </c>
      <c r="B359" s="128" t="s">
        <v>1236</v>
      </c>
      <c r="C359" s="128" t="s">
        <v>399</v>
      </c>
      <c r="D359" s="128"/>
      <c r="E359" s="128">
        <v>0</v>
      </c>
    </row>
    <row r="360" spans="1:5" x14ac:dyDescent="0.25">
      <c r="A360" s="128" t="s">
        <v>502</v>
      </c>
      <c r="B360" s="128" t="s">
        <v>1236</v>
      </c>
      <c r="C360" s="128" t="s">
        <v>401</v>
      </c>
      <c r="D360" s="128"/>
      <c r="E360" s="128">
        <v>0</v>
      </c>
    </row>
    <row r="361" spans="1:5" x14ac:dyDescent="0.25">
      <c r="A361" s="128" t="s">
        <v>502</v>
      </c>
      <c r="B361" s="128" t="s">
        <v>1236</v>
      </c>
      <c r="C361" s="128" t="s">
        <v>520</v>
      </c>
      <c r="D361" s="128"/>
      <c r="E361" s="128">
        <v>0</v>
      </c>
    </row>
    <row r="362" spans="1:5" x14ac:dyDescent="0.25">
      <c r="A362" s="128" t="s">
        <v>502</v>
      </c>
      <c r="B362" s="128" t="s">
        <v>1237</v>
      </c>
      <c r="C362" s="128" t="s">
        <v>399</v>
      </c>
      <c r="D362" s="128">
        <v>0</v>
      </c>
      <c r="E362" s="128">
        <f t="shared" si="7"/>
        <v>1</v>
      </c>
    </row>
    <row r="363" spans="1:5" x14ac:dyDescent="0.25">
      <c r="A363" s="128" t="s">
        <v>502</v>
      </c>
      <c r="B363" s="128" t="s">
        <v>1237</v>
      </c>
      <c r="C363" s="128" t="s">
        <v>401</v>
      </c>
      <c r="D363" s="128">
        <v>0.3</v>
      </c>
      <c r="E363" s="128">
        <f t="shared" si="7"/>
        <v>1</v>
      </c>
    </row>
    <row r="364" spans="1:5" x14ac:dyDescent="0.25">
      <c r="A364" s="128" t="s">
        <v>502</v>
      </c>
      <c r="B364" s="128" t="s">
        <v>1237</v>
      </c>
      <c r="C364" s="128" t="s">
        <v>520</v>
      </c>
      <c r="D364" s="128">
        <v>0.3</v>
      </c>
      <c r="E364" s="128">
        <f t="shared" si="7"/>
        <v>1</v>
      </c>
    </row>
    <row r="365" spans="1:5" x14ac:dyDescent="0.25">
      <c r="A365" s="128" t="s">
        <v>502</v>
      </c>
      <c r="B365" s="128" t="s">
        <v>1238</v>
      </c>
      <c r="C365" s="128" t="s">
        <v>399</v>
      </c>
      <c r="D365" s="128"/>
      <c r="E365" s="128">
        <v>0</v>
      </c>
    </row>
    <row r="366" spans="1:5" x14ac:dyDescent="0.25">
      <c r="A366" s="128" t="s">
        <v>502</v>
      </c>
      <c r="B366" s="128" t="s">
        <v>1238</v>
      </c>
      <c r="C366" s="128" t="s">
        <v>401</v>
      </c>
      <c r="D366" s="128"/>
      <c r="E366" s="128">
        <v>0</v>
      </c>
    </row>
    <row r="367" spans="1:5" x14ac:dyDescent="0.25">
      <c r="A367" s="128" t="s">
        <v>502</v>
      </c>
      <c r="B367" s="128" t="s">
        <v>1238</v>
      </c>
      <c r="C367" s="128" t="s">
        <v>520</v>
      </c>
      <c r="D367" s="128"/>
      <c r="E367" s="128">
        <v>0</v>
      </c>
    </row>
    <row r="368" spans="1:5" x14ac:dyDescent="0.25">
      <c r="A368" s="128" t="s">
        <v>502</v>
      </c>
      <c r="B368" s="128" t="s">
        <v>1239</v>
      </c>
      <c r="C368" s="128" t="s">
        <v>399</v>
      </c>
      <c r="D368" s="128">
        <v>0</v>
      </c>
      <c r="E368" s="128">
        <f t="shared" si="7"/>
        <v>1</v>
      </c>
    </row>
    <row r="369" spans="1:5" x14ac:dyDescent="0.25">
      <c r="A369" s="128" t="s">
        <v>502</v>
      </c>
      <c r="B369" s="128" t="s">
        <v>1239</v>
      </c>
      <c r="C369" s="128" t="s">
        <v>401</v>
      </c>
      <c r="D369" s="128">
        <v>0</v>
      </c>
      <c r="E369" s="128">
        <f t="shared" si="7"/>
        <v>1</v>
      </c>
    </row>
    <row r="370" spans="1:5" x14ac:dyDescent="0.25">
      <c r="A370" s="128" t="s">
        <v>502</v>
      </c>
      <c r="B370" s="128" t="s">
        <v>1239</v>
      </c>
      <c r="C370" s="128" t="s">
        <v>520</v>
      </c>
      <c r="D370" s="128">
        <v>0</v>
      </c>
      <c r="E370" s="128">
        <f t="shared" ref="E370:E433" si="8">IF(D370&lt;=0.5,1,IF(D370&lt;=1,2,IF(D370&gt;1,3)))</f>
        <v>1</v>
      </c>
    </row>
    <row r="371" spans="1:5" x14ac:dyDescent="0.25">
      <c r="A371" s="128" t="s">
        <v>502</v>
      </c>
      <c r="B371" s="128" t="s">
        <v>1240</v>
      </c>
      <c r="C371" s="128" t="s">
        <v>399</v>
      </c>
      <c r="D371" s="128"/>
      <c r="E371" s="128">
        <v>0</v>
      </c>
    </row>
    <row r="372" spans="1:5" x14ac:dyDescent="0.25">
      <c r="A372" s="128" t="s">
        <v>502</v>
      </c>
      <c r="B372" s="128" t="s">
        <v>1240</v>
      </c>
      <c r="C372" s="128" t="s">
        <v>401</v>
      </c>
      <c r="D372" s="128"/>
      <c r="E372" s="128">
        <v>0</v>
      </c>
    </row>
    <row r="373" spans="1:5" x14ac:dyDescent="0.25">
      <c r="A373" s="128" t="s">
        <v>502</v>
      </c>
      <c r="B373" s="128" t="s">
        <v>1240</v>
      </c>
      <c r="C373" s="128" t="s">
        <v>520</v>
      </c>
      <c r="D373" s="128"/>
      <c r="E373" s="128">
        <v>0</v>
      </c>
    </row>
    <row r="374" spans="1:5" x14ac:dyDescent="0.25">
      <c r="A374" s="128" t="s">
        <v>502</v>
      </c>
      <c r="B374" s="128" t="s">
        <v>1241</v>
      </c>
      <c r="C374" s="128" t="s">
        <v>399</v>
      </c>
      <c r="D374" s="128">
        <v>0</v>
      </c>
      <c r="E374" s="128">
        <f t="shared" si="8"/>
        <v>1</v>
      </c>
    </row>
    <row r="375" spans="1:5" x14ac:dyDescent="0.25">
      <c r="A375" s="128" t="s">
        <v>502</v>
      </c>
      <c r="B375" s="128" t="s">
        <v>1241</v>
      </c>
      <c r="C375" s="128" t="s">
        <v>401</v>
      </c>
      <c r="D375" s="128">
        <v>0</v>
      </c>
      <c r="E375" s="128">
        <f t="shared" si="8"/>
        <v>1</v>
      </c>
    </row>
    <row r="376" spans="1:5" x14ac:dyDescent="0.25">
      <c r="A376" s="128" t="s">
        <v>502</v>
      </c>
      <c r="B376" s="128" t="s">
        <v>1241</v>
      </c>
      <c r="C376" s="128" t="s">
        <v>520</v>
      </c>
      <c r="D376" s="128">
        <v>0</v>
      </c>
      <c r="E376" s="128">
        <f t="shared" si="8"/>
        <v>1</v>
      </c>
    </row>
    <row r="377" spans="1:5" x14ac:dyDescent="0.25">
      <c r="A377" s="128" t="s">
        <v>502</v>
      </c>
      <c r="B377" s="128" t="s">
        <v>1242</v>
      </c>
      <c r="C377" s="128" t="s">
        <v>399</v>
      </c>
      <c r="D377" s="128">
        <v>0.69</v>
      </c>
      <c r="E377" s="128">
        <f t="shared" si="8"/>
        <v>2</v>
      </c>
    </row>
    <row r="378" spans="1:5" x14ac:dyDescent="0.25">
      <c r="A378" s="128" t="s">
        <v>502</v>
      </c>
      <c r="B378" s="128" t="s">
        <v>1242</v>
      </c>
      <c r="C378" s="128" t="s">
        <v>401</v>
      </c>
      <c r="D378" s="128">
        <v>0.39</v>
      </c>
      <c r="E378" s="128">
        <f t="shared" si="8"/>
        <v>1</v>
      </c>
    </row>
    <row r="379" spans="1:5" x14ac:dyDescent="0.25">
      <c r="A379" s="128" t="s">
        <v>502</v>
      </c>
      <c r="B379" s="128" t="s">
        <v>1242</v>
      </c>
      <c r="C379" s="128" t="s">
        <v>520</v>
      </c>
      <c r="D379" s="128">
        <v>0.35</v>
      </c>
      <c r="E379" s="128">
        <f t="shared" si="8"/>
        <v>1</v>
      </c>
    </row>
    <row r="380" spans="1:5" x14ac:dyDescent="0.25">
      <c r="A380" s="128" t="s">
        <v>502</v>
      </c>
      <c r="B380" s="128" t="s">
        <v>1243</v>
      </c>
      <c r="C380" s="128" t="s">
        <v>399</v>
      </c>
      <c r="D380" s="128">
        <v>0.01</v>
      </c>
      <c r="E380" s="128">
        <f t="shared" si="8"/>
        <v>1</v>
      </c>
    </row>
    <row r="381" spans="1:5" x14ac:dyDescent="0.25">
      <c r="A381" s="128" t="s">
        <v>502</v>
      </c>
      <c r="B381" s="128" t="s">
        <v>1243</v>
      </c>
      <c r="C381" s="128" t="s">
        <v>401</v>
      </c>
      <c r="D381" s="128">
        <v>0.01</v>
      </c>
      <c r="E381" s="128">
        <f t="shared" si="8"/>
        <v>1</v>
      </c>
    </row>
    <row r="382" spans="1:5" x14ac:dyDescent="0.25">
      <c r="A382" s="128" t="s">
        <v>502</v>
      </c>
      <c r="B382" s="128" t="s">
        <v>1243</v>
      </c>
      <c r="C382" s="128" t="s">
        <v>520</v>
      </c>
      <c r="D382" s="128">
        <v>0.34</v>
      </c>
      <c r="E382" s="128">
        <f t="shared" si="8"/>
        <v>1</v>
      </c>
    </row>
    <row r="383" spans="1:5" x14ac:dyDescent="0.25">
      <c r="A383" s="128" t="s">
        <v>502</v>
      </c>
      <c r="B383" s="128" t="s">
        <v>1244</v>
      </c>
      <c r="C383" s="128" t="s">
        <v>399</v>
      </c>
      <c r="D383" s="128">
        <v>0</v>
      </c>
      <c r="E383" s="128">
        <f t="shared" si="8"/>
        <v>1</v>
      </c>
    </row>
    <row r="384" spans="1:5" x14ac:dyDescent="0.25">
      <c r="A384" s="128" t="s">
        <v>502</v>
      </c>
      <c r="B384" s="128" t="s">
        <v>1244</v>
      </c>
      <c r="C384" s="128" t="s">
        <v>401</v>
      </c>
      <c r="D384" s="128">
        <v>0.05</v>
      </c>
      <c r="E384" s="128">
        <f t="shared" si="8"/>
        <v>1</v>
      </c>
    </row>
    <row r="385" spans="1:5" x14ac:dyDescent="0.25">
      <c r="A385" s="128" t="s">
        <v>502</v>
      </c>
      <c r="B385" s="128" t="s">
        <v>1244</v>
      </c>
      <c r="C385" s="128" t="s">
        <v>520</v>
      </c>
      <c r="D385" s="128">
        <v>0.05</v>
      </c>
      <c r="E385" s="128">
        <f t="shared" si="8"/>
        <v>1</v>
      </c>
    </row>
    <row r="386" spans="1:5" x14ac:dyDescent="0.25">
      <c r="A386" s="128" t="s">
        <v>502</v>
      </c>
      <c r="B386" s="128" t="s">
        <v>1245</v>
      </c>
      <c r="C386" s="128" t="s">
        <v>399</v>
      </c>
      <c r="D386" s="128"/>
      <c r="E386" s="128">
        <v>0</v>
      </c>
    </row>
    <row r="387" spans="1:5" x14ac:dyDescent="0.25">
      <c r="A387" s="128" t="s">
        <v>502</v>
      </c>
      <c r="B387" s="128" t="s">
        <v>1245</v>
      </c>
      <c r="C387" s="128" t="s">
        <v>401</v>
      </c>
      <c r="D387" s="128"/>
      <c r="E387" s="128">
        <v>0</v>
      </c>
    </row>
    <row r="388" spans="1:5" x14ac:dyDescent="0.25">
      <c r="A388" s="128" t="s">
        <v>502</v>
      </c>
      <c r="B388" s="128" t="s">
        <v>1245</v>
      </c>
      <c r="C388" s="128" t="s">
        <v>520</v>
      </c>
      <c r="D388" s="128"/>
      <c r="E388" s="128">
        <v>0</v>
      </c>
    </row>
    <row r="389" spans="1:5" x14ac:dyDescent="0.25">
      <c r="A389" s="128" t="s">
        <v>502</v>
      </c>
      <c r="B389" s="128" t="s">
        <v>1246</v>
      </c>
      <c r="C389" s="128" t="s">
        <v>399</v>
      </c>
      <c r="D389" s="128">
        <v>0</v>
      </c>
      <c r="E389" s="128">
        <f t="shared" si="8"/>
        <v>1</v>
      </c>
    </row>
    <row r="390" spans="1:5" x14ac:dyDescent="0.25">
      <c r="A390" s="128" t="s">
        <v>502</v>
      </c>
      <c r="B390" s="128" t="s">
        <v>1246</v>
      </c>
      <c r="C390" s="128" t="s">
        <v>401</v>
      </c>
      <c r="D390" s="128">
        <v>0</v>
      </c>
      <c r="E390" s="128">
        <f t="shared" si="8"/>
        <v>1</v>
      </c>
    </row>
    <row r="391" spans="1:5" x14ac:dyDescent="0.25">
      <c r="A391" s="128" t="s">
        <v>502</v>
      </c>
      <c r="B391" s="128" t="s">
        <v>1246</v>
      </c>
      <c r="C391" s="128" t="s">
        <v>520</v>
      </c>
      <c r="D391" s="128">
        <v>0</v>
      </c>
      <c r="E391" s="128">
        <f t="shared" si="8"/>
        <v>1</v>
      </c>
    </row>
    <row r="392" spans="1:5" x14ac:dyDescent="0.25">
      <c r="A392" s="128" t="s">
        <v>502</v>
      </c>
      <c r="B392" s="128" t="s">
        <v>1247</v>
      </c>
      <c r="C392" s="128" t="s">
        <v>399</v>
      </c>
      <c r="D392" s="128">
        <v>0.1</v>
      </c>
      <c r="E392" s="128">
        <f t="shared" si="8"/>
        <v>1</v>
      </c>
    </row>
    <row r="393" spans="1:5" x14ac:dyDescent="0.25">
      <c r="A393" s="128" t="s">
        <v>502</v>
      </c>
      <c r="B393" s="128" t="s">
        <v>1247</v>
      </c>
      <c r="C393" s="128" t="s">
        <v>401</v>
      </c>
      <c r="D393" s="128">
        <v>0</v>
      </c>
      <c r="E393" s="128">
        <f t="shared" si="8"/>
        <v>1</v>
      </c>
    </row>
    <row r="394" spans="1:5" x14ac:dyDescent="0.25">
      <c r="A394" s="128" t="s">
        <v>502</v>
      </c>
      <c r="B394" s="128" t="s">
        <v>1247</v>
      </c>
      <c r="C394" s="128" t="s">
        <v>520</v>
      </c>
      <c r="D394" s="128">
        <v>0.1</v>
      </c>
      <c r="E394" s="128">
        <f t="shared" si="8"/>
        <v>1</v>
      </c>
    </row>
    <row r="395" spans="1:5" x14ac:dyDescent="0.25">
      <c r="A395" s="128" t="s">
        <v>502</v>
      </c>
      <c r="B395" s="128" t="s">
        <v>1248</v>
      </c>
      <c r="C395" s="128" t="s">
        <v>399</v>
      </c>
      <c r="D395" s="128">
        <v>0</v>
      </c>
      <c r="E395" s="128">
        <f t="shared" si="8"/>
        <v>1</v>
      </c>
    </row>
    <row r="396" spans="1:5" x14ac:dyDescent="0.25">
      <c r="A396" s="128" t="s">
        <v>502</v>
      </c>
      <c r="B396" s="128" t="s">
        <v>1248</v>
      </c>
      <c r="C396" s="128" t="s">
        <v>401</v>
      </c>
      <c r="D396" s="128">
        <v>100</v>
      </c>
      <c r="E396" s="128">
        <f t="shared" si="8"/>
        <v>3</v>
      </c>
    </row>
    <row r="397" spans="1:5" x14ac:dyDescent="0.25">
      <c r="A397" s="128" t="s">
        <v>502</v>
      </c>
      <c r="B397" s="128" t="s">
        <v>1248</v>
      </c>
      <c r="C397" s="128" t="s">
        <v>520</v>
      </c>
      <c r="D397" s="128">
        <v>100</v>
      </c>
      <c r="E397" s="128">
        <f t="shared" si="8"/>
        <v>3</v>
      </c>
    </row>
    <row r="398" spans="1:5" x14ac:dyDescent="0.25">
      <c r="A398" s="128" t="s">
        <v>502</v>
      </c>
      <c r="B398" s="128" t="s">
        <v>1249</v>
      </c>
      <c r="C398" s="128" t="s">
        <v>399</v>
      </c>
      <c r="D398" s="128">
        <v>0</v>
      </c>
      <c r="E398" s="128">
        <f t="shared" si="8"/>
        <v>1</v>
      </c>
    </row>
    <row r="399" spans="1:5" x14ac:dyDescent="0.25">
      <c r="A399" s="128" t="s">
        <v>502</v>
      </c>
      <c r="B399" s="128" t="s">
        <v>1249</v>
      </c>
      <c r="C399" s="128" t="s">
        <v>401</v>
      </c>
      <c r="D399" s="128">
        <v>0</v>
      </c>
      <c r="E399" s="128">
        <f t="shared" si="8"/>
        <v>1</v>
      </c>
    </row>
    <row r="400" spans="1:5" x14ac:dyDescent="0.25">
      <c r="A400" s="128" t="s">
        <v>502</v>
      </c>
      <c r="B400" s="128" t="s">
        <v>1249</v>
      </c>
      <c r="C400" s="128" t="s">
        <v>520</v>
      </c>
      <c r="D400" s="128">
        <v>100</v>
      </c>
      <c r="E400" s="128">
        <f t="shared" si="8"/>
        <v>3</v>
      </c>
    </row>
    <row r="401" spans="1:5" x14ac:dyDescent="0.25">
      <c r="A401" s="128" t="s">
        <v>502</v>
      </c>
      <c r="B401" s="128" t="s">
        <v>1250</v>
      </c>
      <c r="C401" s="128" t="s">
        <v>399</v>
      </c>
      <c r="D401" s="128">
        <v>0</v>
      </c>
      <c r="E401" s="128">
        <f t="shared" si="8"/>
        <v>1</v>
      </c>
    </row>
    <row r="402" spans="1:5" x14ac:dyDescent="0.25">
      <c r="A402" s="128" t="s">
        <v>502</v>
      </c>
      <c r="B402" s="128" t="s">
        <v>1250</v>
      </c>
      <c r="C402" s="128" t="s">
        <v>401</v>
      </c>
      <c r="D402" s="128">
        <v>0</v>
      </c>
      <c r="E402" s="128">
        <f t="shared" si="8"/>
        <v>1</v>
      </c>
    </row>
    <row r="403" spans="1:5" x14ac:dyDescent="0.25">
      <c r="A403" s="128" t="s">
        <v>502</v>
      </c>
      <c r="B403" s="128" t="s">
        <v>1250</v>
      </c>
      <c r="C403" s="128" t="s">
        <v>520</v>
      </c>
      <c r="D403" s="128">
        <v>50</v>
      </c>
      <c r="E403" s="128">
        <f t="shared" si="8"/>
        <v>3</v>
      </c>
    </row>
    <row r="404" spans="1:5" x14ac:dyDescent="0.25">
      <c r="A404" s="128" t="s">
        <v>502</v>
      </c>
      <c r="B404" s="128" t="s">
        <v>1252</v>
      </c>
      <c r="C404" s="128" t="s">
        <v>399</v>
      </c>
      <c r="D404" s="128">
        <v>0</v>
      </c>
      <c r="E404" s="128">
        <f t="shared" si="8"/>
        <v>1</v>
      </c>
    </row>
    <row r="405" spans="1:5" x14ac:dyDescent="0.25">
      <c r="A405" s="128" t="s">
        <v>502</v>
      </c>
      <c r="B405" s="128" t="s">
        <v>1252</v>
      </c>
      <c r="C405" s="128" t="s">
        <v>401</v>
      </c>
      <c r="D405" s="128">
        <v>0</v>
      </c>
      <c r="E405" s="128">
        <f t="shared" si="8"/>
        <v>1</v>
      </c>
    </row>
    <row r="406" spans="1:5" x14ac:dyDescent="0.25">
      <c r="A406" s="128" t="s">
        <v>502</v>
      </c>
      <c r="B406" s="128" t="s">
        <v>1252</v>
      </c>
      <c r="C406" s="128" t="s">
        <v>520</v>
      </c>
      <c r="D406" s="128">
        <v>20</v>
      </c>
      <c r="E406" s="128">
        <f t="shared" si="8"/>
        <v>3</v>
      </c>
    </row>
    <row r="407" spans="1:5" x14ac:dyDescent="0.25">
      <c r="A407" s="128" t="s">
        <v>502</v>
      </c>
      <c r="B407" s="128" t="s">
        <v>1253</v>
      </c>
      <c r="C407" s="128" t="s">
        <v>399</v>
      </c>
      <c r="D407" s="128">
        <v>0.17</v>
      </c>
      <c r="E407" s="128">
        <f t="shared" si="8"/>
        <v>1</v>
      </c>
    </row>
    <row r="408" spans="1:5" x14ac:dyDescent="0.25">
      <c r="A408" s="128" t="s">
        <v>502</v>
      </c>
      <c r="B408" s="128" t="s">
        <v>1253</v>
      </c>
      <c r="C408" s="128" t="s">
        <v>401</v>
      </c>
      <c r="D408" s="128">
        <v>0.39</v>
      </c>
      <c r="E408" s="128">
        <f t="shared" si="8"/>
        <v>1</v>
      </c>
    </row>
    <row r="409" spans="1:5" x14ac:dyDescent="0.25">
      <c r="A409" s="128" t="s">
        <v>502</v>
      </c>
      <c r="B409" s="128" t="s">
        <v>1253</v>
      </c>
      <c r="C409" s="128" t="s">
        <v>520</v>
      </c>
      <c r="D409" s="128">
        <v>0.65</v>
      </c>
      <c r="E409" s="128">
        <f t="shared" si="8"/>
        <v>2</v>
      </c>
    </row>
    <row r="410" spans="1:5" x14ac:dyDescent="0.25">
      <c r="A410" s="128" t="s">
        <v>502</v>
      </c>
      <c r="B410" s="128" t="s">
        <v>1254</v>
      </c>
      <c r="C410" s="128" t="s">
        <v>399</v>
      </c>
      <c r="D410" s="128">
        <v>0</v>
      </c>
      <c r="E410" s="128">
        <f t="shared" si="8"/>
        <v>1</v>
      </c>
    </row>
    <row r="411" spans="1:5" x14ac:dyDescent="0.25">
      <c r="A411" s="128" t="s">
        <v>502</v>
      </c>
      <c r="B411" s="128" t="s">
        <v>1254</v>
      </c>
      <c r="C411" s="128" t="s">
        <v>401</v>
      </c>
      <c r="D411" s="128">
        <v>0</v>
      </c>
      <c r="E411" s="128">
        <f t="shared" si="8"/>
        <v>1</v>
      </c>
    </row>
    <row r="412" spans="1:5" x14ac:dyDescent="0.25">
      <c r="A412" s="128" t="s">
        <v>502</v>
      </c>
      <c r="B412" s="128" t="s">
        <v>1254</v>
      </c>
      <c r="C412" s="128" t="s">
        <v>520</v>
      </c>
      <c r="D412" s="128">
        <v>1</v>
      </c>
      <c r="E412" s="128">
        <f t="shared" si="8"/>
        <v>2</v>
      </c>
    </row>
    <row r="413" spans="1:5" x14ac:dyDescent="0.25">
      <c r="A413" s="128" t="s">
        <v>502</v>
      </c>
      <c r="B413" s="128" t="s">
        <v>1255</v>
      </c>
      <c r="C413" s="128" t="s">
        <v>399</v>
      </c>
      <c r="D413" s="128"/>
      <c r="E413" s="128">
        <v>0</v>
      </c>
    </row>
    <row r="414" spans="1:5" x14ac:dyDescent="0.25">
      <c r="A414" s="128" t="s">
        <v>502</v>
      </c>
      <c r="B414" s="128" t="s">
        <v>1255</v>
      </c>
      <c r="C414" s="128" t="s">
        <v>401</v>
      </c>
      <c r="D414" s="128">
        <v>100</v>
      </c>
      <c r="E414" s="128">
        <f t="shared" si="8"/>
        <v>3</v>
      </c>
    </row>
    <row r="415" spans="1:5" x14ac:dyDescent="0.25">
      <c r="A415" s="128" t="s">
        <v>502</v>
      </c>
      <c r="B415" s="128" t="s">
        <v>1255</v>
      </c>
      <c r="C415" s="128" t="s">
        <v>520</v>
      </c>
      <c r="D415" s="128">
        <v>100</v>
      </c>
      <c r="E415" s="128">
        <f t="shared" si="8"/>
        <v>3</v>
      </c>
    </row>
    <row r="416" spans="1:5" x14ac:dyDescent="0.25">
      <c r="A416" s="128" t="s">
        <v>502</v>
      </c>
      <c r="B416" s="128" t="s">
        <v>1256</v>
      </c>
      <c r="C416" s="128" t="s">
        <v>399</v>
      </c>
      <c r="D416" s="128"/>
      <c r="E416" s="128">
        <v>0</v>
      </c>
    </row>
    <row r="417" spans="1:5" x14ac:dyDescent="0.25">
      <c r="A417" s="128" t="s">
        <v>502</v>
      </c>
      <c r="B417" s="128" t="s">
        <v>1256</v>
      </c>
      <c r="C417" s="128" t="s">
        <v>401</v>
      </c>
      <c r="D417" s="128"/>
      <c r="E417" s="128">
        <v>0</v>
      </c>
    </row>
    <row r="418" spans="1:5" x14ac:dyDescent="0.25">
      <c r="A418" s="128" t="s">
        <v>502</v>
      </c>
      <c r="B418" s="128" t="s">
        <v>1256</v>
      </c>
      <c r="C418" s="128" t="s">
        <v>520</v>
      </c>
      <c r="D418" s="128"/>
      <c r="E418" s="128">
        <v>0</v>
      </c>
    </row>
    <row r="419" spans="1:5" x14ac:dyDescent="0.25">
      <c r="A419" s="128" t="s">
        <v>502</v>
      </c>
      <c r="B419" s="128" t="s">
        <v>1257</v>
      </c>
      <c r="C419" s="128" t="s">
        <v>399</v>
      </c>
      <c r="D419" s="128">
        <v>0.12</v>
      </c>
      <c r="E419" s="128">
        <f t="shared" si="8"/>
        <v>1</v>
      </c>
    </row>
    <row r="420" spans="1:5" x14ac:dyDescent="0.25">
      <c r="A420" s="128" t="s">
        <v>502</v>
      </c>
      <c r="B420" s="128" t="s">
        <v>1257</v>
      </c>
      <c r="C420" s="128" t="s">
        <v>401</v>
      </c>
      <c r="D420" s="128">
        <v>0.09</v>
      </c>
      <c r="E420" s="128">
        <f t="shared" si="8"/>
        <v>1</v>
      </c>
    </row>
    <row r="421" spans="1:5" x14ac:dyDescent="0.25">
      <c r="A421" s="128" t="s">
        <v>502</v>
      </c>
      <c r="B421" s="128" t="s">
        <v>1257</v>
      </c>
      <c r="C421" s="128" t="s">
        <v>520</v>
      </c>
      <c r="D421" s="128">
        <v>0.11</v>
      </c>
      <c r="E421" s="128">
        <f t="shared" si="8"/>
        <v>1</v>
      </c>
    </row>
    <row r="422" spans="1:5" x14ac:dyDescent="0.25">
      <c r="A422" s="128" t="s">
        <v>502</v>
      </c>
      <c r="B422" s="128" t="s">
        <v>1258</v>
      </c>
      <c r="C422" s="128" t="s">
        <v>399</v>
      </c>
      <c r="D422" s="128">
        <v>0</v>
      </c>
      <c r="E422" s="128">
        <f t="shared" si="8"/>
        <v>1</v>
      </c>
    </row>
    <row r="423" spans="1:5" x14ac:dyDescent="0.25">
      <c r="A423" s="128" t="s">
        <v>502</v>
      </c>
      <c r="B423" s="128" t="s">
        <v>1258</v>
      </c>
      <c r="C423" s="128" t="s">
        <v>401</v>
      </c>
      <c r="D423" s="128">
        <v>0</v>
      </c>
      <c r="E423" s="128">
        <f t="shared" si="8"/>
        <v>1</v>
      </c>
    </row>
    <row r="424" spans="1:5" x14ac:dyDescent="0.25">
      <c r="A424" s="128" t="s">
        <v>502</v>
      </c>
      <c r="B424" s="128" t="s">
        <v>1258</v>
      </c>
      <c r="C424" s="128" t="s">
        <v>520</v>
      </c>
      <c r="D424" s="128">
        <v>6.68</v>
      </c>
      <c r="E424" s="128">
        <f t="shared" si="8"/>
        <v>3</v>
      </c>
    </row>
    <row r="425" spans="1:5" x14ac:dyDescent="0.25">
      <c r="A425" s="128" t="s">
        <v>502</v>
      </c>
      <c r="B425" s="128" t="s">
        <v>1259</v>
      </c>
      <c r="C425" s="128" t="s">
        <v>399</v>
      </c>
      <c r="D425" s="128">
        <v>0.4</v>
      </c>
      <c r="E425" s="128">
        <f t="shared" si="8"/>
        <v>1</v>
      </c>
    </row>
    <row r="426" spans="1:5" x14ac:dyDescent="0.25">
      <c r="A426" s="128" t="s">
        <v>502</v>
      </c>
      <c r="B426" s="128" t="s">
        <v>1259</v>
      </c>
      <c r="C426" s="128" t="s">
        <v>401</v>
      </c>
      <c r="D426" s="128">
        <v>0.02</v>
      </c>
      <c r="E426" s="128">
        <f t="shared" si="8"/>
        <v>1</v>
      </c>
    </row>
    <row r="427" spans="1:5" x14ac:dyDescent="0.25">
      <c r="A427" s="128" t="s">
        <v>502</v>
      </c>
      <c r="B427" s="128" t="s">
        <v>1259</v>
      </c>
      <c r="C427" s="128" t="s">
        <v>520</v>
      </c>
      <c r="D427" s="128">
        <v>0.18</v>
      </c>
      <c r="E427" s="128">
        <f t="shared" si="8"/>
        <v>1</v>
      </c>
    </row>
    <row r="428" spans="1:5" x14ac:dyDescent="0.25">
      <c r="A428" s="128" t="s">
        <v>502</v>
      </c>
      <c r="B428" s="128" t="s">
        <v>1260</v>
      </c>
      <c r="C428" s="128" t="s">
        <v>399</v>
      </c>
      <c r="D428" s="128"/>
      <c r="E428" s="128">
        <v>0</v>
      </c>
    </row>
    <row r="429" spans="1:5" x14ac:dyDescent="0.25">
      <c r="A429" s="128" t="s">
        <v>502</v>
      </c>
      <c r="B429" s="128" t="s">
        <v>1260</v>
      </c>
      <c r="C429" s="128" t="s">
        <v>401</v>
      </c>
      <c r="D429" s="128"/>
      <c r="E429" s="128">
        <v>0</v>
      </c>
    </row>
    <row r="430" spans="1:5" x14ac:dyDescent="0.25">
      <c r="A430" s="128" t="s">
        <v>502</v>
      </c>
      <c r="B430" s="128" t="s">
        <v>1260</v>
      </c>
      <c r="C430" s="128" t="s">
        <v>520</v>
      </c>
      <c r="D430" s="128"/>
      <c r="E430" s="128">
        <v>0</v>
      </c>
    </row>
    <row r="431" spans="1:5" x14ac:dyDescent="0.25">
      <c r="A431" s="128" t="s">
        <v>502</v>
      </c>
      <c r="B431" s="128" t="s">
        <v>1261</v>
      </c>
      <c r="C431" s="128" t="s">
        <v>399</v>
      </c>
      <c r="D431" s="128"/>
      <c r="E431" s="128">
        <v>0</v>
      </c>
    </row>
    <row r="432" spans="1:5" x14ac:dyDescent="0.25">
      <c r="A432" s="128" t="s">
        <v>502</v>
      </c>
      <c r="B432" s="128" t="s">
        <v>1261</v>
      </c>
      <c r="C432" s="128" t="s">
        <v>401</v>
      </c>
      <c r="D432" s="128"/>
      <c r="E432" s="128">
        <v>0</v>
      </c>
    </row>
    <row r="433" spans="1:5" x14ac:dyDescent="0.25">
      <c r="A433" s="128" t="s">
        <v>502</v>
      </c>
      <c r="B433" s="128" t="s">
        <v>1261</v>
      </c>
      <c r="C433" s="128" t="s">
        <v>520</v>
      </c>
      <c r="D433" s="128">
        <v>0</v>
      </c>
      <c r="E433" s="128">
        <f t="shared" si="8"/>
        <v>1</v>
      </c>
    </row>
    <row r="434" spans="1:5" x14ac:dyDescent="0.25">
      <c r="A434" s="128" t="s">
        <v>502</v>
      </c>
      <c r="B434" s="128" t="s">
        <v>1262</v>
      </c>
      <c r="C434" s="128" t="s">
        <v>399</v>
      </c>
      <c r="D434" s="128">
        <v>45</v>
      </c>
      <c r="E434" s="128">
        <f t="shared" ref="E434:E493" si="9">IF(D434&lt;=0.5,1,IF(D434&lt;=1,2,IF(D434&gt;1,3)))</f>
        <v>3</v>
      </c>
    </row>
    <row r="435" spans="1:5" x14ac:dyDescent="0.25">
      <c r="A435" s="128" t="s">
        <v>502</v>
      </c>
      <c r="B435" s="128" t="s">
        <v>1262</v>
      </c>
      <c r="C435" s="128" t="s">
        <v>401</v>
      </c>
      <c r="D435" s="128">
        <v>13</v>
      </c>
      <c r="E435" s="128">
        <f t="shared" si="9"/>
        <v>3</v>
      </c>
    </row>
    <row r="436" spans="1:5" x14ac:dyDescent="0.25">
      <c r="A436" s="128" t="s">
        <v>502</v>
      </c>
      <c r="B436" s="128" t="s">
        <v>1262</v>
      </c>
      <c r="C436" s="128" t="s">
        <v>520</v>
      </c>
      <c r="D436" s="128">
        <v>11</v>
      </c>
      <c r="E436" s="128">
        <f t="shared" si="9"/>
        <v>3</v>
      </c>
    </row>
    <row r="437" spans="1:5" x14ac:dyDescent="0.25">
      <c r="A437" s="128" t="s">
        <v>502</v>
      </c>
      <c r="B437" s="128" t="s">
        <v>1263</v>
      </c>
      <c r="C437" s="128" t="s">
        <v>399</v>
      </c>
      <c r="D437" s="128"/>
      <c r="E437" s="128">
        <v>0</v>
      </c>
    </row>
    <row r="438" spans="1:5" x14ac:dyDescent="0.25">
      <c r="A438" s="128" t="s">
        <v>502</v>
      </c>
      <c r="B438" s="128" t="s">
        <v>1263</v>
      </c>
      <c r="C438" s="128" t="s">
        <v>401</v>
      </c>
      <c r="D438" s="128"/>
      <c r="E438" s="128">
        <v>0</v>
      </c>
    </row>
    <row r="439" spans="1:5" x14ac:dyDescent="0.25">
      <c r="A439" s="128" t="s">
        <v>502</v>
      </c>
      <c r="B439" s="128" t="s">
        <v>1263</v>
      </c>
      <c r="C439" s="128" t="s">
        <v>520</v>
      </c>
      <c r="D439" s="128"/>
      <c r="E439" s="128">
        <v>0</v>
      </c>
    </row>
    <row r="440" spans="1:5" x14ac:dyDescent="0.25">
      <c r="A440" s="128" t="s">
        <v>502</v>
      </c>
      <c r="B440" s="128" t="s">
        <v>1264</v>
      </c>
      <c r="C440" s="128" t="s">
        <v>399</v>
      </c>
      <c r="D440" s="128">
        <v>1</v>
      </c>
      <c r="E440" s="128">
        <f t="shared" si="9"/>
        <v>2</v>
      </c>
    </row>
    <row r="441" spans="1:5" x14ac:dyDescent="0.25">
      <c r="A441" s="128" t="s">
        <v>502</v>
      </c>
      <c r="B441" s="128" t="s">
        <v>1264</v>
      </c>
      <c r="C441" s="128" t="s">
        <v>401</v>
      </c>
      <c r="D441" s="128">
        <v>1</v>
      </c>
      <c r="E441" s="128">
        <f t="shared" si="9"/>
        <v>2</v>
      </c>
    </row>
    <row r="442" spans="1:5" x14ac:dyDescent="0.25">
      <c r="A442" s="128" t="s">
        <v>502</v>
      </c>
      <c r="B442" s="128" t="s">
        <v>1264</v>
      </c>
      <c r="C442" s="128" t="s">
        <v>520</v>
      </c>
      <c r="D442" s="128">
        <v>1</v>
      </c>
      <c r="E442" s="128">
        <f t="shared" si="9"/>
        <v>2</v>
      </c>
    </row>
    <row r="443" spans="1:5" x14ac:dyDescent="0.25">
      <c r="A443" s="128" t="s">
        <v>502</v>
      </c>
      <c r="B443" s="128" t="s">
        <v>1265</v>
      </c>
      <c r="C443" s="128" t="s">
        <v>399</v>
      </c>
      <c r="D443" s="128">
        <v>0</v>
      </c>
      <c r="E443" s="128">
        <f t="shared" si="9"/>
        <v>1</v>
      </c>
    </row>
    <row r="444" spans="1:5" x14ac:dyDescent="0.25">
      <c r="A444" s="128" t="s">
        <v>502</v>
      </c>
      <c r="B444" s="128" t="s">
        <v>1265</v>
      </c>
      <c r="C444" s="128" t="s">
        <v>401</v>
      </c>
      <c r="D444" s="128">
        <v>0</v>
      </c>
      <c r="E444" s="128">
        <f t="shared" si="9"/>
        <v>1</v>
      </c>
    </row>
    <row r="445" spans="1:5" x14ac:dyDescent="0.25">
      <c r="A445" s="128" t="s">
        <v>502</v>
      </c>
      <c r="B445" s="128" t="s">
        <v>1265</v>
      </c>
      <c r="C445" s="128" t="s">
        <v>520</v>
      </c>
      <c r="D445" s="128">
        <v>0</v>
      </c>
      <c r="E445" s="128">
        <f t="shared" si="9"/>
        <v>1</v>
      </c>
    </row>
    <row r="446" spans="1:5" x14ac:dyDescent="0.25">
      <c r="A446" s="128" t="s">
        <v>502</v>
      </c>
      <c r="B446" s="128" t="s">
        <v>1266</v>
      </c>
      <c r="C446" s="128" t="s">
        <v>399</v>
      </c>
      <c r="D446" s="128">
        <v>0.02</v>
      </c>
      <c r="E446" s="128">
        <f t="shared" si="9"/>
        <v>1</v>
      </c>
    </row>
    <row r="447" spans="1:5" x14ac:dyDescent="0.25">
      <c r="A447" s="128" t="s">
        <v>502</v>
      </c>
      <c r="B447" s="128" t="s">
        <v>1266</v>
      </c>
      <c r="C447" s="128" t="s">
        <v>401</v>
      </c>
      <c r="D447" s="128">
        <v>0.01</v>
      </c>
      <c r="E447" s="128">
        <f t="shared" si="9"/>
        <v>1</v>
      </c>
    </row>
    <row r="448" spans="1:5" x14ac:dyDescent="0.25">
      <c r="A448" s="128" t="s">
        <v>502</v>
      </c>
      <c r="B448" s="128" t="s">
        <v>1266</v>
      </c>
      <c r="C448" s="128" t="s">
        <v>520</v>
      </c>
      <c r="D448" s="128">
        <v>0.01</v>
      </c>
      <c r="E448" s="128">
        <f t="shared" si="9"/>
        <v>1</v>
      </c>
    </row>
    <row r="449" spans="1:5" x14ac:dyDescent="0.25">
      <c r="A449" s="128" t="s">
        <v>502</v>
      </c>
      <c r="B449" s="128" t="s">
        <v>1267</v>
      </c>
      <c r="C449" s="128" t="s">
        <v>399</v>
      </c>
      <c r="D449" s="128">
        <v>0</v>
      </c>
      <c r="E449" s="128">
        <f t="shared" si="9"/>
        <v>1</v>
      </c>
    </row>
    <row r="450" spans="1:5" x14ac:dyDescent="0.25">
      <c r="A450" s="128" t="s">
        <v>502</v>
      </c>
      <c r="B450" s="128" t="s">
        <v>1267</v>
      </c>
      <c r="C450" s="128" t="s">
        <v>401</v>
      </c>
      <c r="D450" s="128">
        <v>0</v>
      </c>
      <c r="E450" s="128">
        <f t="shared" si="9"/>
        <v>1</v>
      </c>
    </row>
    <row r="451" spans="1:5" x14ac:dyDescent="0.25">
      <c r="A451" s="128" t="s">
        <v>502</v>
      </c>
      <c r="B451" s="128" t="s">
        <v>1267</v>
      </c>
      <c r="C451" s="128" t="s">
        <v>520</v>
      </c>
      <c r="D451" s="128">
        <v>28</v>
      </c>
      <c r="E451" s="128">
        <f t="shared" si="9"/>
        <v>3</v>
      </c>
    </row>
    <row r="452" spans="1:5" x14ac:dyDescent="0.25">
      <c r="A452" s="128" t="s">
        <v>502</v>
      </c>
      <c r="B452" s="128" t="s">
        <v>1268</v>
      </c>
      <c r="C452" s="128" t="s">
        <v>399</v>
      </c>
      <c r="D452" s="128"/>
      <c r="E452" s="128">
        <v>0</v>
      </c>
    </row>
    <row r="453" spans="1:5" x14ac:dyDescent="0.25">
      <c r="A453" s="128" t="s">
        <v>502</v>
      </c>
      <c r="B453" s="128" t="s">
        <v>1268</v>
      </c>
      <c r="C453" s="128" t="s">
        <v>401</v>
      </c>
      <c r="D453" s="128"/>
      <c r="E453" s="128">
        <v>0</v>
      </c>
    </row>
    <row r="454" spans="1:5" x14ac:dyDescent="0.25">
      <c r="A454" s="128" t="s">
        <v>502</v>
      </c>
      <c r="B454" s="128" t="s">
        <v>1268</v>
      </c>
      <c r="C454" s="128" t="s">
        <v>520</v>
      </c>
      <c r="D454" s="128"/>
      <c r="E454" s="128">
        <v>0</v>
      </c>
    </row>
    <row r="455" spans="1:5" x14ac:dyDescent="0.25">
      <c r="A455" s="128" t="s">
        <v>502</v>
      </c>
      <c r="B455" s="128" t="s">
        <v>1269</v>
      </c>
      <c r="C455" s="128" t="s">
        <v>399</v>
      </c>
      <c r="D455" s="128"/>
      <c r="E455" s="128">
        <v>0</v>
      </c>
    </row>
    <row r="456" spans="1:5" x14ac:dyDescent="0.25">
      <c r="A456" s="128" t="s">
        <v>502</v>
      </c>
      <c r="B456" s="128" t="s">
        <v>1269</v>
      </c>
      <c r="C456" s="128" t="s">
        <v>401</v>
      </c>
      <c r="D456" s="128"/>
      <c r="E456" s="128">
        <v>0</v>
      </c>
    </row>
    <row r="457" spans="1:5" x14ac:dyDescent="0.25">
      <c r="A457" s="128" t="s">
        <v>502</v>
      </c>
      <c r="B457" s="128" t="s">
        <v>1269</v>
      </c>
      <c r="C457" s="128" t="s">
        <v>520</v>
      </c>
      <c r="D457" s="128"/>
      <c r="E457" s="128">
        <v>0</v>
      </c>
    </row>
    <row r="458" spans="1:5" x14ac:dyDescent="0.25">
      <c r="A458" s="128" t="s">
        <v>502</v>
      </c>
      <c r="B458" s="128" t="s">
        <v>1270</v>
      </c>
      <c r="C458" s="128" t="s">
        <v>399</v>
      </c>
      <c r="D458" s="128">
        <v>0</v>
      </c>
      <c r="E458" s="128">
        <f t="shared" si="9"/>
        <v>1</v>
      </c>
    </row>
    <row r="459" spans="1:5" x14ac:dyDescent="0.25">
      <c r="A459" s="128" t="s">
        <v>502</v>
      </c>
      <c r="B459" s="128" t="s">
        <v>1270</v>
      </c>
      <c r="C459" s="128" t="s">
        <v>401</v>
      </c>
      <c r="D459" s="128">
        <v>0</v>
      </c>
      <c r="E459" s="128">
        <f t="shared" si="9"/>
        <v>1</v>
      </c>
    </row>
    <row r="460" spans="1:5" x14ac:dyDescent="0.25">
      <c r="A460" s="128" t="s">
        <v>502</v>
      </c>
      <c r="B460" s="128" t="s">
        <v>1270</v>
      </c>
      <c r="C460" s="128" t="s">
        <v>520</v>
      </c>
      <c r="D460" s="128">
        <v>0</v>
      </c>
      <c r="E460" s="128">
        <f t="shared" si="9"/>
        <v>1</v>
      </c>
    </row>
    <row r="461" spans="1:5" x14ac:dyDescent="0.25">
      <c r="A461" s="128" t="s">
        <v>502</v>
      </c>
      <c r="B461" s="128" t="s">
        <v>1271</v>
      </c>
      <c r="C461" s="128" t="s">
        <v>399</v>
      </c>
      <c r="D461" s="128">
        <v>0.12</v>
      </c>
      <c r="E461" s="128">
        <f t="shared" si="9"/>
        <v>1</v>
      </c>
    </row>
    <row r="462" spans="1:5" x14ac:dyDescent="0.25">
      <c r="A462" s="128" t="s">
        <v>502</v>
      </c>
      <c r="B462" s="128" t="s">
        <v>1271</v>
      </c>
      <c r="C462" s="128" t="s">
        <v>401</v>
      </c>
      <c r="D462" s="128">
        <v>0.21</v>
      </c>
      <c r="E462" s="128">
        <f t="shared" si="9"/>
        <v>1</v>
      </c>
    </row>
    <row r="463" spans="1:5" x14ac:dyDescent="0.25">
      <c r="A463" s="128" t="s">
        <v>502</v>
      </c>
      <c r="B463" s="128" t="s">
        <v>1271</v>
      </c>
      <c r="C463" s="128" t="s">
        <v>520</v>
      </c>
      <c r="D463" s="128">
        <v>0.28000000000000003</v>
      </c>
      <c r="E463" s="128">
        <f t="shared" si="9"/>
        <v>1</v>
      </c>
    </row>
    <row r="464" spans="1:5" x14ac:dyDescent="0.25">
      <c r="A464" s="128" t="s">
        <v>502</v>
      </c>
      <c r="B464" s="128" t="s">
        <v>1272</v>
      </c>
      <c r="C464" s="128" t="s">
        <v>399</v>
      </c>
      <c r="D464" s="128"/>
      <c r="E464" s="128">
        <v>0</v>
      </c>
    </row>
    <row r="465" spans="1:5" x14ac:dyDescent="0.25">
      <c r="A465" s="128" t="s">
        <v>502</v>
      </c>
      <c r="B465" s="128" t="s">
        <v>1272</v>
      </c>
      <c r="C465" s="128" t="s">
        <v>401</v>
      </c>
      <c r="D465" s="128"/>
      <c r="E465" s="128">
        <v>0</v>
      </c>
    </row>
    <row r="466" spans="1:5" x14ac:dyDescent="0.25">
      <c r="A466" s="128" t="s">
        <v>502</v>
      </c>
      <c r="B466" s="128" t="s">
        <v>1272</v>
      </c>
      <c r="C466" s="128" t="s">
        <v>520</v>
      </c>
      <c r="D466" s="128">
        <v>0</v>
      </c>
      <c r="E466" s="128">
        <f t="shared" si="9"/>
        <v>1</v>
      </c>
    </row>
    <row r="467" spans="1:5" x14ac:dyDescent="0.25">
      <c r="A467" s="128" t="s">
        <v>502</v>
      </c>
      <c r="B467" s="128" t="s">
        <v>1273</v>
      </c>
      <c r="C467" s="128" t="s">
        <v>399</v>
      </c>
      <c r="D467" s="128">
        <v>0</v>
      </c>
      <c r="E467" s="128">
        <f t="shared" si="9"/>
        <v>1</v>
      </c>
    </row>
    <row r="468" spans="1:5" x14ac:dyDescent="0.25">
      <c r="A468" s="128" t="s">
        <v>502</v>
      </c>
      <c r="B468" s="128" t="s">
        <v>1273</v>
      </c>
      <c r="C468" s="128" t="s">
        <v>401</v>
      </c>
      <c r="D468" s="128">
        <v>0</v>
      </c>
      <c r="E468" s="128">
        <f t="shared" si="9"/>
        <v>1</v>
      </c>
    </row>
    <row r="469" spans="1:5" x14ac:dyDescent="0.25">
      <c r="A469" s="128" t="s">
        <v>502</v>
      </c>
      <c r="B469" s="128" t="s">
        <v>1273</v>
      </c>
      <c r="C469" s="128" t="s">
        <v>520</v>
      </c>
      <c r="D469" s="128">
        <v>0</v>
      </c>
      <c r="E469" s="128">
        <f t="shared" si="9"/>
        <v>1</v>
      </c>
    </row>
    <row r="470" spans="1:5" x14ac:dyDescent="0.25">
      <c r="A470" s="128" t="s">
        <v>502</v>
      </c>
      <c r="B470" s="128" t="s">
        <v>1274</v>
      </c>
      <c r="C470" s="128" t="s">
        <v>399</v>
      </c>
      <c r="D470" s="128">
        <v>0</v>
      </c>
      <c r="E470" s="128">
        <f t="shared" si="9"/>
        <v>1</v>
      </c>
    </row>
    <row r="471" spans="1:5" x14ac:dyDescent="0.25">
      <c r="A471" s="128" t="s">
        <v>502</v>
      </c>
      <c r="B471" s="128" t="s">
        <v>1274</v>
      </c>
      <c r="C471" s="128" t="s">
        <v>401</v>
      </c>
      <c r="D471" s="128">
        <v>0</v>
      </c>
      <c r="E471" s="128">
        <f t="shared" si="9"/>
        <v>1</v>
      </c>
    </row>
    <row r="472" spans="1:5" x14ac:dyDescent="0.25">
      <c r="A472" s="128" t="s">
        <v>502</v>
      </c>
      <c r="B472" s="128" t="s">
        <v>1274</v>
      </c>
      <c r="C472" s="128" t="s">
        <v>520</v>
      </c>
      <c r="D472" s="128">
        <v>0</v>
      </c>
      <c r="E472" s="128">
        <f t="shared" si="9"/>
        <v>1</v>
      </c>
    </row>
    <row r="473" spans="1:5" x14ac:dyDescent="0.25">
      <c r="A473" s="128" t="s">
        <v>502</v>
      </c>
      <c r="B473" s="128" t="s">
        <v>1275</v>
      </c>
      <c r="C473" s="128" t="s">
        <v>399</v>
      </c>
      <c r="D473" s="128">
        <v>0.31</v>
      </c>
      <c r="E473" s="128">
        <f t="shared" si="9"/>
        <v>1</v>
      </c>
    </row>
    <row r="474" spans="1:5" x14ac:dyDescent="0.25">
      <c r="A474" s="128" t="s">
        <v>502</v>
      </c>
      <c r="B474" s="128" t="s">
        <v>1275</v>
      </c>
      <c r="C474" s="128" t="s">
        <v>401</v>
      </c>
      <c r="D474" s="128">
        <v>0.33</v>
      </c>
      <c r="E474" s="128">
        <f t="shared" si="9"/>
        <v>1</v>
      </c>
    </row>
    <row r="475" spans="1:5" x14ac:dyDescent="0.25">
      <c r="A475" s="128" t="s">
        <v>502</v>
      </c>
      <c r="B475" s="128" t="s">
        <v>1275</v>
      </c>
      <c r="C475" s="128" t="s">
        <v>520</v>
      </c>
      <c r="D475" s="128">
        <v>1.03</v>
      </c>
      <c r="E475" s="128">
        <f t="shared" si="9"/>
        <v>3</v>
      </c>
    </row>
    <row r="476" spans="1:5" x14ac:dyDescent="0.25">
      <c r="A476" s="128" t="s">
        <v>502</v>
      </c>
      <c r="B476" s="128" t="s">
        <v>1276</v>
      </c>
      <c r="C476" s="128" t="s">
        <v>399</v>
      </c>
      <c r="D476" s="128">
        <v>0</v>
      </c>
      <c r="E476" s="128">
        <f t="shared" si="9"/>
        <v>1</v>
      </c>
    </row>
    <row r="477" spans="1:5" x14ac:dyDescent="0.25">
      <c r="A477" s="128" t="s">
        <v>502</v>
      </c>
      <c r="B477" s="128" t="s">
        <v>1276</v>
      </c>
      <c r="C477" s="128" t="s">
        <v>401</v>
      </c>
      <c r="D477" s="128">
        <v>0</v>
      </c>
      <c r="E477" s="128">
        <f t="shared" si="9"/>
        <v>1</v>
      </c>
    </row>
    <row r="478" spans="1:5" x14ac:dyDescent="0.25">
      <c r="A478" s="128" t="s">
        <v>502</v>
      </c>
      <c r="B478" s="128" t="s">
        <v>1276</v>
      </c>
      <c r="C478" s="128" t="s">
        <v>520</v>
      </c>
      <c r="D478" s="128">
        <v>0</v>
      </c>
      <c r="E478" s="128">
        <f t="shared" si="9"/>
        <v>1</v>
      </c>
    </row>
    <row r="479" spans="1:5" x14ac:dyDescent="0.25">
      <c r="A479" s="128" t="s">
        <v>502</v>
      </c>
      <c r="B479" s="128" t="s">
        <v>1277</v>
      </c>
      <c r="C479" s="128" t="s">
        <v>399</v>
      </c>
      <c r="D479" s="128">
        <v>0</v>
      </c>
      <c r="E479" s="128">
        <f t="shared" si="9"/>
        <v>1</v>
      </c>
    </row>
    <row r="480" spans="1:5" x14ac:dyDescent="0.25">
      <c r="A480" s="128" t="s">
        <v>502</v>
      </c>
      <c r="B480" s="128" t="s">
        <v>1277</v>
      </c>
      <c r="C480" s="128" t="s">
        <v>401</v>
      </c>
      <c r="D480" s="128">
        <v>0</v>
      </c>
      <c r="E480" s="128">
        <f t="shared" si="9"/>
        <v>1</v>
      </c>
    </row>
    <row r="481" spans="1:5" x14ac:dyDescent="0.25">
      <c r="A481" s="128" t="s">
        <v>502</v>
      </c>
      <c r="B481" s="128" t="s">
        <v>1277</v>
      </c>
      <c r="C481" s="128" t="s">
        <v>520</v>
      </c>
      <c r="D481" s="128">
        <v>0</v>
      </c>
      <c r="E481" s="128">
        <f t="shared" si="9"/>
        <v>1</v>
      </c>
    </row>
    <row r="482" spans="1:5" x14ac:dyDescent="0.25">
      <c r="A482" s="128" t="s">
        <v>502</v>
      </c>
      <c r="B482" s="128" t="s">
        <v>1278</v>
      </c>
      <c r="C482" s="128" t="s">
        <v>399</v>
      </c>
      <c r="D482" s="128"/>
      <c r="E482" s="128">
        <v>0</v>
      </c>
    </row>
    <row r="483" spans="1:5" x14ac:dyDescent="0.25">
      <c r="A483" s="128" t="s">
        <v>502</v>
      </c>
      <c r="B483" s="128" t="s">
        <v>1278</v>
      </c>
      <c r="C483" s="128" t="s">
        <v>401</v>
      </c>
      <c r="D483" s="128"/>
      <c r="E483" s="128">
        <v>0</v>
      </c>
    </row>
    <row r="484" spans="1:5" x14ac:dyDescent="0.25">
      <c r="A484" s="128" t="s">
        <v>502</v>
      </c>
      <c r="B484" s="128" t="s">
        <v>1278</v>
      </c>
      <c r="C484" s="128" t="s">
        <v>520</v>
      </c>
      <c r="D484" s="128"/>
      <c r="E484" s="128">
        <v>0</v>
      </c>
    </row>
    <row r="485" spans="1:5" x14ac:dyDescent="0.25">
      <c r="A485" s="128" t="s">
        <v>502</v>
      </c>
      <c r="B485" s="128" t="s">
        <v>1279</v>
      </c>
      <c r="C485" s="128" t="s">
        <v>399</v>
      </c>
      <c r="D485" s="128">
        <v>0</v>
      </c>
      <c r="E485" s="128">
        <f t="shared" si="9"/>
        <v>1</v>
      </c>
    </row>
    <row r="486" spans="1:5" x14ac:dyDescent="0.25">
      <c r="A486" s="128" t="s">
        <v>502</v>
      </c>
      <c r="B486" s="128" t="s">
        <v>1279</v>
      </c>
      <c r="C486" s="128" t="s">
        <v>401</v>
      </c>
      <c r="D486" s="128">
        <v>0</v>
      </c>
      <c r="E486" s="128">
        <f t="shared" si="9"/>
        <v>1</v>
      </c>
    </row>
    <row r="487" spans="1:5" x14ac:dyDescent="0.25">
      <c r="A487" s="128" t="s">
        <v>502</v>
      </c>
      <c r="B487" s="128" t="s">
        <v>1279</v>
      </c>
      <c r="C487" s="128" t="s">
        <v>520</v>
      </c>
      <c r="D487" s="128">
        <v>0</v>
      </c>
      <c r="E487" s="128">
        <f t="shared" si="9"/>
        <v>1</v>
      </c>
    </row>
    <row r="488" spans="1:5" x14ac:dyDescent="0.25">
      <c r="A488" s="128" t="s">
        <v>502</v>
      </c>
      <c r="B488" s="128" t="s">
        <v>1280</v>
      </c>
      <c r="C488" s="128" t="s">
        <v>399</v>
      </c>
      <c r="D488" s="128"/>
      <c r="E488" s="128">
        <v>0</v>
      </c>
    </row>
    <row r="489" spans="1:5" x14ac:dyDescent="0.25">
      <c r="A489" s="128" t="s">
        <v>502</v>
      </c>
      <c r="B489" s="128" t="s">
        <v>1280</v>
      </c>
      <c r="C489" s="128" t="s">
        <v>401</v>
      </c>
      <c r="D489" s="128"/>
      <c r="E489" s="128">
        <v>0</v>
      </c>
    </row>
    <row r="490" spans="1:5" x14ac:dyDescent="0.25">
      <c r="A490" s="128" t="s">
        <v>502</v>
      </c>
      <c r="B490" s="128" t="s">
        <v>1280</v>
      </c>
      <c r="C490" s="128" t="s">
        <v>520</v>
      </c>
      <c r="D490" s="128"/>
      <c r="E490" s="128">
        <v>0</v>
      </c>
    </row>
    <row r="491" spans="1:5" x14ac:dyDescent="0.25">
      <c r="A491" s="128" t="s">
        <v>502</v>
      </c>
      <c r="B491" s="128" t="s">
        <v>1281</v>
      </c>
      <c r="C491" s="128" t="s">
        <v>399</v>
      </c>
      <c r="D491" s="128">
        <v>0</v>
      </c>
      <c r="E491" s="128">
        <f t="shared" si="9"/>
        <v>1</v>
      </c>
    </row>
    <row r="492" spans="1:5" x14ac:dyDescent="0.25">
      <c r="A492" s="128" t="s">
        <v>502</v>
      </c>
      <c r="B492" s="128" t="s">
        <v>1281</v>
      </c>
      <c r="C492" s="128" t="s">
        <v>401</v>
      </c>
      <c r="D492" s="128">
        <v>0</v>
      </c>
      <c r="E492" s="128">
        <f t="shared" si="9"/>
        <v>1</v>
      </c>
    </row>
    <row r="493" spans="1:5" x14ac:dyDescent="0.25">
      <c r="A493" s="128" t="s">
        <v>502</v>
      </c>
      <c r="B493" s="128" t="s">
        <v>1281</v>
      </c>
      <c r="C493" s="128" t="s">
        <v>520</v>
      </c>
      <c r="D493" s="128">
        <v>0</v>
      </c>
      <c r="E493" s="128">
        <f t="shared" si="9"/>
        <v>1</v>
      </c>
    </row>
    <row r="494" spans="1:5" x14ac:dyDescent="0.25">
      <c r="A494" s="128" t="s">
        <v>502</v>
      </c>
      <c r="B494" s="128" t="s">
        <v>1282</v>
      </c>
      <c r="C494" s="128" t="s">
        <v>399</v>
      </c>
      <c r="D494" s="128"/>
      <c r="E494" s="128">
        <v>0</v>
      </c>
    </row>
    <row r="495" spans="1:5" x14ac:dyDescent="0.25">
      <c r="A495" s="128" t="s">
        <v>502</v>
      </c>
      <c r="B495" s="128" t="s">
        <v>1282</v>
      </c>
      <c r="C495" s="128" t="s">
        <v>401</v>
      </c>
      <c r="D495" s="128"/>
      <c r="E495" s="128">
        <v>0</v>
      </c>
    </row>
    <row r="496" spans="1:5" x14ac:dyDescent="0.25">
      <c r="A496" s="128" t="s">
        <v>502</v>
      </c>
      <c r="B496" s="128" t="s">
        <v>1282</v>
      </c>
      <c r="C496" s="128" t="s">
        <v>520</v>
      </c>
      <c r="D496" s="128"/>
      <c r="E496" s="128">
        <v>0</v>
      </c>
    </row>
    <row r="497" spans="1:5" x14ac:dyDescent="0.25">
      <c r="A497" s="128" t="s">
        <v>502</v>
      </c>
      <c r="B497" s="128" t="s">
        <v>1283</v>
      </c>
      <c r="C497" s="128" t="s">
        <v>399</v>
      </c>
      <c r="D497" s="128"/>
      <c r="E497" s="128">
        <v>0</v>
      </c>
    </row>
    <row r="498" spans="1:5" x14ac:dyDescent="0.25">
      <c r="A498" s="128" t="s">
        <v>502</v>
      </c>
      <c r="B498" s="128" t="s">
        <v>1283</v>
      </c>
      <c r="C498" s="128" t="s">
        <v>401</v>
      </c>
      <c r="D498" s="128"/>
      <c r="E498" s="128">
        <v>0</v>
      </c>
    </row>
    <row r="499" spans="1:5" x14ac:dyDescent="0.25">
      <c r="A499" s="128" t="s">
        <v>502</v>
      </c>
      <c r="B499" s="128" t="s">
        <v>1283</v>
      </c>
      <c r="C499" s="128" t="s">
        <v>520</v>
      </c>
      <c r="D499" s="128"/>
      <c r="E499" s="128">
        <v>0</v>
      </c>
    </row>
    <row r="500" spans="1:5" x14ac:dyDescent="0.25">
      <c r="A500" s="128" t="s">
        <v>502</v>
      </c>
      <c r="B500" s="128" t="s">
        <v>1284</v>
      </c>
      <c r="C500" s="128" t="s">
        <v>399</v>
      </c>
      <c r="D500" s="128"/>
      <c r="E500" s="128">
        <v>0</v>
      </c>
    </row>
    <row r="501" spans="1:5" x14ac:dyDescent="0.25">
      <c r="A501" s="128" t="s">
        <v>502</v>
      </c>
      <c r="B501" s="128" t="s">
        <v>1284</v>
      </c>
      <c r="C501" s="128" t="s">
        <v>401</v>
      </c>
      <c r="D501" s="128"/>
      <c r="E501" s="128">
        <v>0</v>
      </c>
    </row>
    <row r="502" spans="1:5" x14ac:dyDescent="0.25">
      <c r="A502" s="128" t="s">
        <v>502</v>
      </c>
      <c r="B502" s="128" t="s">
        <v>1284</v>
      </c>
      <c r="C502" s="128" t="s">
        <v>520</v>
      </c>
      <c r="D502" s="128">
        <v>100</v>
      </c>
      <c r="E502" s="128">
        <f t="shared" ref="E502:E511" si="10">IF(D502&lt;=0.5,1,IF(D502&lt;=1,2,IF(D502&gt;1,3)))</f>
        <v>3</v>
      </c>
    </row>
    <row r="503" spans="1:5" x14ac:dyDescent="0.25">
      <c r="A503" s="128" t="s">
        <v>502</v>
      </c>
      <c r="B503" s="128" t="s">
        <v>1285</v>
      </c>
      <c r="C503" s="128" t="s">
        <v>399</v>
      </c>
      <c r="D503" s="128"/>
      <c r="E503" s="128">
        <v>0</v>
      </c>
    </row>
    <row r="504" spans="1:5" x14ac:dyDescent="0.25">
      <c r="A504" s="128" t="s">
        <v>502</v>
      </c>
      <c r="B504" s="128" t="s">
        <v>1285</v>
      </c>
      <c r="C504" s="128" t="s">
        <v>401</v>
      </c>
      <c r="D504" s="128"/>
      <c r="E504" s="128">
        <v>0</v>
      </c>
    </row>
    <row r="505" spans="1:5" x14ac:dyDescent="0.25">
      <c r="A505" s="128" t="s">
        <v>502</v>
      </c>
      <c r="B505" s="128" t="s">
        <v>1285</v>
      </c>
      <c r="C505" s="128" t="s">
        <v>520</v>
      </c>
      <c r="D505" s="128"/>
      <c r="E505" s="128">
        <v>0</v>
      </c>
    </row>
    <row r="506" spans="1:5" x14ac:dyDescent="0.25">
      <c r="A506" s="128" t="s">
        <v>502</v>
      </c>
      <c r="B506" s="128" t="s">
        <v>1286</v>
      </c>
      <c r="C506" s="128" t="s">
        <v>399</v>
      </c>
      <c r="D506" s="128">
        <v>0</v>
      </c>
      <c r="E506" s="128">
        <f t="shared" si="10"/>
        <v>1</v>
      </c>
    </row>
    <row r="507" spans="1:5" x14ac:dyDescent="0.25">
      <c r="A507" s="128" t="s">
        <v>502</v>
      </c>
      <c r="B507" s="128" t="s">
        <v>1286</v>
      </c>
      <c r="C507" s="128" t="s">
        <v>401</v>
      </c>
      <c r="D507" s="128">
        <v>0</v>
      </c>
      <c r="E507" s="128">
        <f t="shared" si="10"/>
        <v>1</v>
      </c>
    </row>
    <row r="508" spans="1:5" x14ac:dyDescent="0.25">
      <c r="A508" s="128" t="s">
        <v>502</v>
      </c>
      <c r="B508" s="128" t="s">
        <v>1286</v>
      </c>
      <c r="C508" s="128" t="s">
        <v>520</v>
      </c>
      <c r="D508" s="128">
        <v>0</v>
      </c>
      <c r="E508" s="128">
        <f t="shared" si="10"/>
        <v>1</v>
      </c>
    </row>
    <row r="509" spans="1:5" x14ac:dyDescent="0.25">
      <c r="A509" s="128" t="s">
        <v>502</v>
      </c>
      <c r="B509" s="128" t="s">
        <v>1287</v>
      </c>
      <c r="C509" s="128" t="s">
        <v>399</v>
      </c>
      <c r="D509" s="128">
        <v>0</v>
      </c>
      <c r="E509" s="128">
        <f t="shared" si="10"/>
        <v>1</v>
      </c>
    </row>
    <row r="510" spans="1:5" x14ac:dyDescent="0.25">
      <c r="A510" s="128" t="s">
        <v>502</v>
      </c>
      <c r="B510" s="128" t="s">
        <v>1287</v>
      </c>
      <c r="C510" s="128" t="s">
        <v>401</v>
      </c>
      <c r="D510" s="128">
        <v>0</v>
      </c>
      <c r="E510" s="128">
        <f t="shared" si="10"/>
        <v>1</v>
      </c>
    </row>
    <row r="511" spans="1:5" x14ac:dyDescent="0.25">
      <c r="A511" s="128" t="s">
        <v>502</v>
      </c>
      <c r="B511" s="128" t="s">
        <v>1287</v>
      </c>
      <c r="C511" s="128" t="s">
        <v>520</v>
      </c>
      <c r="D511" s="128">
        <v>0</v>
      </c>
      <c r="E511" s="128">
        <f t="shared" si="10"/>
        <v>1</v>
      </c>
    </row>
    <row r="512" spans="1:5" x14ac:dyDescent="0.25">
      <c r="A512" s="128" t="s">
        <v>502</v>
      </c>
      <c r="B512" s="128" t="s">
        <v>1288</v>
      </c>
      <c r="C512" s="128" t="s">
        <v>399</v>
      </c>
      <c r="D512" s="128"/>
      <c r="E512" s="128">
        <v>0</v>
      </c>
    </row>
    <row r="513" spans="1:5" x14ac:dyDescent="0.25">
      <c r="A513" s="128" t="s">
        <v>502</v>
      </c>
      <c r="B513" s="128" t="s">
        <v>1288</v>
      </c>
      <c r="C513" s="128" t="s">
        <v>401</v>
      </c>
      <c r="D513" s="128"/>
      <c r="E513" s="128">
        <v>0</v>
      </c>
    </row>
    <row r="514" spans="1:5" x14ac:dyDescent="0.25">
      <c r="A514" s="128" t="s">
        <v>502</v>
      </c>
      <c r="B514" s="128" t="s">
        <v>1288</v>
      </c>
      <c r="C514" s="128" t="s">
        <v>520</v>
      </c>
      <c r="D514" s="128"/>
      <c r="E514" s="128">
        <v>0</v>
      </c>
    </row>
    <row r="515" spans="1:5" x14ac:dyDescent="0.25">
      <c r="A515" s="128" t="s">
        <v>502</v>
      </c>
      <c r="B515" s="128" t="s">
        <v>1289</v>
      </c>
      <c r="C515" s="128" t="s">
        <v>399</v>
      </c>
      <c r="D515" s="128"/>
      <c r="E515" s="128">
        <v>0</v>
      </c>
    </row>
    <row r="516" spans="1:5" x14ac:dyDescent="0.25">
      <c r="A516" s="128" t="s">
        <v>502</v>
      </c>
      <c r="B516" s="128" t="s">
        <v>1289</v>
      </c>
      <c r="C516" s="128" t="s">
        <v>401</v>
      </c>
      <c r="D516" s="128"/>
      <c r="E516" s="128">
        <v>0</v>
      </c>
    </row>
    <row r="517" spans="1:5" x14ac:dyDescent="0.25">
      <c r="A517" s="128" t="s">
        <v>502</v>
      </c>
      <c r="B517" s="128" t="s">
        <v>1289</v>
      </c>
      <c r="C517" s="128" t="s">
        <v>520</v>
      </c>
      <c r="D517" s="128"/>
      <c r="E517" s="128">
        <v>0</v>
      </c>
    </row>
    <row r="518" spans="1:5" x14ac:dyDescent="0.25">
      <c r="A518" s="128" t="s">
        <v>502</v>
      </c>
      <c r="B518" s="128" t="s">
        <v>1290</v>
      </c>
      <c r="C518" s="128" t="s">
        <v>399</v>
      </c>
      <c r="D518" s="128"/>
      <c r="E518" s="128">
        <v>0</v>
      </c>
    </row>
    <row r="519" spans="1:5" x14ac:dyDescent="0.25">
      <c r="A519" s="128" t="s">
        <v>502</v>
      </c>
      <c r="B519" s="128" t="s">
        <v>1290</v>
      </c>
      <c r="C519" s="128" t="s">
        <v>401</v>
      </c>
      <c r="D519" s="128"/>
      <c r="E519" s="128">
        <v>0</v>
      </c>
    </row>
    <row r="520" spans="1:5" x14ac:dyDescent="0.25">
      <c r="A520" s="128" t="s">
        <v>502</v>
      </c>
      <c r="B520" s="128" t="s">
        <v>1290</v>
      </c>
      <c r="C520" s="128" t="s">
        <v>520</v>
      </c>
      <c r="D520" s="128"/>
      <c r="E520" s="128">
        <v>0</v>
      </c>
    </row>
    <row r="521" spans="1:5" x14ac:dyDescent="0.25">
      <c r="A521" s="128" t="s">
        <v>502</v>
      </c>
      <c r="B521" s="128" t="s">
        <v>1291</v>
      </c>
      <c r="C521" s="128" t="s">
        <v>399</v>
      </c>
      <c r="D521" s="128"/>
      <c r="E521" s="128">
        <v>0</v>
      </c>
    </row>
    <row r="522" spans="1:5" x14ac:dyDescent="0.25">
      <c r="A522" s="128" t="s">
        <v>502</v>
      </c>
      <c r="B522" s="128" t="s">
        <v>1291</v>
      </c>
      <c r="C522" s="128" t="s">
        <v>401</v>
      </c>
      <c r="D522" s="128"/>
      <c r="E522" s="128">
        <v>0</v>
      </c>
    </row>
    <row r="523" spans="1:5" x14ac:dyDescent="0.25">
      <c r="A523" s="128" t="s">
        <v>502</v>
      </c>
      <c r="B523" s="128" t="s">
        <v>1291</v>
      </c>
      <c r="C523" s="128" t="s">
        <v>520</v>
      </c>
      <c r="D523" s="128"/>
      <c r="E523" s="128">
        <v>0</v>
      </c>
    </row>
    <row r="524" spans="1:5" x14ac:dyDescent="0.25">
      <c r="A524" s="128" t="s">
        <v>502</v>
      </c>
      <c r="B524" s="128" t="s">
        <v>1292</v>
      </c>
      <c r="C524" s="128" t="s">
        <v>399</v>
      </c>
      <c r="D524" s="128"/>
      <c r="E524" s="128">
        <v>0</v>
      </c>
    </row>
    <row r="525" spans="1:5" x14ac:dyDescent="0.25">
      <c r="A525" s="128" t="s">
        <v>502</v>
      </c>
      <c r="B525" s="128" t="s">
        <v>1292</v>
      </c>
      <c r="C525" s="128" t="s">
        <v>401</v>
      </c>
      <c r="D525" s="128"/>
      <c r="E525" s="128">
        <v>0</v>
      </c>
    </row>
    <row r="526" spans="1:5" x14ac:dyDescent="0.25">
      <c r="A526" s="128" t="s">
        <v>502</v>
      </c>
      <c r="B526" s="128" t="s">
        <v>1292</v>
      </c>
      <c r="C526" s="128" t="s">
        <v>520</v>
      </c>
      <c r="D526" s="128"/>
      <c r="E526" s="12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2"/>
  <sheetViews>
    <sheetView zoomScale="110" zoomScaleNormal="110" workbookViewId="0">
      <pane ySplit="2" topLeftCell="A3" activePane="bottomLeft" state="frozen"/>
      <selection pane="bottomLeft" activeCell="A3" sqref="A3:A5"/>
    </sheetView>
  </sheetViews>
  <sheetFormatPr defaultColWidth="82.42578125" defaultRowHeight="15" x14ac:dyDescent="0.25"/>
  <cols>
    <col min="1" max="1" width="8.42578125" customWidth="1"/>
    <col min="2" max="2" width="47.7109375" customWidth="1"/>
    <col min="3" max="3" width="19.7109375" customWidth="1"/>
    <col min="4" max="4" width="60.7109375" customWidth="1"/>
  </cols>
  <sheetData>
    <row r="1" spans="1:4" ht="18.75" x14ac:dyDescent="0.3">
      <c r="A1" s="182" t="s">
        <v>297</v>
      </c>
      <c r="B1" s="182"/>
      <c r="C1" s="182"/>
      <c r="D1" s="182"/>
    </row>
    <row r="2" spans="1:4" s="3" customFormat="1" ht="15.75" x14ac:dyDescent="0.25">
      <c r="A2" s="1" t="s">
        <v>1</v>
      </c>
      <c r="B2" s="1" t="s">
        <v>2</v>
      </c>
      <c r="C2" s="1" t="s">
        <v>3</v>
      </c>
      <c r="D2" s="2" t="s">
        <v>4</v>
      </c>
    </row>
    <row r="3" spans="1:4" ht="38.25" x14ac:dyDescent="0.25">
      <c r="A3" s="181" t="s">
        <v>298</v>
      </c>
      <c r="B3" s="4" t="s">
        <v>9</v>
      </c>
      <c r="C3" s="4"/>
      <c r="D3" s="4" t="s">
        <v>299</v>
      </c>
    </row>
    <row r="4" spans="1:4" x14ac:dyDescent="0.25">
      <c r="A4" s="181"/>
      <c r="B4" s="4" t="s">
        <v>11</v>
      </c>
      <c r="C4" s="4"/>
      <c r="D4" s="20"/>
    </row>
    <row r="5" spans="1:4" ht="25.5" x14ac:dyDescent="0.25">
      <c r="A5" s="181"/>
      <c r="B5" s="4" t="s">
        <v>12</v>
      </c>
      <c r="C5" s="4">
        <v>20</v>
      </c>
      <c r="D5" s="4" t="s">
        <v>13</v>
      </c>
    </row>
    <row r="6" spans="1:4" ht="51" x14ac:dyDescent="0.25">
      <c r="A6" s="19" t="s">
        <v>300</v>
      </c>
      <c r="B6" s="4" t="s">
        <v>15</v>
      </c>
      <c r="C6" s="4">
        <v>20</v>
      </c>
      <c r="D6" s="4" t="s">
        <v>7</v>
      </c>
    </row>
    <row r="7" spans="1:4" s="3" customFormat="1" ht="15.75" x14ac:dyDescent="0.25">
      <c r="A7" s="1" t="s">
        <v>16</v>
      </c>
      <c r="B7" s="1" t="s">
        <v>2</v>
      </c>
      <c r="C7" s="14" t="s">
        <v>3</v>
      </c>
      <c r="D7" s="2" t="s">
        <v>4</v>
      </c>
    </row>
    <row r="8" spans="1:4" s="8" customFormat="1" ht="25.5" x14ac:dyDescent="0.25">
      <c r="A8" s="19" t="s">
        <v>17</v>
      </c>
      <c r="B8" s="10" t="s">
        <v>18</v>
      </c>
      <c r="C8" s="11" t="s">
        <v>19</v>
      </c>
      <c r="D8" s="9"/>
    </row>
    <row r="9" spans="1:4" s="8" customFormat="1" ht="12.75" x14ac:dyDescent="0.25">
      <c r="A9" s="179" t="s">
        <v>20</v>
      </c>
      <c r="B9" s="10" t="s">
        <v>21</v>
      </c>
      <c r="C9" s="11" t="s">
        <v>19</v>
      </c>
      <c r="D9" s="9"/>
    </row>
    <row r="10" spans="1:4" s="8" customFormat="1" ht="12.75" x14ac:dyDescent="0.25">
      <c r="A10" s="179"/>
      <c r="B10" s="10" t="s">
        <v>11</v>
      </c>
      <c r="C10" s="11" t="s">
        <v>19</v>
      </c>
      <c r="D10" s="9"/>
    </row>
    <row r="11" spans="1:4" s="8" customFormat="1" ht="12.75" x14ac:dyDescent="0.25">
      <c r="A11" s="179"/>
      <c r="B11" s="10" t="s">
        <v>22</v>
      </c>
      <c r="C11" s="11" t="s">
        <v>19</v>
      </c>
      <c r="D11" s="9"/>
    </row>
    <row r="12" spans="1:4" s="8" customFormat="1" ht="12.75" x14ac:dyDescent="0.25">
      <c r="A12" s="179"/>
      <c r="B12" s="10" t="s">
        <v>23</v>
      </c>
      <c r="C12" s="11" t="s">
        <v>19</v>
      </c>
      <c r="D12" s="9"/>
    </row>
    <row r="13" spans="1:4" s="8" customFormat="1" ht="51" x14ac:dyDescent="0.25">
      <c r="A13" s="19" t="s">
        <v>24</v>
      </c>
      <c r="B13" s="10" t="s">
        <v>25</v>
      </c>
      <c r="C13" s="11" t="s">
        <v>19</v>
      </c>
      <c r="D13" s="9"/>
    </row>
    <row r="14" spans="1:4" s="8" customFormat="1" ht="12.75" x14ac:dyDescent="0.25">
      <c r="A14" s="179" t="s">
        <v>26</v>
      </c>
      <c r="B14" s="10" t="s">
        <v>27</v>
      </c>
      <c r="C14" s="11" t="s">
        <v>19</v>
      </c>
      <c r="D14" s="9"/>
    </row>
    <row r="15" spans="1:4" s="8" customFormat="1" ht="12.75" x14ac:dyDescent="0.25">
      <c r="A15" s="179"/>
      <c r="B15" s="10" t="s">
        <v>28</v>
      </c>
      <c r="C15" s="11" t="s">
        <v>19</v>
      </c>
      <c r="D15" s="9"/>
    </row>
    <row r="16" spans="1:4" s="8" customFormat="1" ht="12.75" x14ac:dyDescent="0.25">
      <c r="A16" s="179"/>
      <c r="B16" s="10" t="s">
        <v>29</v>
      </c>
      <c r="C16" s="11" t="s">
        <v>19</v>
      </c>
      <c r="D16" s="9"/>
    </row>
    <row r="17" spans="1:4" s="8" customFormat="1" ht="25.5" x14ac:dyDescent="0.25">
      <c r="A17" s="96" t="s">
        <v>30</v>
      </c>
      <c r="B17" s="10" t="s">
        <v>31</v>
      </c>
      <c r="C17" s="4" t="s">
        <v>32</v>
      </c>
      <c r="D17" s="10" t="s">
        <v>33</v>
      </c>
    </row>
    <row r="18" spans="1:4" s="8" customFormat="1" ht="51" x14ac:dyDescent="0.25">
      <c r="A18" s="179" t="s">
        <v>34</v>
      </c>
      <c r="B18" s="10" t="s">
        <v>35</v>
      </c>
      <c r="C18" s="4"/>
      <c r="D18" s="9"/>
    </row>
    <row r="19" spans="1:4" s="8" customFormat="1" ht="12.75" x14ac:dyDescent="0.25">
      <c r="A19" s="179"/>
      <c r="B19" s="10" t="s">
        <v>36</v>
      </c>
      <c r="C19" s="4"/>
      <c r="D19" s="10" t="s">
        <v>37</v>
      </c>
    </row>
    <row r="20" spans="1:4" s="8" customFormat="1" ht="25.5" x14ac:dyDescent="0.25">
      <c r="A20" s="179"/>
      <c r="B20" s="10" t="s">
        <v>38</v>
      </c>
      <c r="C20" s="4"/>
      <c r="D20" s="11"/>
    </row>
    <row r="21" spans="1:4" s="8" customFormat="1" ht="51" x14ac:dyDescent="0.25">
      <c r="A21" s="179"/>
      <c r="B21" s="10" t="s">
        <v>39</v>
      </c>
      <c r="C21" s="4">
        <v>10</v>
      </c>
      <c r="D21" s="10" t="s">
        <v>40</v>
      </c>
    </row>
    <row r="22" spans="1:4" s="8" customFormat="1" ht="51" x14ac:dyDescent="0.25">
      <c r="A22" s="179"/>
      <c r="B22" s="10" t="s">
        <v>41</v>
      </c>
      <c r="C22" s="4">
        <v>10</v>
      </c>
      <c r="D22" s="10" t="s">
        <v>40</v>
      </c>
    </row>
    <row r="23" spans="1:4" s="8" customFormat="1" ht="51" x14ac:dyDescent="0.25">
      <c r="A23" s="179"/>
      <c r="B23" s="10" t="s">
        <v>42</v>
      </c>
      <c r="C23" s="4">
        <v>10</v>
      </c>
      <c r="D23" s="10" t="s">
        <v>43</v>
      </c>
    </row>
    <row r="24" spans="1:4" s="8" customFormat="1" ht="51" x14ac:dyDescent="0.25">
      <c r="A24" s="179"/>
      <c r="B24" s="10" t="s">
        <v>44</v>
      </c>
      <c r="C24" s="4">
        <v>10</v>
      </c>
      <c r="D24" s="10" t="s">
        <v>43</v>
      </c>
    </row>
    <row r="25" spans="1:4" s="8" customFormat="1" ht="51" x14ac:dyDescent="0.25">
      <c r="A25" s="179"/>
      <c r="B25" s="10" t="s">
        <v>45</v>
      </c>
      <c r="C25" s="4">
        <v>10</v>
      </c>
      <c r="D25" s="10" t="s">
        <v>43</v>
      </c>
    </row>
    <row r="26" spans="1:4" s="3" customFormat="1" ht="15.75" x14ac:dyDescent="0.25">
      <c r="A26" s="1" t="s">
        <v>46</v>
      </c>
      <c r="B26" s="1" t="s">
        <v>2</v>
      </c>
      <c r="C26" s="14" t="s">
        <v>3</v>
      </c>
      <c r="D26" s="2" t="s">
        <v>4</v>
      </c>
    </row>
    <row r="27" spans="1:4" s="5" customFormat="1" ht="89.25" x14ac:dyDescent="0.2">
      <c r="A27" s="19" t="s">
        <v>47</v>
      </c>
      <c r="B27" s="10" t="s">
        <v>48</v>
      </c>
      <c r="C27" s="4">
        <v>20</v>
      </c>
      <c r="D27" s="10" t="s">
        <v>49</v>
      </c>
    </row>
    <row r="28" spans="1:4" s="5" customFormat="1" ht="114.75" x14ac:dyDescent="0.2">
      <c r="A28" s="19" t="s">
        <v>50</v>
      </c>
      <c r="B28" s="10" t="s">
        <v>51</v>
      </c>
      <c r="C28" s="10" t="s">
        <v>52</v>
      </c>
      <c r="D28" s="10" t="s">
        <v>49</v>
      </c>
    </row>
    <row r="29" spans="1:4" s="5" customFormat="1" ht="102" x14ac:dyDescent="0.2">
      <c r="A29" s="19" t="s">
        <v>53</v>
      </c>
      <c r="B29" s="10" t="s">
        <v>54</v>
      </c>
      <c r="C29" s="15">
        <v>20</v>
      </c>
      <c r="D29" s="10" t="s">
        <v>49</v>
      </c>
    </row>
    <row r="30" spans="1:4" s="5" customFormat="1" ht="102" x14ac:dyDescent="0.2">
      <c r="A30" s="19" t="s">
        <v>55</v>
      </c>
      <c r="B30" s="10" t="s">
        <v>56</v>
      </c>
      <c r="C30" s="15">
        <v>20</v>
      </c>
      <c r="D30" s="10" t="s">
        <v>49</v>
      </c>
    </row>
    <row r="31" spans="1:4" s="5" customFormat="1" ht="102" x14ac:dyDescent="0.2">
      <c r="A31" s="19" t="s">
        <v>57</v>
      </c>
      <c r="B31" s="10" t="s">
        <v>58</v>
      </c>
      <c r="C31" s="10" t="s">
        <v>52</v>
      </c>
      <c r="D31" s="10" t="s">
        <v>49</v>
      </c>
    </row>
    <row r="32" spans="1:4" s="5" customFormat="1" ht="102" x14ac:dyDescent="0.2">
      <c r="A32" s="19" t="s">
        <v>59</v>
      </c>
      <c r="B32" s="10" t="s">
        <v>60</v>
      </c>
      <c r="C32" s="10" t="s">
        <v>52</v>
      </c>
      <c r="D32" s="10" t="s">
        <v>49</v>
      </c>
    </row>
    <row r="33" spans="1:4" s="5" customFormat="1" ht="102" x14ac:dyDescent="0.2">
      <c r="A33" s="19" t="s">
        <v>61</v>
      </c>
      <c r="B33" s="10" t="s">
        <v>62</v>
      </c>
      <c r="C33" s="15">
        <v>20</v>
      </c>
      <c r="D33" s="10" t="s">
        <v>49</v>
      </c>
    </row>
    <row r="34" spans="1:4" s="8" customFormat="1" ht="38.25" x14ac:dyDescent="0.25">
      <c r="A34" s="96" t="s">
        <v>63</v>
      </c>
      <c r="B34" s="4" t="s">
        <v>64</v>
      </c>
      <c r="C34" s="4">
        <v>2</v>
      </c>
      <c r="D34" s="11" t="s">
        <v>65</v>
      </c>
    </row>
    <row r="35" spans="1:4" s="8" customFormat="1" ht="12.75" x14ac:dyDescent="0.25">
      <c r="A35" s="96" t="s">
        <v>66</v>
      </c>
      <c r="B35" s="4" t="s">
        <v>67</v>
      </c>
      <c r="C35" s="4">
        <v>2</v>
      </c>
      <c r="D35" s="11" t="s">
        <v>65</v>
      </c>
    </row>
    <row r="36" spans="1:4" s="3" customFormat="1" ht="15.75" x14ac:dyDescent="0.25">
      <c r="A36" s="1" t="s">
        <v>68</v>
      </c>
      <c r="B36" s="1" t="s">
        <v>2</v>
      </c>
      <c r="C36" s="14" t="s">
        <v>3</v>
      </c>
      <c r="D36" s="2" t="s">
        <v>4</v>
      </c>
    </row>
    <row r="37" spans="1:4" s="5" customFormat="1" ht="25.5" x14ac:dyDescent="0.2">
      <c r="A37" s="19" t="s">
        <v>69</v>
      </c>
      <c r="B37" s="10" t="s">
        <v>70</v>
      </c>
      <c r="C37" s="13"/>
      <c r="D37" s="13"/>
    </row>
    <row r="38" spans="1:4" s="5" customFormat="1" ht="25.5" x14ac:dyDescent="0.2">
      <c r="A38" s="179" t="s">
        <v>71</v>
      </c>
      <c r="B38" s="10" t="s">
        <v>72</v>
      </c>
      <c r="C38" s="15">
        <v>20</v>
      </c>
      <c r="D38" s="10" t="s">
        <v>73</v>
      </c>
    </row>
    <row r="39" spans="1:4" s="5" customFormat="1" ht="12.75" x14ac:dyDescent="0.2">
      <c r="A39" s="179"/>
      <c r="B39" s="10" t="s">
        <v>74</v>
      </c>
      <c r="C39" s="15">
        <v>15</v>
      </c>
      <c r="D39" s="10" t="s">
        <v>75</v>
      </c>
    </row>
    <row r="40" spans="1:4" s="5" customFormat="1" ht="25.5" x14ac:dyDescent="0.2">
      <c r="A40" s="179"/>
      <c r="B40" s="10" t="s">
        <v>76</v>
      </c>
      <c r="C40" s="15">
        <v>10</v>
      </c>
      <c r="D40" s="10" t="s">
        <v>77</v>
      </c>
    </row>
    <row r="41" spans="1:4" s="5" customFormat="1" ht="25.5" x14ac:dyDescent="0.2">
      <c r="A41" s="19" t="s">
        <v>78</v>
      </c>
      <c r="B41" s="10" t="s">
        <v>79</v>
      </c>
      <c r="C41" s="15">
        <v>5</v>
      </c>
      <c r="D41" s="10" t="s">
        <v>80</v>
      </c>
    </row>
    <row r="42" spans="1:4" s="5" customFormat="1" ht="12.75" x14ac:dyDescent="0.2">
      <c r="A42" s="179" t="s">
        <v>81</v>
      </c>
      <c r="B42" s="10" t="s">
        <v>82</v>
      </c>
      <c r="C42" s="10"/>
      <c r="D42" s="7"/>
    </row>
    <row r="43" spans="1:4" s="5" customFormat="1" ht="12.75" x14ac:dyDescent="0.2">
      <c r="A43" s="179"/>
      <c r="B43" s="10" t="s">
        <v>83</v>
      </c>
      <c r="C43" s="10"/>
      <c r="D43" s="7"/>
    </row>
    <row r="44" spans="1:4" s="5" customFormat="1" ht="12.75" x14ac:dyDescent="0.2">
      <c r="A44" s="179"/>
      <c r="B44" s="10" t="s">
        <v>84</v>
      </c>
      <c r="C44" s="10"/>
      <c r="D44" s="7"/>
    </row>
    <row r="45" spans="1:4" s="5" customFormat="1" ht="12.75" x14ac:dyDescent="0.2">
      <c r="A45" s="179"/>
      <c r="B45" s="10" t="s">
        <v>85</v>
      </c>
      <c r="C45" s="10"/>
      <c r="D45" s="7"/>
    </row>
    <row r="46" spans="1:4" s="5" customFormat="1" ht="12.75" x14ac:dyDescent="0.2">
      <c r="A46" s="179"/>
      <c r="B46" s="10" t="s">
        <v>86</v>
      </c>
      <c r="C46" s="10"/>
      <c r="D46" s="7"/>
    </row>
    <row r="47" spans="1:4" s="5" customFormat="1" ht="12.75" x14ac:dyDescent="0.2">
      <c r="A47" s="179"/>
      <c r="B47" s="10" t="s">
        <v>87</v>
      </c>
      <c r="C47" s="10"/>
      <c r="D47" s="7"/>
    </row>
    <row r="48" spans="1:4" s="5" customFormat="1" ht="12.75" x14ac:dyDescent="0.2">
      <c r="A48" s="179"/>
      <c r="B48" s="10" t="s">
        <v>88</v>
      </c>
      <c r="C48" s="10"/>
      <c r="D48" s="7"/>
    </row>
    <row r="49" spans="1:4" s="5" customFormat="1" ht="12.75" x14ac:dyDescent="0.2">
      <c r="A49" s="179"/>
      <c r="B49" s="10" t="s">
        <v>89</v>
      </c>
      <c r="C49" s="10"/>
      <c r="D49" s="7"/>
    </row>
    <row r="50" spans="1:4" s="5" customFormat="1" ht="12.75" x14ac:dyDescent="0.2">
      <c r="A50" s="179"/>
      <c r="B50" s="10" t="s">
        <v>90</v>
      </c>
      <c r="C50" s="10"/>
      <c r="D50" s="11" t="s">
        <v>91</v>
      </c>
    </row>
    <row r="51" spans="1:4" s="5" customFormat="1" ht="12.75" x14ac:dyDescent="0.2">
      <c r="A51" s="179"/>
      <c r="B51" s="16" t="s">
        <v>92</v>
      </c>
      <c r="C51" s="17"/>
      <c r="D51" s="18" t="s">
        <v>93</v>
      </c>
    </row>
    <row r="52" spans="1:4" s="3" customFormat="1" ht="15.75" x14ac:dyDescent="0.25">
      <c r="A52" s="1" t="s">
        <v>109</v>
      </c>
      <c r="B52" s="1" t="s">
        <v>2</v>
      </c>
      <c r="C52" s="14" t="s">
        <v>3</v>
      </c>
      <c r="D52" s="2" t="s">
        <v>4</v>
      </c>
    </row>
    <row r="53" spans="1:4" s="8" customFormat="1" ht="12.75" x14ac:dyDescent="0.25">
      <c r="A53" s="179" t="s">
        <v>110</v>
      </c>
      <c r="B53" s="10" t="s">
        <v>111</v>
      </c>
      <c r="C53" s="4">
        <v>12</v>
      </c>
      <c r="D53" s="180" t="s">
        <v>112</v>
      </c>
    </row>
    <row r="54" spans="1:4" s="8" customFormat="1" ht="12.75" x14ac:dyDescent="0.25">
      <c r="A54" s="179"/>
      <c r="B54" s="10" t="s">
        <v>113</v>
      </c>
      <c r="C54" s="4"/>
      <c r="D54" s="180"/>
    </row>
    <row r="55" spans="1:4" s="8" customFormat="1" ht="12.75" x14ac:dyDescent="0.25">
      <c r="A55" s="179"/>
      <c r="B55" s="10" t="s">
        <v>114</v>
      </c>
      <c r="C55" s="4"/>
      <c r="D55" s="180"/>
    </row>
    <row r="56" spans="1:4" s="8" customFormat="1" ht="12.75" x14ac:dyDescent="0.25">
      <c r="A56" s="179"/>
      <c r="B56" s="10" t="s">
        <v>115</v>
      </c>
      <c r="C56" s="4"/>
      <c r="D56" s="180"/>
    </row>
    <row r="57" spans="1:4" s="8" customFormat="1" ht="38.25" x14ac:dyDescent="0.25">
      <c r="A57" s="179" t="s">
        <v>116</v>
      </c>
      <c r="B57" s="10" t="s">
        <v>117</v>
      </c>
      <c r="C57" s="180" t="s">
        <v>19</v>
      </c>
      <c r="D57" s="9"/>
    </row>
    <row r="58" spans="1:4" s="8" customFormat="1" ht="12.75" x14ac:dyDescent="0.25">
      <c r="A58" s="179"/>
      <c r="B58" s="10" t="s">
        <v>118</v>
      </c>
      <c r="C58" s="180"/>
      <c r="D58" s="9"/>
    </row>
    <row r="59" spans="1:4" s="8" customFormat="1" ht="12.75" x14ac:dyDescent="0.25">
      <c r="A59" s="179"/>
      <c r="B59" s="10" t="s">
        <v>119</v>
      </c>
      <c r="C59" s="180"/>
      <c r="D59" s="9"/>
    </row>
    <row r="60" spans="1:4" s="8" customFormat="1" ht="12.75" x14ac:dyDescent="0.25">
      <c r="A60" s="179"/>
      <c r="B60" s="10" t="s">
        <v>120</v>
      </c>
      <c r="C60" s="180"/>
      <c r="D60" s="9"/>
    </row>
    <row r="61" spans="1:4" s="8" customFormat="1" ht="12.75" x14ac:dyDescent="0.25">
      <c r="A61" s="179"/>
      <c r="B61" s="10" t="s">
        <v>121</v>
      </c>
      <c r="C61" s="180"/>
      <c r="D61" s="9"/>
    </row>
    <row r="62" spans="1:4" s="8" customFormat="1" ht="12.75" x14ac:dyDescent="0.25">
      <c r="A62" s="179"/>
      <c r="B62" s="10" t="s">
        <v>122</v>
      </c>
      <c r="C62" s="180"/>
      <c r="D62" s="9"/>
    </row>
    <row r="63" spans="1:4" s="8" customFormat="1" ht="12.75" x14ac:dyDescent="0.25">
      <c r="A63" s="179"/>
      <c r="B63" s="10" t="s">
        <v>123</v>
      </c>
      <c r="C63" s="180"/>
      <c r="D63" s="9"/>
    </row>
    <row r="64" spans="1:4" s="8" customFormat="1" ht="38.25" x14ac:dyDescent="0.25">
      <c r="A64" s="19" t="s">
        <v>124</v>
      </c>
      <c r="B64" s="10" t="s">
        <v>125</v>
      </c>
      <c r="C64" s="4">
        <v>10</v>
      </c>
      <c r="D64" s="10" t="s">
        <v>126</v>
      </c>
    </row>
    <row r="65" spans="1:4" s="8" customFormat="1" ht="12.75" x14ac:dyDescent="0.25">
      <c r="A65" s="181" t="s">
        <v>301</v>
      </c>
      <c r="B65" s="10" t="s">
        <v>127</v>
      </c>
      <c r="C65" s="4"/>
      <c r="D65" s="9"/>
    </row>
    <row r="66" spans="1:4" s="8" customFormat="1" ht="38.25" x14ac:dyDescent="0.25">
      <c r="A66" s="181"/>
      <c r="B66" s="10" t="s">
        <v>128</v>
      </c>
      <c r="C66" s="4">
        <v>10</v>
      </c>
      <c r="D66" s="10" t="s">
        <v>129</v>
      </c>
    </row>
    <row r="67" spans="1:4" s="8" customFormat="1" ht="38.25" x14ac:dyDescent="0.25">
      <c r="A67" s="179" t="s">
        <v>130</v>
      </c>
      <c r="B67" s="10" t="s">
        <v>131</v>
      </c>
      <c r="C67" s="4">
        <v>24</v>
      </c>
      <c r="D67" s="10" t="s">
        <v>132</v>
      </c>
    </row>
    <row r="68" spans="1:4" s="8" customFormat="1" ht="12.75" x14ac:dyDescent="0.25">
      <c r="A68" s="179"/>
      <c r="B68" s="10" t="s">
        <v>133</v>
      </c>
      <c r="C68" s="4"/>
      <c r="D68" s="9"/>
    </row>
    <row r="69" spans="1:4" s="8" customFormat="1" ht="12.75" x14ac:dyDescent="0.25">
      <c r="A69" s="179"/>
      <c r="B69" s="10" t="s">
        <v>134</v>
      </c>
      <c r="C69" s="4"/>
      <c r="D69" s="9"/>
    </row>
    <row r="70" spans="1:4" s="8" customFormat="1" ht="12.75" x14ac:dyDescent="0.25">
      <c r="A70" s="179"/>
      <c r="B70" s="10" t="s">
        <v>135</v>
      </c>
      <c r="C70" s="4"/>
      <c r="D70" s="9"/>
    </row>
    <row r="71" spans="1:4" s="8" customFormat="1" ht="12.75" x14ac:dyDescent="0.25">
      <c r="A71" s="179"/>
      <c r="B71" s="10" t="s">
        <v>136</v>
      </c>
      <c r="C71" s="4"/>
      <c r="D71" s="9"/>
    </row>
    <row r="72" spans="1:4" s="8" customFormat="1" ht="12.75" x14ac:dyDescent="0.25">
      <c r="A72" s="179"/>
      <c r="B72" s="10" t="s">
        <v>137</v>
      </c>
      <c r="C72" s="4"/>
      <c r="D72" s="9"/>
    </row>
    <row r="73" spans="1:4" s="8" customFormat="1" ht="12.75" x14ac:dyDescent="0.25">
      <c r="A73" s="179"/>
      <c r="B73" s="10" t="s">
        <v>138</v>
      </c>
      <c r="C73" s="4"/>
      <c r="D73" s="9"/>
    </row>
    <row r="74" spans="1:4" s="8" customFormat="1" ht="12.75" x14ac:dyDescent="0.25">
      <c r="A74" s="179"/>
      <c r="B74" s="10" t="s">
        <v>139</v>
      </c>
      <c r="C74" s="4"/>
      <c r="D74" s="9"/>
    </row>
    <row r="75" spans="1:4" s="8" customFormat="1" ht="12.75" x14ac:dyDescent="0.25">
      <c r="A75" s="179"/>
      <c r="B75" s="10" t="s">
        <v>140</v>
      </c>
      <c r="C75" s="4"/>
      <c r="D75" s="9"/>
    </row>
    <row r="76" spans="1:4" s="8" customFormat="1" ht="12.75" x14ac:dyDescent="0.25">
      <c r="A76" s="179"/>
      <c r="B76" s="10" t="s">
        <v>141</v>
      </c>
      <c r="C76" s="4"/>
      <c r="D76" s="9"/>
    </row>
    <row r="77" spans="1:4" s="8" customFormat="1" ht="12.75" x14ac:dyDescent="0.25">
      <c r="A77" s="179"/>
      <c r="B77" s="10" t="s">
        <v>142</v>
      </c>
      <c r="C77" s="4"/>
      <c r="D77" s="9"/>
    </row>
    <row r="78" spans="1:4" s="8" customFormat="1" ht="12.75" x14ac:dyDescent="0.25">
      <c r="A78" s="179"/>
      <c r="B78" s="10" t="s">
        <v>143</v>
      </c>
      <c r="C78" s="4"/>
      <c r="D78" s="9"/>
    </row>
    <row r="79" spans="1:4" s="8" customFormat="1" ht="25.5" x14ac:dyDescent="0.25">
      <c r="A79" s="19" t="s">
        <v>144</v>
      </c>
      <c r="B79" s="10" t="s">
        <v>145</v>
      </c>
      <c r="C79" s="4">
        <v>5</v>
      </c>
      <c r="D79" s="11" t="s">
        <v>146</v>
      </c>
    </row>
    <row r="80" spans="1:4" s="8" customFormat="1" ht="38.25" x14ac:dyDescent="0.25">
      <c r="A80" s="12" t="s">
        <v>147</v>
      </c>
      <c r="B80" s="10" t="s">
        <v>148</v>
      </c>
      <c r="C80" s="4">
        <v>9</v>
      </c>
      <c r="D80" s="10" t="s">
        <v>149</v>
      </c>
    </row>
    <row r="81" spans="1:4" s="8" customFormat="1" ht="12.75" x14ac:dyDescent="0.25">
      <c r="A81" s="12"/>
      <c r="B81" s="10" t="s">
        <v>150</v>
      </c>
      <c r="C81" s="4"/>
      <c r="D81" s="9"/>
    </row>
    <row r="82" spans="1:4" s="8" customFormat="1" ht="25.5" x14ac:dyDescent="0.25">
      <c r="A82" s="95" t="s">
        <v>151</v>
      </c>
      <c r="B82" s="10" t="s">
        <v>152</v>
      </c>
      <c r="C82" s="4">
        <v>5</v>
      </c>
      <c r="D82" s="11" t="s">
        <v>146</v>
      </c>
    </row>
    <row r="83" spans="1:4" s="8" customFormat="1" ht="25.5" x14ac:dyDescent="0.25">
      <c r="A83" s="19" t="s">
        <v>153</v>
      </c>
      <c r="B83" s="10" t="s">
        <v>154</v>
      </c>
      <c r="C83" s="4">
        <v>5</v>
      </c>
      <c r="D83" s="11" t="s">
        <v>146</v>
      </c>
    </row>
    <row r="84" spans="1:4" s="8" customFormat="1" ht="25.5" x14ac:dyDescent="0.25">
      <c r="A84" s="19" t="s">
        <v>155</v>
      </c>
      <c r="B84" s="10" t="s">
        <v>156</v>
      </c>
      <c r="C84" s="4">
        <v>5</v>
      </c>
      <c r="D84" s="11" t="s">
        <v>146</v>
      </c>
    </row>
    <row r="85" spans="1:4" s="8" customFormat="1" ht="25.5" x14ac:dyDescent="0.25">
      <c r="A85" s="19" t="s">
        <v>157</v>
      </c>
      <c r="B85" s="10" t="s">
        <v>158</v>
      </c>
      <c r="C85" s="4">
        <v>5</v>
      </c>
      <c r="D85" s="11" t="s">
        <v>146</v>
      </c>
    </row>
    <row r="86" spans="1:4" s="8" customFormat="1" ht="12.75" x14ac:dyDescent="0.25">
      <c r="A86" s="96" t="s">
        <v>159</v>
      </c>
      <c r="B86" s="10" t="s">
        <v>160</v>
      </c>
      <c r="C86" s="4">
        <v>5</v>
      </c>
      <c r="D86" s="11" t="s">
        <v>146</v>
      </c>
    </row>
    <row r="87" spans="1:4" s="8" customFormat="1" ht="25.5" x14ac:dyDescent="0.25">
      <c r="A87" s="19" t="s">
        <v>161</v>
      </c>
      <c r="B87" s="4" t="s">
        <v>162</v>
      </c>
      <c r="C87" s="4">
        <v>5</v>
      </c>
      <c r="D87" s="11" t="s">
        <v>146</v>
      </c>
    </row>
    <row r="88" spans="1:4" s="8" customFormat="1" ht="76.5" x14ac:dyDescent="0.25">
      <c r="A88" s="96" t="s">
        <v>163</v>
      </c>
      <c r="B88" s="4" t="s">
        <v>164</v>
      </c>
      <c r="C88" s="4">
        <v>5</v>
      </c>
      <c r="D88" s="11" t="s">
        <v>146</v>
      </c>
    </row>
    <row r="89" spans="1:4" s="3" customFormat="1" ht="15.75" x14ac:dyDescent="0.25">
      <c r="A89" s="1" t="s">
        <v>165</v>
      </c>
      <c r="B89" s="1" t="s">
        <v>2</v>
      </c>
      <c r="C89" s="14" t="s">
        <v>3</v>
      </c>
      <c r="D89" s="2" t="s">
        <v>4</v>
      </c>
    </row>
    <row r="90" spans="1:4" s="8" customFormat="1" ht="38.25" x14ac:dyDescent="0.25">
      <c r="A90" s="179" t="s">
        <v>166</v>
      </c>
      <c r="B90" s="10" t="s">
        <v>167</v>
      </c>
      <c r="C90" s="4">
        <v>10</v>
      </c>
      <c r="D90" s="11" t="s">
        <v>168</v>
      </c>
    </row>
    <row r="91" spans="1:4" s="8" customFormat="1" ht="25.5" x14ac:dyDescent="0.25">
      <c r="A91" s="179"/>
      <c r="B91" s="10" t="s">
        <v>169</v>
      </c>
      <c r="C91" s="4"/>
      <c r="D91" s="9"/>
    </row>
    <row r="92" spans="1:4" s="8" customFormat="1" ht="25.5" x14ac:dyDescent="0.25">
      <c r="A92" s="179"/>
      <c r="B92" s="10" t="s">
        <v>170</v>
      </c>
      <c r="C92" s="4"/>
      <c r="D92" s="9"/>
    </row>
    <row r="93" spans="1:4" s="8" customFormat="1" ht="25.5" x14ac:dyDescent="0.25">
      <c r="A93" s="179"/>
      <c r="B93" s="10" t="s">
        <v>171</v>
      </c>
      <c r="C93" s="4"/>
      <c r="D93" s="9"/>
    </row>
    <row r="94" spans="1:4" s="8" customFormat="1" ht="25.5" x14ac:dyDescent="0.25">
      <c r="A94" s="179"/>
      <c r="B94" s="10" t="s">
        <v>172</v>
      </c>
      <c r="C94" s="4"/>
      <c r="D94" s="9"/>
    </row>
    <row r="95" spans="1:4" s="8" customFormat="1" ht="12.75" x14ac:dyDescent="0.25">
      <c r="A95" s="179"/>
      <c r="B95" s="10" t="s">
        <v>173</v>
      </c>
      <c r="C95" s="4"/>
      <c r="D95" s="9"/>
    </row>
    <row r="96" spans="1:4" s="8" customFormat="1" ht="25.5" x14ac:dyDescent="0.25">
      <c r="A96" s="179"/>
      <c r="B96" s="10" t="s">
        <v>174</v>
      </c>
      <c r="C96" s="4"/>
      <c r="D96" s="9"/>
    </row>
    <row r="97" spans="1:4" s="8" customFormat="1" ht="25.5" x14ac:dyDescent="0.25">
      <c r="A97" s="179"/>
      <c r="B97" s="10" t="s">
        <v>175</v>
      </c>
      <c r="C97" s="4"/>
      <c r="D97" s="9"/>
    </row>
    <row r="98" spans="1:4" s="8" customFormat="1" ht="25.5" x14ac:dyDescent="0.25">
      <c r="A98" s="179"/>
      <c r="B98" s="10" t="s">
        <v>176</v>
      </c>
      <c r="C98" s="4"/>
      <c r="D98" s="9"/>
    </row>
    <row r="99" spans="1:4" s="8" customFormat="1" ht="25.5" x14ac:dyDescent="0.25">
      <c r="A99" s="179"/>
      <c r="B99" s="10" t="s">
        <v>177</v>
      </c>
      <c r="C99" s="4"/>
      <c r="D99" s="9"/>
    </row>
    <row r="100" spans="1:4" s="8" customFormat="1" ht="25.5" x14ac:dyDescent="0.25">
      <c r="A100" s="179"/>
      <c r="B100" s="10" t="s">
        <v>178</v>
      </c>
      <c r="C100" s="4"/>
      <c r="D100" s="9"/>
    </row>
    <row r="101" spans="1:4" s="8" customFormat="1" ht="12.75" x14ac:dyDescent="0.25">
      <c r="A101" s="179"/>
      <c r="B101" s="10" t="s">
        <v>179</v>
      </c>
      <c r="C101" s="4"/>
      <c r="D101" s="9"/>
    </row>
    <row r="102" spans="1:4" s="8" customFormat="1" ht="12.75" x14ac:dyDescent="0.25">
      <c r="A102" s="179"/>
      <c r="B102" s="10" t="s">
        <v>180</v>
      </c>
      <c r="C102" s="4"/>
      <c r="D102" s="9"/>
    </row>
    <row r="103" spans="1:4" s="8" customFormat="1" ht="12.75" x14ac:dyDescent="0.25">
      <c r="A103" s="179"/>
      <c r="B103" s="10" t="s">
        <v>181</v>
      </c>
      <c r="C103" s="4"/>
      <c r="D103" s="9"/>
    </row>
    <row r="104" spans="1:4" s="8" customFormat="1" ht="12.75" x14ac:dyDescent="0.25">
      <c r="A104" s="179"/>
      <c r="B104" s="10" t="s">
        <v>182</v>
      </c>
      <c r="C104" s="4"/>
      <c r="D104" s="9"/>
    </row>
    <row r="105" spans="1:4" s="8" customFormat="1" ht="12.75" x14ac:dyDescent="0.25">
      <c r="A105" s="179"/>
      <c r="B105" s="10" t="s">
        <v>183</v>
      </c>
      <c r="C105" s="4"/>
      <c r="D105" s="9"/>
    </row>
    <row r="106" spans="1:4" s="8" customFormat="1" ht="12.75" x14ac:dyDescent="0.25">
      <c r="A106" s="179"/>
      <c r="B106" s="10" t="s">
        <v>184</v>
      </c>
      <c r="C106" s="4"/>
      <c r="D106" s="9"/>
    </row>
    <row r="107" spans="1:4" s="8" customFormat="1" ht="12.75" x14ac:dyDescent="0.25">
      <c r="A107" s="179"/>
      <c r="B107" s="10" t="s">
        <v>185</v>
      </c>
      <c r="C107" s="4"/>
      <c r="D107" s="9"/>
    </row>
    <row r="108" spans="1:4" s="8" customFormat="1" ht="12.75" x14ac:dyDescent="0.25">
      <c r="A108" s="179"/>
      <c r="B108" s="10" t="s">
        <v>186</v>
      </c>
      <c r="C108" s="4"/>
      <c r="D108" s="9"/>
    </row>
    <row r="109" spans="1:4" s="8" customFormat="1" ht="12.75" x14ac:dyDescent="0.25">
      <c r="A109" s="179"/>
      <c r="B109" s="10" t="s">
        <v>187</v>
      </c>
      <c r="C109" s="4"/>
      <c r="D109" s="9"/>
    </row>
    <row r="110" spans="1:4" s="8" customFormat="1" ht="12.75" x14ac:dyDescent="0.25">
      <c r="A110" s="179"/>
      <c r="B110" s="10" t="s">
        <v>188</v>
      </c>
      <c r="C110" s="4"/>
      <c r="D110" s="9"/>
    </row>
    <row r="111" spans="1:4" s="8" customFormat="1" ht="12.75" x14ac:dyDescent="0.25">
      <c r="A111" s="179"/>
      <c r="B111" s="10" t="s">
        <v>189</v>
      </c>
      <c r="C111" s="4"/>
      <c r="D111" s="9"/>
    </row>
    <row r="112" spans="1:4" s="8" customFormat="1" ht="12.75" x14ac:dyDescent="0.25">
      <c r="A112" s="179"/>
      <c r="B112" s="10" t="s">
        <v>190</v>
      </c>
      <c r="C112" s="4"/>
      <c r="D112" s="9"/>
    </row>
    <row r="113" spans="1:4" s="8" customFormat="1" ht="12.75" x14ac:dyDescent="0.25">
      <c r="A113" s="179"/>
      <c r="B113" s="10" t="s">
        <v>191</v>
      </c>
      <c r="C113" s="4"/>
      <c r="D113" s="9"/>
    </row>
    <row r="114" spans="1:4" s="8" customFormat="1" ht="12.75" x14ac:dyDescent="0.25">
      <c r="A114" s="179"/>
      <c r="B114" s="10" t="s">
        <v>192</v>
      </c>
      <c r="C114" s="4"/>
      <c r="D114" s="9"/>
    </row>
    <row r="115" spans="1:4" s="8" customFormat="1" ht="12.75" x14ac:dyDescent="0.25">
      <c r="A115" s="179"/>
      <c r="B115" s="10" t="s">
        <v>193</v>
      </c>
      <c r="C115" s="4"/>
      <c r="D115" s="9"/>
    </row>
    <row r="116" spans="1:4" s="8" customFormat="1" ht="12.75" x14ac:dyDescent="0.25">
      <c r="A116" s="179"/>
      <c r="B116" s="10" t="s">
        <v>194</v>
      </c>
      <c r="C116" s="4"/>
      <c r="D116" s="9"/>
    </row>
    <row r="117" spans="1:4" s="8" customFormat="1" ht="51" x14ac:dyDescent="0.25">
      <c r="A117" s="179" t="s">
        <v>195</v>
      </c>
      <c r="B117" s="10" t="s">
        <v>196</v>
      </c>
      <c r="C117" s="4">
        <v>5</v>
      </c>
      <c r="D117" s="6" t="s">
        <v>197</v>
      </c>
    </row>
    <row r="118" spans="1:4" s="8" customFormat="1" ht="25.5" x14ac:dyDescent="0.25">
      <c r="A118" s="179"/>
      <c r="B118" s="10" t="s">
        <v>198</v>
      </c>
      <c r="C118" s="4"/>
      <c r="D118" s="9"/>
    </row>
    <row r="119" spans="1:4" s="8" customFormat="1" ht="25.5" x14ac:dyDescent="0.25">
      <c r="A119" s="179"/>
      <c r="B119" s="10" t="s">
        <v>199</v>
      </c>
      <c r="C119" s="4"/>
      <c r="D119" s="9"/>
    </row>
    <row r="120" spans="1:4" s="8" customFormat="1" ht="25.5" x14ac:dyDescent="0.25">
      <c r="A120" s="179"/>
      <c r="B120" s="10" t="s">
        <v>200</v>
      </c>
      <c r="C120" s="4"/>
      <c r="D120" s="9"/>
    </row>
    <row r="121" spans="1:4" s="8" customFormat="1" ht="12.75" x14ac:dyDescent="0.25">
      <c r="A121" s="179"/>
      <c r="B121" s="6" t="s">
        <v>201</v>
      </c>
      <c r="C121" s="4"/>
      <c r="D121" s="9"/>
    </row>
    <row r="122" spans="1:4" s="8" customFormat="1" ht="25.5" x14ac:dyDescent="0.25">
      <c r="A122" s="179"/>
      <c r="B122" s="10" t="s">
        <v>202</v>
      </c>
      <c r="C122" s="4"/>
      <c r="D122" s="9"/>
    </row>
    <row r="123" spans="1:4" s="8" customFormat="1" ht="12.75" x14ac:dyDescent="0.25">
      <c r="A123" s="179"/>
      <c r="B123" s="10" t="s">
        <v>203</v>
      </c>
      <c r="C123" s="4"/>
      <c r="D123" s="9"/>
    </row>
    <row r="124" spans="1:4" s="8" customFormat="1" ht="25.5" x14ac:dyDescent="0.25">
      <c r="A124" s="179"/>
      <c r="B124" s="10" t="s">
        <v>204</v>
      </c>
      <c r="C124" s="4"/>
      <c r="D124" s="9"/>
    </row>
    <row r="125" spans="1:4" s="8" customFormat="1" ht="25.5" x14ac:dyDescent="0.25">
      <c r="A125" s="179"/>
      <c r="B125" s="10" t="s">
        <v>205</v>
      </c>
      <c r="C125" s="4"/>
      <c r="D125" s="9"/>
    </row>
    <row r="126" spans="1:4" s="8" customFormat="1" ht="25.5" x14ac:dyDescent="0.25">
      <c r="A126" s="179"/>
      <c r="B126" s="10" t="s">
        <v>206</v>
      </c>
      <c r="C126" s="4"/>
      <c r="D126" s="9"/>
    </row>
    <row r="127" spans="1:4" s="8" customFormat="1" ht="25.5" x14ac:dyDescent="0.25">
      <c r="A127" s="179"/>
      <c r="B127" s="10" t="s">
        <v>207</v>
      </c>
      <c r="C127" s="4"/>
      <c r="D127" s="9"/>
    </row>
    <row r="128" spans="1:4" s="8" customFormat="1" ht="25.5" x14ac:dyDescent="0.25">
      <c r="A128" s="179"/>
      <c r="B128" s="10" t="s">
        <v>208</v>
      </c>
      <c r="C128" s="4"/>
      <c r="D128" s="9"/>
    </row>
    <row r="129" spans="1:4" s="8" customFormat="1" ht="12.75" x14ac:dyDescent="0.25">
      <c r="A129" s="179"/>
      <c r="B129" s="10" t="s">
        <v>209</v>
      </c>
      <c r="C129" s="4"/>
      <c r="D129" s="9"/>
    </row>
    <row r="130" spans="1:4" s="8" customFormat="1" ht="12.75" x14ac:dyDescent="0.25">
      <c r="A130" s="179"/>
      <c r="B130" s="10" t="s">
        <v>210</v>
      </c>
      <c r="C130" s="4"/>
      <c r="D130" s="9"/>
    </row>
    <row r="131" spans="1:4" s="8" customFormat="1" ht="12.75" x14ac:dyDescent="0.25">
      <c r="A131" s="179"/>
      <c r="B131" s="10" t="s">
        <v>211</v>
      </c>
      <c r="C131" s="4"/>
      <c r="D131" s="9"/>
    </row>
    <row r="132" spans="1:4" s="8" customFormat="1" ht="12.75" x14ac:dyDescent="0.25">
      <c r="A132" s="179"/>
      <c r="B132" s="10" t="s">
        <v>212</v>
      </c>
      <c r="C132" s="4"/>
      <c r="D132" s="9"/>
    </row>
    <row r="133" spans="1:4" s="8" customFormat="1" ht="12.75" x14ac:dyDescent="0.25">
      <c r="A133" s="179"/>
      <c r="B133" s="10" t="s">
        <v>213</v>
      </c>
      <c r="C133" s="4"/>
      <c r="D133" s="9"/>
    </row>
    <row r="134" spans="1:4" s="8" customFormat="1" ht="12.75" x14ac:dyDescent="0.25">
      <c r="A134" s="179"/>
      <c r="B134" s="10" t="s">
        <v>214</v>
      </c>
      <c r="C134" s="4"/>
      <c r="D134" s="9"/>
    </row>
    <row r="135" spans="1:4" s="8" customFormat="1" ht="12.75" x14ac:dyDescent="0.25">
      <c r="A135" s="179"/>
      <c r="B135" s="10" t="s">
        <v>215</v>
      </c>
      <c r="C135" s="4"/>
      <c r="D135" s="9"/>
    </row>
    <row r="136" spans="1:4" s="8" customFormat="1" ht="12.75" x14ac:dyDescent="0.25">
      <c r="A136" s="179"/>
      <c r="B136" s="10" t="s">
        <v>216</v>
      </c>
      <c r="C136" s="4"/>
      <c r="D136" s="9"/>
    </row>
    <row r="137" spans="1:4" s="8" customFormat="1" ht="12.75" x14ac:dyDescent="0.25">
      <c r="A137" s="179"/>
      <c r="B137" s="10" t="s">
        <v>217</v>
      </c>
      <c r="C137" s="4"/>
      <c r="D137" s="9"/>
    </row>
    <row r="138" spans="1:4" s="8" customFormat="1" ht="12.75" x14ac:dyDescent="0.25">
      <c r="A138" s="179"/>
      <c r="B138" s="10" t="s">
        <v>218</v>
      </c>
      <c r="C138" s="4"/>
      <c r="D138" s="9"/>
    </row>
    <row r="139" spans="1:4" s="8" customFormat="1" ht="12.75" x14ac:dyDescent="0.25">
      <c r="A139" s="179"/>
      <c r="B139" s="10" t="s">
        <v>219</v>
      </c>
      <c r="C139" s="4"/>
      <c r="D139" s="9"/>
    </row>
    <row r="140" spans="1:4" s="8" customFormat="1" ht="12.75" x14ac:dyDescent="0.25">
      <c r="A140" s="179"/>
      <c r="B140" s="10" t="s">
        <v>220</v>
      </c>
      <c r="C140" s="4"/>
      <c r="D140" s="9"/>
    </row>
    <row r="141" spans="1:4" s="8" customFormat="1" ht="12.75" x14ac:dyDescent="0.25">
      <c r="A141" s="179"/>
      <c r="B141" s="10" t="s">
        <v>221</v>
      </c>
      <c r="C141" s="4"/>
      <c r="D141" s="9"/>
    </row>
    <row r="142" spans="1:4" s="8" customFormat="1" ht="12.75" x14ac:dyDescent="0.25">
      <c r="A142" s="179"/>
      <c r="B142" s="10" t="s">
        <v>222</v>
      </c>
      <c r="C142" s="4"/>
      <c r="D142" s="9"/>
    </row>
    <row r="143" spans="1:4" s="8" customFormat="1" ht="12.75" x14ac:dyDescent="0.25">
      <c r="A143" s="179"/>
      <c r="B143" s="10" t="s">
        <v>223</v>
      </c>
      <c r="C143" s="4"/>
      <c r="D143" s="9"/>
    </row>
    <row r="144" spans="1:4" s="8" customFormat="1" ht="12.75" x14ac:dyDescent="0.25">
      <c r="A144" s="179"/>
      <c r="B144" s="10" t="s">
        <v>224</v>
      </c>
      <c r="C144" s="4"/>
      <c r="D144" s="9"/>
    </row>
    <row r="145" spans="1:4" s="8" customFormat="1" ht="38.25" x14ac:dyDescent="0.25">
      <c r="A145" s="19" t="s">
        <v>225</v>
      </c>
      <c r="B145" s="10" t="s">
        <v>226</v>
      </c>
      <c r="C145" s="4">
        <v>2</v>
      </c>
      <c r="D145" s="11" t="s">
        <v>227</v>
      </c>
    </row>
    <row r="146" spans="1:4" s="8" customFormat="1" ht="25.5" x14ac:dyDescent="0.25">
      <c r="A146" s="19" t="s">
        <v>228</v>
      </c>
      <c r="B146" s="10" t="s">
        <v>229</v>
      </c>
      <c r="C146" s="4">
        <v>2</v>
      </c>
      <c r="D146" s="11" t="s">
        <v>227</v>
      </c>
    </row>
    <row r="147" spans="1:4" s="8" customFormat="1" ht="25.5" x14ac:dyDescent="0.25">
      <c r="A147" s="19" t="s">
        <v>230</v>
      </c>
      <c r="B147" s="10" t="s">
        <v>231</v>
      </c>
      <c r="C147" s="4">
        <v>2</v>
      </c>
      <c r="D147" s="11" t="s">
        <v>227</v>
      </c>
    </row>
    <row r="148" spans="1:4" s="3" customFormat="1" ht="15.75" x14ac:dyDescent="0.25">
      <c r="A148" s="1" t="s">
        <v>232</v>
      </c>
      <c r="B148" s="1" t="s">
        <v>2</v>
      </c>
      <c r="C148" s="14" t="s">
        <v>3</v>
      </c>
      <c r="D148" s="2" t="s">
        <v>4</v>
      </c>
    </row>
    <row r="149" spans="1:4" s="8" customFormat="1" ht="38.25" x14ac:dyDescent="0.25">
      <c r="A149" s="179" t="s">
        <v>233</v>
      </c>
      <c r="B149" s="4" t="s">
        <v>234</v>
      </c>
      <c r="C149" s="4">
        <v>10</v>
      </c>
      <c r="D149" s="4" t="s">
        <v>235</v>
      </c>
    </row>
    <row r="150" spans="1:4" s="8" customFormat="1" ht="12.75" x14ac:dyDescent="0.25">
      <c r="A150" s="179"/>
      <c r="B150" s="4" t="s">
        <v>99</v>
      </c>
      <c r="C150" s="4"/>
      <c r="D150" s="4"/>
    </row>
    <row r="151" spans="1:4" s="8" customFormat="1" ht="12.75" x14ac:dyDescent="0.25">
      <c r="A151" s="179"/>
      <c r="B151" s="4" t="s">
        <v>236</v>
      </c>
      <c r="C151" s="4"/>
      <c r="D151" s="4"/>
    </row>
    <row r="152" spans="1:4" s="8" customFormat="1" ht="12.75" x14ac:dyDescent="0.25">
      <c r="A152" s="179"/>
      <c r="B152" s="4" t="s">
        <v>237</v>
      </c>
      <c r="C152" s="4"/>
      <c r="D152" s="4"/>
    </row>
    <row r="153" spans="1:4" s="8" customFormat="1" ht="12.75" x14ac:dyDescent="0.25">
      <c r="A153" s="179"/>
      <c r="B153" s="4" t="s">
        <v>238</v>
      </c>
      <c r="C153" s="4"/>
      <c r="D153" s="4"/>
    </row>
    <row r="154" spans="1:4" s="8" customFormat="1" ht="12.75" x14ac:dyDescent="0.25">
      <c r="A154" s="179"/>
      <c r="B154" s="4" t="s">
        <v>239</v>
      </c>
      <c r="C154" s="4"/>
      <c r="D154" s="4"/>
    </row>
    <row r="155" spans="1:4" s="8" customFormat="1" ht="12.75" x14ac:dyDescent="0.25">
      <c r="A155" s="179"/>
      <c r="B155" s="4" t="s">
        <v>240</v>
      </c>
      <c r="C155" s="4"/>
      <c r="D155" s="4"/>
    </row>
    <row r="156" spans="1:4" s="8" customFormat="1" ht="12.75" x14ac:dyDescent="0.25">
      <c r="A156" s="179"/>
      <c r="B156" s="4" t="s">
        <v>241</v>
      </c>
      <c r="C156" s="4"/>
      <c r="D156" s="4"/>
    </row>
    <row r="157" spans="1:4" s="8" customFormat="1" ht="12.75" x14ac:dyDescent="0.25">
      <c r="A157" s="179"/>
      <c r="B157" s="4" t="s">
        <v>242</v>
      </c>
      <c r="C157" s="4"/>
      <c r="D157" s="4"/>
    </row>
    <row r="158" spans="1:4" s="8" customFormat="1" ht="12.75" x14ac:dyDescent="0.25">
      <c r="A158" s="12" t="s">
        <v>243</v>
      </c>
      <c r="B158" s="11" t="s">
        <v>244</v>
      </c>
      <c r="C158" s="4">
        <v>20</v>
      </c>
      <c r="D158" s="4" t="s">
        <v>245</v>
      </c>
    </row>
    <row r="159" spans="1:4" s="8" customFormat="1" ht="76.5" x14ac:dyDescent="0.25">
      <c r="A159" s="183" t="s">
        <v>246</v>
      </c>
      <c r="B159" s="6" t="s">
        <v>247</v>
      </c>
      <c r="C159" s="4">
        <v>96</v>
      </c>
      <c r="D159" s="10" t="s">
        <v>248</v>
      </c>
    </row>
    <row r="160" spans="1:4" s="8" customFormat="1" ht="12.75" x14ac:dyDescent="0.25">
      <c r="A160" s="183"/>
      <c r="B160" s="6" t="s">
        <v>99</v>
      </c>
      <c r="C160" s="4"/>
      <c r="D160" s="9"/>
    </row>
    <row r="161" spans="1:5" s="8" customFormat="1" ht="12.75" x14ac:dyDescent="0.25">
      <c r="A161" s="183"/>
      <c r="B161" s="6" t="s">
        <v>249</v>
      </c>
      <c r="C161" s="4"/>
      <c r="D161" s="9"/>
    </row>
    <row r="162" spans="1:5" s="8" customFormat="1" ht="12.75" x14ac:dyDescent="0.25">
      <c r="A162" s="183"/>
      <c r="B162" s="6" t="s">
        <v>250</v>
      </c>
      <c r="C162" s="4"/>
      <c r="D162" s="9"/>
    </row>
    <row r="163" spans="1:5" s="8" customFormat="1" ht="12.75" x14ac:dyDescent="0.25">
      <c r="A163" s="183"/>
      <c r="B163" s="6" t="s">
        <v>251</v>
      </c>
      <c r="C163" s="4"/>
      <c r="D163" s="9"/>
    </row>
    <row r="164" spans="1:5" s="8" customFormat="1" ht="12.75" x14ac:dyDescent="0.25">
      <c r="A164" s="183"/>
      <c r="B164" s="6" t="s">
        <v>252</v>
      </c>
      <c r="C164" s="4"/>
      <c r="D164" s="9"/>
    </row>
    <row r="165" spans="1:5" s="8" customFormat="1" ht="89.25" x14ac:dyDescent="0.25">
      <c r="A165" s="183" t="s">
        <v>253</v>
      </c>
      <c r="B165" s="6" t="s">
        <v>254</v>
      </c>
      <c r="C165" s="4">
        <v>18</v>
      </c>
      <c r="D165" s="10" t="s">
        <v>255</v>
      </c>
    </row>
    <row r="166" spans="1:5" s="8" customFormat="1" ht="12.75" x14ac:dyDescent="0.25">
      <c r="A166" s="183"/>
      <c r="B166" s="6" t="s">
        <v>249</v>
      </c>
      <c r="C166" s="4"/>
      <c r="D166" s="9"/>
    </row>
    <row r="167" spans="1:5" s="8" customFormat="1" ht="12.75" x14ac:dyDescent="0.25">
      <c r="A167" s="183"/>
      <c r="B167" s="6" t="s">
        <v>250</v>
      </c>
      <c r="C167" s="4"/>
      <c r="D167" s="9"/>
    </row>
    <row r="168" spans="1:5" s="8" customFormat="1" ht="12.75" x14ac:dyDescent="0.25">
      <c r="A168" s="183"/>
      <c r="B168" s="6" t="s">
        <v>251</v>
      </c>
      <c r="C168" s="4"/>
      <c r="D168" s="9"/>
    </row>
    <row r="169" spans="1:5" s="8" customFormat="1" ht="12.75" x14ac:dyDescent="0.25">
      <c r="A169" s="183"/>
      <c r="B169" s="6" t="s">
        <v>252</v>
      </c>
      <c r="C169" s="4"/>
      <c r="D169" s="9"/>
    </row>
    <row r="171" spans="1:5" s="1" customFormat="1" ht="15.75" x14ac:dyDescent="0.25">
      <c r="A171" s="1" t="s">
        <v>265</v>
      </c>
      <c r="E171" s="14"/>
    </row>
    <row r="172" spans="1:5" x14ac:dyDescent="0.25">
      <c r="B172" s="184" t="s">
        <v>266</v>
      </c>
      <c r="C172" s="184"/>
      <c r="D172" s="23"/>
    </row>
    <row r="173" spans="1:5" x14ac:dyDescent="0.25">
      <c r="A173" s="20"/>
      <c r="B173" s="4" t="s">
        <v>267</v>
      </c>
      <c r="C173" s="21" t="s">
        <v>32</v>
      </c>
      <c r="D173" s="24" t="s">
        <v>268</v>
      </c>
    </row>
    <row r="174" spans="1:5" x14ac:dyDescent="0.25">
      <c r="A174" s="20"/>
      <c r="B174" s="4" t="s">
        <v>269</v>
      </c>
      <c r="C174" s="21" t="s">
        <v>32</v>
      </c>
      <c r="D174" s="24" t="s">
        <v>268</v>
      </c>
    </row>
    <row r="175" spans="1:5" ht="25.5" x14ac:dyDescent="0.25">
      <c r="A175" s="20"/>
      <c r="B175" s="4" t="s">
        <v>31</v>
      </c>
      <c r="C175" s="21" t="s">
        <v>32</v>
      </c>
      <c r="D175" s="24" t="s">
        <v>270</v>
      </c>
    </row>
    <row r="176" spans="1:5" x14ac:dyDescent="0.25">
      <c r="A176" s="20"/>
      <c r="B176" s="4" t="s">
        <v>271</v>
      </c>
      <c r="C176" s="21" t="s">
        <v>32</v>
      </c>
      <c r="D176" s="24" t="s">
        <v>268</v>
      </c>
    </row>
    <row r="177" spans="1:4" x14ac:dyDescent="0.25">
      <c r="A177" s="20"/>
      <c r="B177" s="4" t="s">
        <v>272</v>
      </c>
      <c r="C177" s="21" t="s">
        <v>32</v>
      </c>
      <c r="D177" s="24" t="s">
        <v>268</v>
      </c>
    </row>
    <row r="178" spans="1:4" ht="25.5" x14ac:dyDescent="0.25">
      <c r="A178" s="20"/>
      <c r="B178" s="4" t="s">
        <v>273</v>
      </c>
      <c r="C178" s="21" t="s">
        <v>32</v>
      </c>
      <c r="D178" s="24" t="s">
        <v>268</v>
      </c>
    </row>
    <row r="179" spans="1:4" x14ac:dyDescent="0.25">
      <c r="B179" s="184" t="s">
        <v>274</v>
      </c>
      <c r="C179" s="184"/>
      <c r="D179" s="24"/>
    </row>
    <row r="180" spans="1:4" ht="25.5" x14ac:dyDescent="0.25">
      <c r="A180" s="20"/>
      <c r="B180" s="4" t="s">
        <v>275</v>
      </c>
      <c r="C180" s="21" t="s">
        <v>32</v>
      </c>
      <c r="D180" s="24" t="s">
        <v>268</v>
      </c>
    </row>
    <row r="181" spans="1:4" ht="25.5" x14ac:dyDescent="0.25">
      <c r="A181" s="20"/>
      <c r="B181" s="4" t="s">
        <v>276</v>
      </c>
      <c r="C181" s="21" t="s">
        <v>32</v>
      </c>
      <c r="D181" s="24" t="s">
        <v>268</v>
      </c>
    </row>
    <row r="182" spans="1:4" ht="25.5" x14ac:dyDescent="0.25">
      <c r="A182" s="20"/>
      <c r="B182" s="4" t="s">
        <v>277</v>
      </c>
      <c r="C182" s="21" t="s">
        <v>32</v>
      </c>
      <c r="D182" s="24" t="s">
        <v>268</v>
      </c>
    </row>
    <row r="183" spans="1:4" ht="25.5" x14ac:dyDescent="0.25">
      <c r="A183" s="20"/>
      <c r="B183" s="4" t="s">
        <v>278</v>
      </c>
      <c r="C183" s="21" t="s">
        <v>32</v>
      </c>
      <c r="D183" s="24" t="s">
        <v>268</v>
      </c>
    </row>
    <row r="184" spans="1:4" x14ac:dyDescent="0.25">
      <c r="B184" s="184" t="s">
        <v>279</v>
      </c>
      <c r="C184" s="184"/>
      <c r="D184" s="24"/>
    </row>
    <row r="185" spans="1:4" ht="38.25" x14ac:dyDescent="0.25">
      <c r="A185" s="20"/>
      <c r="B185" s="4" t="s">
        <v>280</v>
      </c>
      <c r="C185" s="21" t="s">
        <v>32</v>
      </c>
      <c r="D185" s="24" t="s">
        <v>268</v>
      </c>
    </row>
    <row r="186" spans="1:4" ht="114.75" x14ac:dyDescent="0.25">
      <c r="A186" s="20"/>
      <c r="B186" s="4" t="s">
        <v>281</v>
      </c>
      <c r="C186" s="21" t="s">
        <v>32</v>
      </c>
      <c r="D186" s="24" t="s">
        <v>282</v>
      </c>
    </row>
    <row r="187" spans="1:4" ht="102" x14ac:dyDescent="0.25">
      <c r="A187" s="20"/>
      <c r="B187" s="4" t="s">
        <v>283</v>
      </c>
      <c r="C187" s="21" t="s">
        <v>32</v>
      </c>
      <c r="D187" s="24" t="s">
        <v>284</v>
      </c>
    </row>
    <row r="188" spans="1:4" ht="102" x14ac:dyDescent="0.25">
      <c r="A188" s="20"/>
      <c r="B188" s="4" t="s">
        <v>285</v>
      </c>
      <c r="C188" s="21" t="s">
        <v>32</v>
      </c>
      <c r="D188" s="24" t="s">
        <v>286</v>
      </c>
    </row>
    <row r="189" spans="1:4" x14ac:dyDescent="0.25">
      <c r="B189" s="184" t="s">
        <v>287</v>
      </c>
      <c r="C189" s="184"/>
      <c r="D189" s="24"/>
    </row>
    <row r="190" spans="1:4" ht="25.5" x14ac:dyDescent="0.25">
      <c r="A190" s="20"/>
      <c r="B190" s="4" t="s">
        <v>288</v>
      </c>
      <c r="C190" s="21" t="s">
        <v>32</v>
      </c>
      <c r="D190" s="24" t="s">
        <v>268</v>
      </c>
    </row>
    <row r="191" spans="1:4" x14ac:dyDescent="0.25">
      <c r="A191" s="20"/>
      <c r="B191" s="22" t="s">
        <v>289</v>
      </c>
      <c r="C191" s="21" t="s">
        <v>32</v>
      </c>
      <c r="D191" s="24" t="s">
        <v>268</v>
      </c>
    </row>
    <row r="192" spans="1:4" x14ac:dyDescent="0.25">
      <c r="A192" s="20"/>
      <c r="B192" s="22" t="s">
        <v>293</v>
      </c>
      <c r="C192" s="21" t="s">
        <v>32</v>
      </c>
      <c r="D192" s="24" t="s">
        <v>268</v>
      </c>
    </row>
  </sheetData>
  <mergeCells count="22">
    <mergeCell ref="B172:C172"/>
    <mergeCell ref="B179:C179"/>
    <mergeCell ref="B184:C184"/>
    <mergeCell ref="B189:C189"/>
    <mergeCell ref="A149:A157"/>
    <mergeCell ref="A159:A164"/>
    <mergeCell ref="A165:A169"/>
    <mergeCell ref="A90:A116"/>
    <mergeCell ref="A117:A144"/>
    <mergeCell ref="A1:D1"/>
    <mergeCell ref="A38:A40"/>
    <mergeCell ref="A42:A51"/>
    <mergeCell ref="A53:A56"/>
    <mergeCell ref="A3:A5"/>
    <mergeCell ref="A9:A12"/>
    <mergeCell ref="A14:A16"/>
    <mergeCell ref="A18:A25"/>
    <mergeCell ref="D53:D56"/>
    <mergeCell ref="A57:A63"/>
    <mergeCell ref="C57:C63"/>
    <mergeCell ref="A65:A66"/>
    <mergeCell ref="A67:A7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DC3D6-F830-4B60-93A0-6EBE39124796}">
  <dimension ref="A1:J176"/>
  <sheetViews>
    <sheetView workbookViewId="0">
      <pane ySplit="1" topLeftCell="A2" activePane="bottomLeft" state="frozen"/>
      <selection pane="bottomLeft" activeCell="B10" sqref="B10"/>
    </sheetView>
  </sheetViews>
  <sheetFormatPr defaultRowHeight="15" x14ac:dyDescent="0.25"/>
  <cols>
    <col min="1" max="1" width="8.5703125" bestFit="1" customWidth="1"/>
    <col min="2" max="2" width="17.42578125" bestFit="1" customWidth="1"/>
    <col min="3" max="3" width="10.42578125" customWidth="1"/>
  </cols>
  <sheetData>
    <row r="1" spans="1:10" x14ac:dyDescent="0.25">
      <c r="A1" s="32" t="s">
        <v>756</v>
      </c>
      <c r="B1" s="32" t="s">
        <v>757</v>
      </c>
      <c r="C1" s="32">
        <v>6.11</v>
      </c>
      <c r="D1" s="32">
        <v>6.16</v>
      </c>
      <c r="E1" s="32">
        <v>6.17</v>
      </c>
      <c r="F1" s="32">
        <v>6.19</v>
      </c>
      <c r="G1" s="32">
        <v>6.21</v>
      </c>
      <c r="H1" s="32">
        <v>6.23</v>
      </c>
      <c r="I1" s="32">
        <v>6.24</v>
      </c>
      <c r="J1" s="32">
        <v>6.26</v>
      </c>
    </row>
    <row r="2" spans="1:10" x14ac:dyDescent="0.25">
      <c r="A2" t="s">
        <v>473</v>
      </c>
      <c r="B2" s="128" t="s">
        <v>1118</v>
      </c>
      <c r="C2" s="128">
        <v>0</v>
      </c>
      <c r="D2" s="128">
        <v>5</v>
      </c>
      <c r="E2" s="128">
        <v>5</v>
      </c>
      <c r="F2" s="128">
        <v>5</v>
      </c>
      <c r="G2" s="128">
        <v>5</v>
      </c>
      <c r="H2" s="128">
        <v>5</v>
      </c>
      <c r="I2" s="128">
        <v>0</v>
      </c>
      <c r="J2" s="128">
        <v>0</v>
      </c>
    </row>
    <row r="3" spans="1:10" x14ac:dyDescent="0.25">
      <c r="A3" t="s">
        <v>473</v>
      </c>
      <c r="B3" s="128" t="s">
        <v>1119</v>
      </c>
      <c r="C3" s="128">
        <v>5</v>
      </c>
      <c r="D3" s="128">
        <v>5</v>
      </c>
      <c r="E3" s="128">
        <v>5</v>
      </c>
      <c r="F3" s="128">
        <v>5</v>
      </c>
      <c r="G3" s="128">
        <v>5</v>
      </c>
      <c r="H3" s="128">
        <v>5</v>
      </c>
      <c r="I3" s="128">
        <v>5</v>
      </c>
      <c r="J3" s="128">
        <v>5</v>
      </c>
    </row>
    <row r="4" spans="1:10" x14ac:dyDescent="0.25">
      <c r="A4" t="s">
        <v>473</v>
      </c>
      <c r="B4" s="128" t="s">
        <v>1120</v>
      </c>
      <c r="C4" s="128">
        <v>0</v>
      </c>
      <c r="D4" s="128">
        <v>5</v>
      </c>
      <c r="E4" s="128">
        <v>5</v>
      </c>
      <c r="F4" s="128">
        <v>5</v>
      </c>
      <c r="G4" s="128">
        <v>5</v>
      </c>
      <c r="H4" s="128">
        <v>5</v>
      </c>
      <c r="I4" s="128">
        <v>5</v>
      </c>
      <c r="J4" s="128">
        <v>0</v>
      </c>
    </row>
    <row r="5" spans="1:10" x14ac:dyDescent="0.25">
      <c r="A5" t="s">
        <v>473</v>
      </c>
      <c r="B5" s="128" t="s">
        <v>1121</v>
      </c>
      <c r="C5" s="128">
        <v>5</v>
      </c>
      <c r="D5" s="128">
        <v>5</v>
      </c>
      <c r="E5" s="128">
        <v>5</v>
      </c>
      <c r="F5" s="128">
        <v>5</v>
      </c>
      <c r="G5" s="128">
        <v>5</v>
      </c>
      <c r="H5" s="128">
        <v>5</v>
      </c>
      <c r="I5" s="128">
        <v>5</v>
      </c>
      <c r="J5" s="128">
        <v>5</v>
      </c>
    </row>
    <row r="6" spans="1:10" x14ac:dyDescent="0.25">
      <c r="A6" t="s">
        <v>473</v>
      </c>
      <c r="B6" s="128" t="s">
        <v>1122</v>
      </c>
      <c r="C6" s="128">
        <v>5</v>
      </c>
      <c r="D6" s="128">
        <v>5</v>
      </c>
      <c r="E6" s="128">
        <v>5</v>
      </c>
      <c r="F6" s="128">
        <v>5</v>
      </c>
      <c r="G6" s="128">
        <v>5</v>
      </c>
      <c r="H6" s="128">
        <v>5</v>
      </c>
      <c r="I6" s="128">
        <v>5</v>
      </c>
      <c r="J6" s="128">
        <v>5</v>
      </c>
    </row>
    <row r="7" spans="1:10" x14ac:dyDescent="0.25">
      <c r="A7" t="s">
        <v>473</v>
      </c>
      <c r="B7" s="128" t="s">
        <v>1123</v>
      </c>
      <c r="C7" s="128">
        <v>5</v>
      </c>
      <c r="D7" s="128">
        <v>0</v>
      </c>
      <c r="E7" s="128">
        <v>5</v>
      </c>
      <c r="F7" s="128">
        <v>5</v>
      </c>
      <c r="G7" s="128">
        <v>5</v>
      </c>
      <c r="H7" s="128">
        <v>5</v>
      </c>
      <c r="I7" s="128">
        <v>5</v>
      </c>
      <c r="J7" s="128">
        <v>0</v>
      </c>
    </row>
    <row r="8" spans="1:10" x14ac:dyDescent="0.25">
      <c r="A8" t="s">
        <v>473</v>
      </c>
      <c r="B8" s="128" t="s">
        <v>1124</v>
      </c>
      <c r="C8" s="128">
        <v>5</v>
      </c>
      <c r="D8" s="128">
        <v>5</v>
      </c>
      <c r="E8" s="128">
        <v>5</v>
      </c>
      <c r="F8" s="128">
        <v>5</v>
      </c>
      <c r="G8" s="128">
        <v>5</v>
      </c>
      <c r="H8" s="128">
        <v>5</v>
      </c>
      <c r="I8" s="128">
        <v>5</v>
      </c>
      <c r="J8" s="128">
        <v>5</v>
      </c>
    </row>
    <row r="9" spans="1:10" x14ac:dyDescent="0.25">
      <c r="A9" t="s">
        <v>473</v>
      </c>
      <c r="B9" s="128" t="s">
        <v>1125</v>
      </c>
      <c r="C9" s="128">
        <v>0</v>
      </c>
      <c r="D9" s="128">
        <v>5</v>
      </c>
      <c r="E9" s="128">
        <v>5</v>
      </c>
      <c r="F9" s="128">
        <v>5</v>
      </c>
      <c r="G9" s="128">
        <v>5</v>
      </c>
      <c r="H9" s="128">
        <v>5</v>
      </c>
      <c r="I9" s="128">
        <v>0</v>
      </c>
      <c r="J9" s="128">
        <v>0</v>
      </c>
    </row>
    <row r="10" spans="1:10" x14ac:dyDescent="0.25">
      <c r="A10" t="s">
        <v>473</v>
      </c>
      <c r="B10" s="128" t="s">
        <v>1126</v>
      </c>
      <c r="C10" s="128">
        <v>5</v>
      </c>
      <c r="D10" s="128">
        <v>5</v>
      </c>
      <c r="E10" s="128">
        <v>5</v>
      </c>
      <c r="F10" s="128">
        <v>5</v>
      </c>
      <c r="G10" s="128">
        <v>5</v>
      </c>
      <c r="H10" s="128">
        <v>5</v>
      </c>
      <c r="I10" s="128">
        <v>5</v>
      </c>
      <c r="J10" s="128">
        <v>5</v>
      </c>
    </row>
    <row r="11" spans="1:10" x14ac:dyDescent="0.25">
      <c r="A11" t="s">
        <v>473</v>
      </c>
      <c r="B11" s="128" t="s">
        <v>1127</v>
      </c>
      <c r="C11" s="128">
        <v>5</v>
      </c>
      <c r="D11" s="128">
        <v>5</v>
      </c>
      <c r="E11" s="128">
        <v>5</v>
      </c>
      <c r="F11" s="128">
        <v>5</v>
      </c>
      <c r="G11" s="128">
        <v>5</v>
      </c>
      <c r="H11" s="128">
        <v>5</v>
      </c>
      <c r="I11" s="128">
        <v>5</v>
      </c>
      <c r="J11" s="128">
        <v>5</v>
      </c>
    </row>
    <row r="12" spans="1:10" x14ac:dyDescent="0.25">
      <c r="A12" t="s">
        <v>473</v>
      </c>
      <c r="B12" s="128" t="s">
        <v>1128</v>
      </c>
      <c r="C12" s="128">
        <v>5</v>
      </c>
      <c r="D12" s="128">
        <v>5</v>
      </c>
      <c r="E12" s="128">
        <v>5</v>
      </c>
      <c r="F12" s="128">
        <v>5</v>
      </c>
      <c r="G12" s="128">
        <v>0</v>
      </c>
      <c r="H12" s="128">
        <v>5</v>
      </c>
      <c r="I12" s="128">
        <v>0</v>
      </c>
      <c r="J12" s="128">
        <v>0</v>
      </c>
    </row>
    <row r="13" spans="1:10" x14ac:dyDescent="0.25">
      <c r="A13" t="s">
        <v>473</v>
      </c>
      <c r="B13" s="128" t="s">
        <v>1129</v>
      </c>
      <c r="C13" s="128">
        <v>5</v>
      </c>
      <c r="D13" s="128">
        <v>5</v>
      </c>
      <c r="E13" s="128">
        <v>5</v>
      </c>
      <c r="F13" s="128">
        <v>5</v>
      </c>
      <c r="G13" s="128">
        <v>0</v>
      </c>
      <c r="H13" s="128">
        <v>0</v>
      </c>
      <c r="I13" s="128">
        <v>0</v>
      </c>
      <c r="J13" s="128">
        <v>0</v>
      </c>
    </row>
    <row r="14" spans="1:10" x14ac:dyDescent="0.25">
      <c r="A14" t="s">
        <v>473</v>
      </c>
      <c r="B14" s="128" t="s">
        <v>1130</v>
      </c>
      <c r="C14" s="128">
        <v>5</v>
      </c>
      <c r="D14" s="128">
        <v>5</v>
      </c>
      <c r="E14" s="128">
        <v>5</v>
      </c>
      <c r="F14" s="128">
        <v>5</v>
      </c>
      <c r="G14" s="128">
        <v>5</v>
      </c>
      <c r="H14" s="128">
        <v>5</v>
      </c>
      <c r="I14" s="128">
        <v>0</v>
      </c>
      <c r="J14" s="128">
        <v>5</v>
      </c>
    </row>
    <row r="15" spans="1:10" x14ac:dyDescent="0.25">
      <c r="A15" t="s">
        <v>473</v>
      </c>
      <c r="B15" s="128" t="s">
        <v>1131</v>
      </c>
      <c r="C15" s="128">
        <v>5</v>
      </c>
      <c r="D15" s="128">
        <v>5</v>
      </c>
      <c r="E15" s="128">
        <v>5</v>
      </c>
      <c r="F15" s="128">
        <v>5</v>
      </c>
      <c r="G15" s="128">
        <v>5</v>
      </c>
      <c r="H15" s="128">
        <v>5</v>
      </c>
      <c r="I15" s="128">
        <v>5</v>
      </c>
      <c r="J15" s="128">
        <v>5</v>
      </c>
    </row>
    <row r="16" spans="1:10" x14ac:dyDescent="0.25">
      <c r="A16" t="s">
        <v>473</v>
      </c>
      <c r="B16" s="128" t="s">
        <v>1132</v>
      </c>
      <c r="C16" s="128">
        <v>5</v>
      </c>
      <c r="D16" s="128">
        <v>5</v>
      </c>
      <c r="E16" s="128">
        <v>5</v>
      </c>
      <c r="F16" s="128">
        <v>0</v>
      </c>
      <c r="G16" s="128">
        <v>0</v>
      </c>
      <c r="H16" s="128">
        <v>5</v>
      </c>
      <c r="I16" s="128">
        <v>0</v>
      </c>
      <c r="J16" s="128">
        <v>0</v>
      </c>
    </row>
    <row r="17" spans="1:10" x14ac:dyDescent="0.25">
      <c r="A17" t="s">
        <v>473</v>
      </c>
      <c r="B17" s="128" t="s">
        <v>1133</v>
      </c>
      <c r="C17" s="128">
        <v>5</v>
      </c>
      <c r="D17" s="128">
        <v>5</v>
      </c>
      <c r="E17" s="128">
        <v>0</v>
      </c>
      <c r="F17" s="128">
        <v>0</v>
      </c>
      <c r="G17" s="128">
        <v>0</v>
      </c>
      <c r="H17" s="128">
        <v>0</v>
      </c>
      <c r="I17" s="128">
        <v>0</v>
      </c>
      <c r="J17" s="128">
        <v>5</v>
      </c>
    </row>
    <row r="18" spans="1:10" x14ac:dyDescent="0.25">
      <c r="A18" t="s">
        <v>473</v>
      </c>
      <c r="B18" s="128" t="s">
        <v>1134</v>
      </c>
      <c r="C18" s="128">
        <v>5</v>
      </c>
      <c r="D18" s="128">
        <v>5</v>
      </c>
      <c r="E18" s="128">
        <v>5</v>
      </c>
      <c r="F18" s="128">
        <v>5</v>
      </c>
      <c r="G18" s="128">
        <v>5</v>
      </c>
      <c r="H18" s="128">
        <v>5</v>
      </c>
      <c r="I18" s="128">
        <v>5</v>
      </c>
      <c r="J18" s="128">
        <v>5</v>
      </c>
    </row>
    <row r="19" spans="1:10" x14ac:dyDescent="0.25">
      <c r="A19" t="s">
        <v>473</v>
      </c>
      <c r="B19" s="128" t="s">
        <v>1135</v>
      </c>
      <c r="C19" s="128">
        <v>5</v>
      </c>
      <c r="D19" s="128">
        <v>5</v>
      </c>
      <c r="E19" s="128">
        <v>5</v>
      </c>
      <c r="F19" s="128">
        <v>5</v>
      </c>
      <c r="G19" s="128">
        <v>5</v>
      </c>
      <c r="H19" s="128">
        <v>5</v>
      </c>
      <c r="I19" s="128">
        <v>5</v>
      </c>
      <c r="J19" s="128">
        <v>5</v>
      </c>
    </row>
    <row r="20" spans="1:10" x14ac:dyDescent="0.25">
      <c r="A20" t="s">
        <v>473</v>
      </c>
      <c r="B20" s="128" t="s">
        <v>1136</v>
      </c>
      <c r="C20" s="128">
        <v>5</v>
      </c>
      <c r="D20" s="128">
        <v>5</v>
      </c>
      <c r="E20" s="128">
        <v>5</v>
      </c>
      <c r="F20" s="128">
        <v>5</v>
      </c>
      <c r="G20" s="128">
        <v>5</v>
      </c>
      <c r="H20" s="128">
        <v>5</v>
      </c>
      <c r="I20" s="128">
        <v>5</v>
      </c>
      <c r="J20" s="128">
        <v>0</v>
      </c>
    </row>
    <row r="21" spans="1:10" x14ac:dyDescent="0.25">
      <c r="A21" t="s">
        <v>473</v>
      </c>
      <c r="B21" s="128" t="s">
        <v>1137</v>
      </c>
      <c r="C21" s="128">
        <v>0</v>
      </c>
      <c r="D21" s="128">
        <v>0</v>
      </c>
      <c r="E21" s="128">
        <v>0</v>
      </c>
      <c r="F21" s="128">
        <v>0</v>
      </c>
      <c r="G21" s="128">
        <v>0</v>
      </c>
      <c r="H21" s="128">
        <v>0</v>
      </c>
      <c r="I21" s="128">
        <v>0</v>
      </c>
      <c r="J21" s="128">
        <v>0</v>
      </c>
    </row>
    <row r="22" spans="1:10" x14ac:dyDescent="0.25">
      <c r="A22" t="s">
        <v>473</v>
      </c>
      <c r="B22" s="128" t="s">
        <v>1138</v>
      </c>
      <c r="C22" s="128">
        <v>5</v>
      </c>
      <c r="D22" s="128">
        <v>5</v>
      </c>
      <c r="E22" s="128">
        <v>5</v>
      </c>
      <c r="F22" s="128">
        <v>5</v>
      </c>
      <c r="G22" s="128">
        <v>5</v>
      </c>
      <c r="H22" s="128">
        <v>5</v>
      </c>
      <c r="I22" s="128">
        <v>5</v>
      </c>
      <c r="J22" s="128">
        <v>5</v>
      </c>
    </row>
    <row r="23" spans="1:10" x14ac:dyDescent="0.25">
      <c r="A23" t="s">
        <v>473</v>
      </c>
      <c r="B23" s="128" t="s">
        <v>1139</v>
      </c>
      <c r="C23" s="128">
        <v>5</v>
      </c>
      <c r="D23" s="128">
        <v>5</v>
      </c>
      <c r="E23" s="128">
        <v>5</v>
      </c>
      <c r="F23" s="128">
        <v>5</v>
      </c>
      <c r="G23" s="128">
        <v>5</v>
      </c>
      <c r="H23" s="128">
        <v>5</v>
      </c>
      <c r="I23" s="128">
        <v>5</v>
      </c>
      <c r="J23" s="128">
        <v>5</v>
      </c>
    </row>
    <row r="24" spans="1:10" x14ac:dyDescent="0.25">
      <c r="A24" t="s">
        <v>473</v>
      </c>
      <c r="B24" s="128" t="s">
        <v>1140</v>
      </c>
      <c r="C24" s="128">
        <v>5</v>
      </c>
      <c r="D24" s="128">
        <v>5</v>
      </c>
      <c r="E24" s="128">
        <v>5</v>
      </c>
      <c r="F24" s="128">
        <v>5</v>
      </c>
      <c r="G24" s="128">
        <v>5</v>
      </c>
      <c r="H24" s="128">
        <v>5</v>
      </c>
      <c r="I24" s="128">
        <v>5</v>
      </c>
      <c r="J24" s="128">
        <v>5</v>
      </c>
    </row>
    <row r="25" spans="1:10" x14ac:dyDescent="0.25">
      <c r="A25" t="s">
        <v>473</v>
      </c>
      <c r="B25" s="128" t="s">
        <v>1141</v>
      </c>
      <c r="C25" s="128">
        <v>5</v>
      </c>
      <c r="D25" s="128">
        <v>5</v>
      </c>
      <c r="E25" s="128">
        <v>0</v>
      </c>
      <c r="F25" s="128">
        <v>0</v>
      </c>
      <c r="G25" s="128">
        <v>5</v>
      </c>
      <c r="H25" s="128">
        <v>5</v>
      </c>
      <c r="I25" s="128">
        <v>0</v>
      </c>
      <c r="J25" s="128">
        <v>0</v>
      </c>
    </row>
    <row r="26" spans="1:10" x14ac:dyDescent="0.25">
      <c r="A26" t="s">
        <v>473</v>
      </c>
      <c r="B26" s="128" t="s">
        <v>1142</v>
      </c>
      <c r="C26" s="128">
        <v>5</v>
      </c>
      <c r="D26" s="128">
        <v>5</v>
      </c>
      <c r="E26" s="128">
        <v>5</v>
      </c>
      <c r="F26" s="128">
        <v>5</v>
      </c>
      <c r="G26" s="128">
        <v>5</v>
      </c>
      <c r="H26" s="128">
        <v>5</v>
      </c>
      <c r="I26" s="128">
        <v>5</v>
      </c>
      <c r="J26" s="128">
        <v>5</v>
      </c>
    </row>
    <row r="27" spans="1:10" x14ac:dyDescent="0.25">
      <c r="A27" t="s">
        <v>473</v>
      </c>
      <c r="B27" s="128" t="s">
        <v>1143</v>
      </c>
      <c r="C27" s="128">
        <v>0</v>
      </c>
      <c r="D27" s="128">
        <v>5</v>
      </c>
      <c r="E27" s="128">
        <v>0</v>
      </c>
      <c r="F27" s="128">
        <v>0</v>
      </c>
      <c r="G27" s="128">
        <v>0</v>
      </c>
      <c r="H27" s="128">
        <v>0</v>
      </c>
      <c r="I27" s="128">
        <v>0</v>
      </c>
      <c r="J27" s="128">
        <v>0</v>
      </c>
    </row>
    <row r="28" spans="1:10" x14ac:dyDescent="0.25">
      <c r="A28" t="s">
        <v>473</v>
      </c>
      <c r="B28" s="128" t="s">
        <v>1144</v>
      </c>
      <c r="C28" s="128">
        <v>0</v>
      </c>
      <c r="D28" s="128">
        <v>5</v>
      </c>
      <c r="E28" s="128">
        <v>5</v>
      </c>
      <c r="F28" s="128">
        <v>5</v>
      </c>
      <c r="G28" s="128">
        <v>0</v>
      </c>
      <c r="H28" s="128">
        <v>0</v>
      </c>
      <c r="I28" s="128">
        <v>5</v>
      </c>
      <c r="J28" s="128">
        <v>0</v>
      </c>
    </row>
    <row r="29" spans="1:10" x14ac:dyDescent="0.25">
      <c r="A29" t="s">
        <v>473</v>
      </c>
      <c r="B29" s="128" t="s">
        <v>1145</v>
      </c>
      <c r="C29" s="128">
        <v>0</v>
      </c>
      <c r="D29" s="128">
        <v>5</v>
      </c>
      <c r="E29" s="128">
        <v>0</v>
      </c>
      <c r="F29" s="128">
        <v>0</v>
      </c>
      <c r="G29" s="128">
        <v>0</v>
      </c>
      <c r="H29" s="128">
        <v>0</v>
      </c>
      <c r="I29" s="128">
        <v>0</v>
      </c>
      <c r="J29" s="128">
        <v>0</v>
      </c>
    </row>
    <row r="30" spans="1:10" x14ac:dyDescent="0.25">
      <c r="A30" t="s">
        <v>473</v>
      </c>
      <c r="B30" s="128" t="s">
        <v>1146</v>
      </c>
      <c r="C30" s="128">
        <v>5</v>
      </c>
      <c r="D30" s="128">
        <v>5</v>
      </c>
      <c r="E30" s="128">
        <v>5</v>
      </c>
      <c r="F30" s="128">
        <v>5</v>
      </c>
      <c r="G30" s="128">
        <v>5</v>
      </c>
      <c r="H30" s="128">
        <v>5</v>
      </c>
      <c r="I30" s="128">
        <v>5</v>
      </c>
      <c r="J30" s="128">
        <v>5</v>
      </c>
    </row>
    <row r="31" spans="1:10" x14ac:dyDescent="0.25">
      <c r="A31" t="s">
        <v>473</v>
      </c>
      <c r="B31" s="128" t="s">
        <v>1147</v>
      </c>
      <c r="C31" s="128">
        <v>5</v>
      </c>
      <c r="D31" s="128">
        <v>5</v>
      </c>
      <c r="E31" s="128">
        <v>5</v>
      </c>
      <c r="F31" s="128">
        <v>0</v>
      </c>
      <c r="G31" s="128">
        <v>5</v>
      </c>
      <c r="H31" s="128">
        <v>5</v>
      </c>
      <c r="I31" s="128">
        <v>0</v>
      </c>
      <c r="J31" s="128">
        <v>0</v>
      </c>
    </row>
    <row r="32" spans="1:10" x14ac:dyDescent="0.25">
      <c r="A32" t="s">
        <v>473</v>
      </c>
      <c r="B32" s="128" t="s">
        <v>1148</v>
      </c>
      <c r="C32" s="128">
        <v>5</v>
      </c>
      <c r="D32" s="128">
        <v>0</v>
      </c>
      <c r="E32" s="128">
        <v>0</v>
      </c>
      <c r="F32" s="128">
        <v>0</v>
      </c>
      <c r="G32" s="128">
        <v>0</v>
      </c>
      <c r="H32" s="128">
        <v>0</v>
      </c>
      <c r="I32" s="128">
        <v>0</v>
      </c>
      <c r="J32" s="128">
        <v>0</v>
      </c>
    </row>
    <row r="33" spans="1:10" x14ac:dyDescent="0.25">
      <c r="A33" s="128" t="s">
        <v>489</v>
      </c>
      <c r="B33" s="128" t="s">
        <v>1149</v>
      </c>
      <c r="C33" s="128">
        <v>5</v>
      </c>
      <c r="D33" s="128">
        <v>5</v>
      </c>
      <c r="E33" s="128">
        <v>5</v>
      </c>
      <c r="F33" s="128">
        <v>5</v>
      </c>
      <c r="G33" s="128">
        <v>5</v>
      </c>
      <c r="H33" s="128">
        <v>5</v>
      </c>
      <c r="I33" s="128">
        <v>5</v>
      </c>
      <c r="J33" s="128">
        <v>5</v>
      </c>
    </row>
    <row r="34" spans="1:10" x14ac:dyDescent="0.25">
      <c r="A34" s="128" t="s">
        <v>489</v>
      </c>
      <c r="B34" s="128" t="s">
        <v>1150</v>
      </c>
      <c r="C34" s="128">
        <v>5</v>
      </c>
      <c r="D34" s="128">
        <v>5</v>
      </c>
      <c r="E34" s="128">
        <v>5</v>
      </c>
      <c r="F34" s="128">
        <v>5</v>
      </c>
      <c r="G34" s="128">
        <v>5</v>
      </c>
      <c r="H34" s="128">
        <v>5</v>
      </c>
      <c r="I34" s="128">
        <v>5</v>
      </c>
      <c r="J34" s="128">
        <v>5</v>
      </c>
    </row>
    <row r="35" spans="1:10" x14ac:dyDescent="0.25">
      <c r="A35" s="128" t="s">
        <v>489</v>
      </c>
      <c r="B35" s="128" t="s">
        <v>1151</v>
      </c>
      <c r="C35" s="128">
        <v>5</v>
      </c>
      <c r="D35" s="128">
        <v>5</v>
      </c>
      <c r="E35" s="128">
        <v>5</v>
      </c>
      <c r="F35" s="128">
        <v>5</v>
      </c>
      <c r="G35" s="128">
        <v>5</v>
      </c>
      <c r="H35" s="128">
        <v>5</v>
      </c>
      <c r="I35" s="128">
        <v>5</v>
      </c>
      <c r="J35" s="128">
        <v>5</v>
      </c>
    </row>
    <row r="36" spans="1:10" x14ac:dyDescent="0.25">
      <c r="A36" s="128" t="s">
        <v>489</v>
      </c>
      <c r="B36" s="128" t="s">
        <v>1152</v>
      </c>
      <c r="C36" s="128">
        <v>0</v>
      </c>
      <c r="D36" s="128">
        <v>5</v>
      </c>
      <c r="E36" s="128">
        <v>0</v>
      </c>
      <c r="F36" s="128">
        <v>5</v>
      </c>
      <c r="G36" s="128">
        <v>5</v>
      </c>
      <c r="H36" s="128">
        <v>5</v>
      </c>
      <c r="I36" s="128">
        <v>0</v>
      </c>
      <c r="J36" s="128">
        <v>5</v>
      </c>
    </row>
    <row r="37" spans="1:10" x14ac:dyDescent="0.25">
      <c r="A37" s="128" t="s">
        <v>489</v>
      </c>
      <c r="B37" s="128" t="s">
        <v>1153</v>
      </c>
      <c r="C37" s="128">
        <v>0</v>
      </c>
      <c r="D37" s="128">
        <v>5</v>
      </c>
      <c r="E37" s="128">
        <v>5</v>
      </c>
      <c r="F37" s="128">
        <v>5</v>
      </c>
      <c r="G37" s="128">
        <v>5</v>
      </c>
      <c r="H37" s="128">
        <v>5</v>
      </c>
      <c r="I37" s="128">
        <v>5</v>
      </c>
      <c r="J37" s="128">
        <v>5</v>
      </c>
    </row>
    <row r="38" spans="1:10" x14ac:dyDescent="0.25">
      <c r="A38" s="128" t="s">
        <v>489</v>
      </c>
      <c r="B38" s="128" t="s">
        <v>1217</v>
      </c>
      <c r="C38" s="128">
        <v>0</v>
      </c>
      <c r="D38" s="128">
        <v>0</v>
      </c>
      <c r="E38" s="128">
        <v>5</v>
      </c>
      <c r="F38" s="128">
        <v>5</v>
      </c>
      <c r="G38" s="128">
        <v>5</v>
      </c>
      <c r="H38" s="128">
        <v>5</v>
      </c>
      <c r="I38" s="128">
        <v>5</v>
      </c>
      <c r="J38" s="128">
        <v>5</v>
      </c>
    </row>
    <row r="39" spans="1:10" x14ac:dyDescent="0.25">
      <c r="A39" s="128" t="s">
        <v>489</v>
      </c>
      <c r="B39" s="128" t="s">
        <v>1154</v>
      </c>
      <c r="C39" s="128">
        <v>5</v>
      </c>
      <c r="D39" s="128">
        <v>5</v>
      </c>
      <c r="E39" s="128">
        <v>5</v>
      </c>
      <c r="F39" s="128">
        <v>5</v>
      </c>
      <c r="G39" s="128">
        <v>5</v>
      </c>
      <c r="H39" s="128">
        <v>5</v>
      </c>
      <c r="I39" s="128">
        <v>5</v>
      </c>
      <c r="J39" s="128">
        <v>5</v>
      </c>
    </row>
    <row r="40" spans="1:10" x14ac:dyDescent="0.25">
      <c r="A40" s="128" t="s">
        <v>489</v>
      </c>
      <c r="B40" s="128" t="s">
        <v>1155</v>
      </c>
      <c r="C40" s="128">
        <v>5</v>
      </c>
      <c r="D40" s="128">
        <v>5</v>
      </c>
      <c r="E40" s="128">
        <v>5</v>
      </c>
      <c r="F40" s="128">
        <v>5</v>
      </c>
      <c r="G40" s="128">
        <v>5</v>
      </c>
      <c r="H40" s="128">
        <v>5</v>
      </c>
      <c r="I40" s="128">
        <v>5</v>
      </c>
      <c r="J40" s="128">
        <v>5</v>
      </c>
    </row>
    <row r="41" spans="1:10" x14ac:dyDescent="0.25">
      <c r="A41" s="128" t="s">
        <v>489</v>
      </c>
      <c r="B41" s="128" t="s">
        <v>1156</v>
      </c>
      <c r="C41" s="128">
        <v>5</v>
      </c>
      <c r="D41" s="128">
        <v>5</v>
      </c>
      <c r="E41" s="128">
        <v>5</v>
      </c>
      <c r="F41" s="128">
        <v>5</v>
      </c>
      <c r="G41" s="128">
        <v>5</v>
      </c>
      <c r="H41" s="128">
        <v>5</v>
      </c>
      <c r="I41" s="128">
        <v>5</v>
      </c>
      <c r="J41" s="128">
        <v>5</v>
      </c>
    </row>
    <row r="42" spans="1:10" x14ac:dyDescent="0.25">
      <c r="A42" s="128" t="s">
        <v>489</v>
      </c>
      <c r="B42" s="128" t="s">
        <v>1157</v>
      </c>
      <c r="C42" s="128">
        <v>5</v>
      </c>
      <c r="D42" s="128">
        <v>5</v>
      </c>
      <c r="E42" s="128">
        <v>5</v>
      </c>
      <c r="F42" s="128">
        <v>5</v>
      </c>
      <c r="G42" s="128">
        <v>5</v>
      </c>
      <c r="H42" s="128">
        <v>5</v>
      </c>
      <c r="I42" s="128">
        <v>0</v>
      </c>
      <c r="J42" s="128">
        <v>5</v>
      </c>
    </row>
    <row r="43" spans="1:10" x14ac:dyDescent="0.25">
      <c r="A43" s="128" t="s">
        <v>489</v>
      </c>
      <c r="B43" s="128" t="s">
        <v>1158</v>
      </c>
      <c r="C43" s="128">
        <v>0</v>
      </c>
      <c r="D43" s="128">
        <v>0</v>
      </c>
      <c r="E43" s="128">
        <v>0</v>
      </c>
      <c r="F43" s="128">
        <v>0</v>
      </c>
      <c r="G43" s="128">
        <v>0</v>
      </c>
      <c r="H43" s="128">
        <v>0</v>
      </c>
      <c r="I43" s="128">
        <v>5</v>
      </c>
      <c r="J43" s="128">
        <v>5</v>
      </c>
    </row>
    <row r="44" spans="1:10" x14ac:dyDescent="0.25">
      <c r="A44" s="128" t="s">
        <v>489</v>
      </c>
      <c r="B44" s="128" t="s">
        <v>1159</v>
      </c>
      <c r="C44" s="128">
        <v>0</v>
      </c>
      <c r="D44" s="128">
        <v>5</v>
      </c>
      <c r="E44" s="128">
        <v>0</v>
      </c>
      <c r="F44" s="128">
        <v>0</v>
      </c>
      <c r="G44" s="128">
        <v>0</v>
      </c>
      <c r="H44" s="128">
        <v>0</v>
      </c>
      <c r="I44" s="128">
        <v>5</v>
      </c>
      <c r="J44" s="128">
        <v>5</v>
      </c>
    </row>
    <row r="45" spans="1:10" x14ac:dyDescent="0.25">
      <c r="A45" s="128" t="s">
        <v>489</v>
      </c>
      <c r="B45" s="128" t="s">
        <v>1160</v>
      </c>
      <c r="C45" s="128">
        <v>5</v>
      </c>
      <c r="D45" s="128">
        <v>5</v>
      </c>
      <c r="E45" s="128">
        <v>5</v>
      </c>
      <c r="F45" s="128">
        <v>5</v>
      </c>
      <c r="G45" s="128">
        <v>5</v>
      </c>
      <c r="H45" s="128">
        <v>5</v>
      </c>
      <c r="I45" s="128">
        <v>5</v>
      </c>
      <c r="J45" s="128">
        <v>5</v>
      </c>
    </row>
    <row r="46" spans="1:10" x14ac:dyDescent="0.25">
      <c r="A46" s="128" t="s">
        <v>489</v>
      </c>
      <c r="B46" s="128" t="s">
        <v>1161</v>
      </c>
      <c r="C46" s="128">
        <v>5</v>
      </c>
      <c r="D46" s="128">
        <v>5</v>
      </c>
      <c r="E46" s="128">
        <v>5</v>
      </c>
      <c r="F46" s="128">
        <v>5</v>
      </c>
      <c r="G46" s="128">
        <v>5</v>
      </c>
      <c r="H46" s="128">
        <v>5</v>
      </c>
      <c r="I46" s="128">
        <v>5</v>
      </c>
      <c r="J46" s="128">
        <v>5</v>
      </c>
    </row>
    <row r="47" spans="1:10" x14ac:dyDescent="0.25">
      <c r="A47" s="128" t="s">
        <v>489</v>
      </c>
      <c r="B47" s="128" t="s">
        <v>1162</v>
      </c>
      <c r="C47" s="128">
        <v>0</v>
      </c>
      <c r="D47" s="128">
        <v>5</v>
      </c>
      <c r="E47" s="128">
        <v>5</v>
      </c>
      <c r="F47" s="128">
        <v>5</v>
      </c>
      <c r="G47" s="128">
        <v>5</v>
      </c>
      <c r="H47" s="128">
        <v>5</v>
      </c>
      <c r="I47" s="128">
        <v>0</v>
      </c>
      <c r="J47" s="128">
        <v>0</v>
      </c>
    </row>
    <row r="48" spans="1:10" x14ac:dyDescent="0.25">
      <c r="A48" s="128" t="s">
        <v>489</v>
      </c>
      <c r="B48" s="128" t="s">
        <v>1163</v>
      </c>
      <c r="C48" s="128">
        <v>0</v>
      </c>
      <c r="D48" s="128">
        <v>5</v>
      </c>
      <c r="E48" s="128">
        <v>5</v>
      </c>
      <c r="F48" s="128">
        <v>5</v>
      </c>
      <c r="G48" s="128">
        <v>5</v>
      </c>
      <c r="H48" s="128">
        <v>5</v>
      </c>
      <c r="I48" s="128">
        <v>0</v>
      </c>
      <c r="J48" s="128">
        <v>5</v>
      </c>
    </row>
    <row r="49" spans="1:10" x14ac:dyDescent="0.25">
      <c r="A49" s="128" t="s">
        <v>489</v>
      </c>
      <c r="B49" s="128" t="s">
        <v>1164</v>
      </c>
      <c r="C49" s="128">
        <v>5</v>
      </c>
      <c r="D49" s="128">
        <v>5</v>
      </c>
      <c r="E49" s="128">
        <v>5</v>
      </c>
      <c r="F49" s="128">
        <v>5</v>
      </c>
      <c r="G49" s="128">
        <v>5</v>
      </c>
      <c r="H49" s="128">
        <v>5</v>
      </c>
      <c r="I49" s="128">
        <v>5</v>
      </c>
      <c r="J49" s="128">
        <v>5</v>
      </c>
    </row>
    <row r="50" spans="1:10" x14ac:dyDescent="0.25">
      <c r="A50" s="128" t="s">
        <v>489</v>
      </c>
      <c r="B50" s="128" t="s">
        <v>1165</v>
      </c>
      <c r="C50" s="128">
        <v>5</v>
      </c>
      <c r="D50" s="128">
        <v>5</v>
      </c>
      <c r="E50" s="128">
        <v>5</v>
      </c>
      <c r="F50" s="128">
        <v>5</v>
      </c>
      <c r="G50" s="128">
        <v>5</v>
      </c>
      <c r="H50" s="128">
        <v>5</v>
      </c>
      <c r="I50" s="128">
        <v>5</v>
      </c>
      <c r="J50" s="128">
        <v>5</v>
      </c>
    </row>
    <row r="51" spans="1:10" x14ac:dyDescent="0.25">
      <c r="A51" s="128" t="s">
        <v>489</v>
      </c>
      <c r="B51" s="128" t="s">
        <v>1166</v>
      </c>
      <c r="C51" s="128">
        <v>5</v>
      </c>
      <c r="D51" s="128">
        <v>5</v>
      </c>
      <c r="E51" s="128">
        <v>0</v>
      </c>
      <c r="F51" s="128">
        <v>5</v>
      </c>
      <c r="G51" s="128">
        <v>5</v>
      </c>
      <c r="H51" s="128">
        <v>5</v>
      </c>
      <c r="I51" s="128">
        <v>0</v>
      </c>
      <c r="J51" s="128">
        <v>5</v>
      </c>
    </row>
    <row r="52" spans="1:10" x14ac:dyDescent="0.25">
      <c r="A52" s="128" t="s">
        <v>489</v>
      </c>
      <c r="B52" s="128" t="s">
        <v>1167</v>
      </c>
      <c r="C52" s="128">
        <v>5</v>
      </c>
      <c r="D52" s="128">
        <v>0</v>
      </c>
      <c r="E52" s="128">
        <v>5</v>
      </c>
      <c r="F52" s="128">
        <v>5</v>
      </c>
      <c r="G52" s="128">
        <v>5</v>
      </c>
      <c r="H52" s="128">
        <v>5</v>
      </c>
      <c r="I52" s="128">
        <v>5</v>
      </c>
      <c r="J52" s="128">
        <v>5</v>
      </c>
    </row>
    <row r="53" spans="1:10" x14ac:dyDescent="0.25">
      <c r="A53" s="128" t="s">
        <v>489</v>
      </c>
      <c r="B53" s="128" t="s">
        <v>1168</v>
      </c>
      <c r="C53" s="128">
        <v>5</v>
      </c>
      <c r="D53" s="128">
        <v>0</v>
      </c>
      <c r="E53" s="128">
        <v>0</v>
      </c>
      <c r="F53" s="128">
        <v>0</v>
      </c>
      <c r="G53" s="128">
        <v>0</v>
      </c>
      <c r="H53" s="128">
        <v>0</v>
      </c>
      <c r="I53" s="128">
        <v>0</v>
      </c>
      <c r="J53" s="128">
        <v>0</v>
      </c>
    </row>
    <row r="54" spans="1:10" x14ac:dyDescent="0.25">
      <c r="A54" s="128" t="s">
        <v>489</v>
      </c>
      <c r="B54" s="128" t="s">
        <v>1169</v>
      </c>
      <c r="C54" s="128">
        <v>0</v>
      </c>
      <c r="D54" s="128">
        <v>0</v>
      </c>
      <c r="E54" s="128">
        <v>5</v>
      </c>
      <c r="F54" s="128">
        <v>5</v>
      </c>
      <c r="G54" s="128">
        <v>0</v>
      </c>
      <c r="H54" s="128">
        <v>5</v>
      </c>
      <c r="I54" s="128">
        <v>0</v>
      </c>
      <c r="J54" s="128">
        <v>0</v>
      </c>
    </row>
    <row r="55" spans="1:10" x14ac:dyDescent="0.25">
      <c r="A55" s="128" t="s">
        <v>489</v>
      </c>
      <c r="B55" s="128" t="s">
        <v>1170</v>
      </c>
      <c r="C55" s="128">
        <v>0</v>
      </c>
      <c r="D55" s="128">
        <v>5</v>
      </c>
      <c r="E55" s="128">
        <v>0</v>
      </c>
      <c r="F55" s="128">
        <v>0</v>
      </c>
      <c r="G55" s="128">
        <v>0</v>
      </c>
      <c r="H55" s="128">
        <v>0</v>
      </c>
      <c r="I55" s="128">
        <v>0</v>
      </c>
      <c r="J55" s="128">
        <v>5</v>
      </c>
    </row>
    <row r="56" spans="1:10" x14ac:dyDescent="0.25">
      <c r="A56" s="128" t="s">
        <v>489</v>
      </c>
      <c r="B56" s="128" t="s">
        <v>1171</v>
      </c>
      <c r="C56" s="128">
        <v>5</v>
      </c>
      <c r="D56" s="128">
        <v>5</v>
      </c>
      <c r="E56" s="128">
        <v>5</v>
      </c>
      <c r="F56" s="128">
        <v>5</v>
      </c>
      <c r="G56" s="128">
        <v>5</v>
      </c>
      <c r="H56" s="128">
        <v>5</v>
      </c>
      <c r="I56" s="128">
        <v>5</v>
      </c>
      <c r="J56" s="128">
        <v>5</v>
      </c>
    </row>
    <row r="57" spans="1:10" x14ac:dyDescent="0.25">
      <c r="A57" s="128" t="s">
        <v>489</v>
      </c>
      <c r="B57" s="128" t="s">
        <v>1172</v>
      </c>
      <c r="C57" s="128">
        <v>5</v>
      </c>
      <c r="D57" s="128">
        <v>5</v>
      </c>
      <c r="E57" s="128">
        <v>5</v>
      </c>
      <c r="F57" s="128">
        <v>0</v>
      </c>
      <c r="G57" s="128">
        <v>5</v>
      </c>
      <c r="H57" s="128">
        <v>5</v>
      </c>
      <c r="I57" s="128">
        <v>0</v>
      </c>
      <c r="J57" s="128">
        <v>0</v>
      </c>
    </row>
    <row r="58" spans="1:10" x14ac:dyDescent="0.25">
      <c r="A58" s="128" t="s">
        <v>489</v>
      </c>
      <c r="B58" s="128" t="s">
        <v>1173</v>
      </c>
      <c r="C58" s="128">
        <v>5</v>
      </c>
      <c r="D58" s="128">
        <v>5</v>
      </c>
      <c r="E58" s="128">
        <v>5</v>
      </c>
      <c r="F58" s="128">
        <v>0</v>
      </c>
      <c r="G58" s="128">
        <v>5</v>
      </c>
      <c r="H58" s="128">
        <v>5</v>
      </c>
      <c r="I58" s="128">
        <v>5</v>
      </c>
      <c r="J58" s="128">
        <v>5</v>
      </c>
    </row>
    <row r="59" spans="1:10" x14ac:dyDescent="0.25">
      <c r="A59" s="128" t="s">
        <v>489</v>
      </c>
      <c r="B59" s="128" t="s">
        <v>1174</v>
      </c>
      <c r="C59" s="128">
        <v>0</v>
      </c>
      <c r="D59" s="128">
        <v>5</v>
      </c>
      <c r="E59" s="128">
        <v>0</v>
      </c>
      <c r="F59" s="128">
        <v>0</v>
      </c>
      <c r="G59" s="128">
        <v>0</v>
      </c>
      <c r="H59" s="128">
        <v>0</v>
      </c>
      <c r="I59" s="128">
        <v>0</v>
      </c>
      <c r="J59" s="128">
        <v>0</v>
      </c>
    </row>
    <row r="60" spans="1:10" x14ac:dyDescent="0.25">
      <c r="A60" s="128" t="s">
        <v>489</v>
      </c>
      <c r="B60" s="128" t="s">
        <v>1175</v>
      </c>
      <c r="C60" s="128">
        <v>5</v>
      </c>
      <c r="D60" s="128">
        <v>5</v>
      </c>
      <c r="E60" s="128">
        <v>0</v>
      </c>
      <c r="F60" s="128">
        <v>5</v>
      </c>
      <c r="G60" s="128">
        <v>5</v>
      </c>
      <c r="H60" s="128">
        <v>0</v>
      </c>
      <c r="I60" s="128">
        <v>0</v>
      </c>
      <c r="J60" s="128">
        <v>0</v>
      </c>
    </row>
    <row r="61" spans="1:10" x14ac:dyDescent="0.25">
      <c r="A61" s="128" t="s">
        <v>489</v>
      </c>
      <c r="B61" s="128" t="s">
        <v>1176</v>
      </c>
      <c r="C61" s="128">
        <v>5</v>
      </c>
      <c r="D61" s="128">
        <v>5</v>
      </c>
      <c r="E61" s="128">
        <v>5</v>
      </c>
      <c r="F61" s="128">
        <v>5</v>
      </c>
      <c r="G61" s="128">
        <v>5</v>
      </c>
      <c r="H61" s="128">
        <v>5</v>
      </c>
      <c r="I61" s="128">
        <v>5</v>
      </c>
      <c r="J61" s="128">
        <v>5</v>
      </c>
    </row>
    <row r="62" spans="1:10" x14ac:dyDescent="0.25">
      <c r="A62" s="128" t="s">
        <v>489</v>
      </c>
      <c r="B62" s="128" t="s">
        <v>1251</v>
      </c>
      <c r="C62" s="128">
        <v>5</v>
      </c>
      <c r="D62" s="128">
        <v>5</v>
      </c>
      <c r="E62" s="128">
        <v>5</v>
      </c>
      <c r="F62" s="128">
        <v>5</v>
      </c>
      <c r="G62" s="128">
        <v>5</v>
      </c>
      <c r="H62" s="128">
        <v>5</v>
      </c>
      <c r="I62" s="128">
        <v>0</v>
      </c>
      <c r="J62" s="128">
        <v>5</v>
      </c>
    </row>
    <row r="63" spans="1:10" x14ac:dyDescent="0.25">
      <c r="A63" s="128" t="s">
        <v>489</v>
      </c>
      <c r="B63" s="128" t="s">
        <v>1177</v>
      </c>
      <c r="C63" s="128">
        <v>5</v>
      </c>
      <c r="D63" s="128">
        <v>5</v>
      </c>
      <c r="E63" s="128">
        <v>5</v>
      </c>
      <c r="F63" s="128">
        <v>5</v>
      </c>
      <c r="G63" s="128">
        <v>5</v>
      </c>
      <c r="H63" s="128">
        <v>5</v>
      </c>
      <c r="I63" s="128">
        <v>5</v>
      </c>
      <c r="J63" s="128">
        <v>5</v>
      </c>
    </row>
    <row r="64" spans="1:10" x14ac:dyDescent="0.25">
      <c r="A64" s="128" t="s">
        <v>489</v>
      </c>
      <c r="B64" s="128" t="s">
        <v>1178</v>
      </c>
      <c r="C64" s="128">
        <v>5</v>
      </c>
      <c r="D64" s="128">
        <v>0</v>
      </c>
      <c r="E64" s="128">
        <v>5</v>
      </c>
      <c r="F64" s="128">
        <v>5</v>
      </c>
      <c r="G64" s="128">
        <v>5</v>
      </c>
      <c r="H64" s="128">
        <v>5</v>
      </c>
      <c r="I64" s="128">
        <v>5</v>
      </c>
      <c r="J64" s="128">
        <v>0</v>
      </c>
    </row>
    <row r="65" spans="1:10" x14ac:dyDescent="0.25">
      <c r="A65" s="128" t="s">
        <v>489</v>
      </c>
      <c r="B65" s="128" t="s">
        <v>1179</v>
      </c>
      <c r="C65" s="128">
        <v>0</v>
      </c>
      <c r="D65" s="128">
        <v>5</v>
      </c>
      <c r="E65" s="128">
        <v>5</v>
      </c>
      <c r="F65" s="128">
        <v>0</v>
      </c>
      <c r="G65" s="128">
        <v>5</v>
      </c>
      <c r="H65" s="128">
        <v>5</v>
      </c>
      <c r="I65" s="128">
        <v>0</v>
      </c>
      <c r="J65" s="128">
        <v>5</v>
      </c>
    </row>
    <row r="66" spans="1:10" x14ac:dyDescent="0.25">
      <c r="A66" s="128" t="s">
        <v>489</v>
      </c>
      <c r="B66" s="128" t="s">
        <v>1180</v>
      </c>
      <c r="C66" s="128">
        <v>5</v>
      </c>
      <c r="D66" s="128">
        <v>5</v>
      </c>
      <c r="E66" s="128">
        <v>5</v>
      </c>
      <c r="F66" s="128">
        <v>5</v>
      </c>
      <c r="G66" s="128">
        <v>5</v>
      </c>
      <c r="H66" s="128">
        <v>5</v>
      </c>
      <c r="I66" s="128">
        <v>0</v>
      </c>
      <c r="J66" s="128">
        <v>5</v>
      </c>
    </row>
    <row r="67" spans="1:10" x14ac:dyDescent="0.25">
      <c r="A67" s="128" t="s">
        <v>489</v>
      </c>
      <c r="B67" s="128" t="s">
        <v>1181</v>
      </c>
      <c r="C67" s="128">
        <v>5</v>
      </c>
      <c r="D67" s="128">
        <v>5</v>
      </c>
      <c r="E67" s="128">
        <v>5</v>
      </c>
      <c r="F67" s="128">
        <v>5</v>
      </c>
      <c r="G67" s="128">
        <v>5</v>
      </c>
      <c r="H67" s="128">
        <v>5</v>
      </c>
      <c r="I67" s="128">
        <v>5</v>
      </c>
      <c r="J67" s="128">
        <v>5</v>
      </c>
    </row>
    <row r="68" spans="1:10" x14ac:dyDescent="0.25">
      <c r="A68" s="128" t="s">
        <v>489</v>
      </c>
      <c r="B68" s="128" t="s">
        <v>1182</v>
      </c>
      <c r="C68" s="128">
        <v>5</v>
      </c>
      <c r="D68" s="128">
        <v>5</v>
      </c>
      <c r="E68" s="128">
        <v>5</v>
      </c>
      <c r="F68" s="128">
        <v>5</v>
      </c>
      <c r="G68" s="128">
        <v>5</v>
      </c>
      <c r="H68" s="128">
        <v>5</v>
      </c>
      <c r="I68" s="128">
        <v>0</v>
      </c>
      <c r="J68" s="128">
        <v>5</v>
      </c>
    </row>
    <row r="69" spans="1:10" x14ac:dyDescent="0.25">
      <c r="A69" s="128" t="s">
        <v>489</v>
      </c>
      <c r="B69" s="128" t="s">
        <v>1183</v>
      </c>
      <c r="C69" s="128">
        <v>5</v>
      </c>
      <c r="D69" s="128">
        <v>5</v>
      </c>
      <c r="E69" s="128">
        <v>5</v>
      </c>
      <c r="F69" s="128">
        <v>5</v>
      </c>
      <c r="G69" s="128">
        <v>5</v>
      </c>
      <c r="H69" s="128">
        <v>5</v>
      </c>
      <c r="I69" s="128">
        <v>5</v>
      </c>
      <c r="J69" s="128">
        <v>0</v>
      </c>
    </row>
    <row r="70" spans="1:10" x14ac:dyDescent="0.25">
      <c r="A70" s="128" t="s">
        <v>489</v>
      </c>
      <c r="B70" s="128" t="s">
        <v>1184</v>
      </c>
      <c r="C70" s="128">
        <v>5</v>
      </c>
      <c r="D70" s="128">
        <v>5</v>
      </c>
      <c r="E70" s="128">
        <v>5</v>
      </c>
      <c r="F70" s="128">
        <v>5</v>
      </c>
      <c r="G70" s="128">
        <v>5</v>
      </c>
      <c r="H70" s="128">
        <v>5</v>
      </c>
      <c r="I70" s="128">
        <v>0</v>
      </c>
      <c r="J70" s="128">
        <v>5</v>
      </c>
    </row>
    <row r="71" spans="1:10" x14ac:dyDescent="0.25">
      <c r="A71" s="128" t="s">
        <v>489</v>
      </c>
      <c r="B71" s="128" t="s">
        <v>1185</v>
      </c>
      <c r="C71" s="128">
        <v>5</v>
      </c>
      <c r="D71" s="128">
        <v>5</v>
      </c>
      <c r="E71" s="128">
        <v>5</v>
      </c>
      <c r="F71" s="128">
        <v>5</v>
      </c>
      <c r="G71" s="128">
        <v>5</v>
      </c>
      <c r="H71" s="128">
        <v>5</v>
      </c>
      <c r="I71" s="128">
        <v>0</v>
      </c>
      <c r="J71" s="128">
        <v>0</v>
      </c>
    </row>
    <row r="72" spans="1:10" x14ac:dyDescent="0.25">
      <c r="A72" s="128" t="s">
        <v>489</v>
      </c>
      <c r="B72" s="128" t="s">
        <v>1186</v>
      </c>
      <c r="C72" s="128">
        <v>0</v>
      </c>
      <c r="D72" s="128">
        <v>5</v>
      </c>
      <c r="E72" s="128">
        <v>5</v>
      </c>
      <c r="F72" s="128">
        <v>5</v>
      </c>
      <c r="G72" s="128">
        <v>0</v>
      </c>
      <c r="H72" s="128">
        <v>0</v>
      </c>
      <c r="I72" s="128">
        <v>0</v>
      </c>
      <c r="J72" s="128">
        <v>0</v>
      </c>
    </row>
    <row r="73" spans="1:10" x14ac:dyDescent="0.25">
      <c r="A73" s="128" t="s">
        <v>489</v>
      </c>
      <c r="B73" s="128" t="s">
        <v>1187</v>
      </c>
      <c r="C73" s="128">
        <v>5</v>
      </c>
      <c r="D73" s="128">
        <v>5</v>
      </c>
      <c r="E73" s="128">
        <v>5</v>
      </c>
      <c r="F73" s="128">
        <v>5</v>
      </c>
      <c r="G73" s="128">
        <v>5</v>
      </c>
      <c r="H73" s="128">
        <v>5</v>
      </c>
      <c r="I73" s="128">
        <v>5</v>
      </c>
      <c r="J73" s="128">
        <v>5</v>
      </c>
    </row>
    <row r="74" spans="1:10" x14ac:dyDescent="0.25">
      <c r="A74" s="128" t="s">
        <v>489</v>
      </c>
      <c r="B74" s="128" t="s">
        <v>1188</v>
      </c>
      <c r="C74" s="128">
        <v>5</v>
      </c>
      <c r="D74" s="128">
        <v>5</v>
      </c>
      <c r="E74" s="128">
        <v>5</v>
      </c>
      <c r="F74" s="128">
        <v>5</v>
      </c>
      <c r="G74" s="128">
        <v>5</v>
      </c>
      <c r="H74" s="128">
        <v>5</v>
      </c>
      <c r="I74" s="128">
        <v>5</v>
      </c>
      <c r="J74" s="128">
        <v>5</v>
      </c>
    </row>
    <row r="75" spans="1:10" x14ac:dyDescent="0.25">
      <c r="A75" s="128" t="s">
        <v>489</v>
      </c>
      <c r="B75" s="128" t="s">
        <v>1189</v>
      </c>
      <c r="C75" s="128">
        <v>0</v>
      </c>
      <c r="D75" s="128">
        <v>5</v>
      </c>
      <c r="E75" s="128">
        <v>0</v>
      </c>
      <c r="F75" s="128">
        <v>0</v>
      </c>
      <c r="G75" s="128">
        <v>0</v>
      </c>
      <c r="H75" s="128">
        <v>0</v>
      </c>
      <c r="I75" s="128">
        <v>0</v>
      </c>
      <c r="J75" s="128">
        <v>0</v>
      </c>
    </row>
    <row r="76" spans="1:10" x14ac:dyDescent="0.25">
      <c r="A76" s="128" t="s">
        <v>489</v>
      </c>
      <c r="B76" s="128" t="s">
        <v>1190</v>
      </c>
      <c r="C76" s="128">
        <v>5</v>
      </c>
      <c r="D76" s="128">
        <v>5</v>
      </c>
      <c r="E76" s="128">
        <v>0</v>
      </c>
      <c r="F76" s="128">
        <v>5</v>
      </c>
      <c r="G76" s="128">
        <v>0</v>
      </c>
      <c r="H76" s="128">
        <v>0</v>
      </c>
      <c r="I76" s="128">
        <v>0</v>
      </c>
      <c r="J76" s="128">
        <v>5</v>
      </c>
    </row>
    <row r="77" spans="1:10" x14ac:dyDescent="0.25">
      <c r="A77" s="128" t="s">
        <v>489</v>
      </c>
      <c r="B77" s="128" t="s">
        <v>1191</v>
      </c>
      <c r="C77" s="128">
        <v>5</v>
      </c>
      <c r="D77" s="128">
        <v>5</v>
      </c>
      <c r="E77" s="128">
        <v>5</v>
      </c>
      <c r="F77" s="128">
        <v>5</v>
      </c>
      <c r="G77" s="128">
        <v>5</v>
      </c>
      <c r="H77" s="128">
        <v>5</v>
      </c>
      <c r="I77" s="128">
        <v>5</v>
      </c>
      <c r="J77" s="128">
        <v>5</v>
      </c>
    </row>
    <row r="78" spans="1:10" x14ac:dyDescent="0.25">
      <c r="A78" s="128" t="s">
        <v>489</v>
      </c>
      <c r="B78" s="128" t="s">
        <v>1192</v>
      </c>
      <c r="C78" s="128">
        <v>5</v>
      </c>
      <c r="D78" s="128">
        <v>5</v>
      </c>
      <c r="E78" s="128">
        <v>5</v>
      </c>
      <c r="F78" s="128">
        <v>5</v>
      </c>
      <c r="G78" s="128">
        <v>5</v>
      </c>
      <c r="H78" s="128">
        <v>5</v>
      </c>
      <c r="I78" s="128">
        <v>0</v>
      </c>
      <c r="J78" s="128">
        <v>5</v>
      </c>
    </row>
    <row r="79" spans="1:10" x14ac:dyDescent="0.25">
      <c r="A79" s="128" t="s">
        <v>489</v>
      </c>
      <c r="B79" s="128" t="s">
        <v>1193</v>
      </c>
      <c r="C79" s="128">
        <v>0</v>
      </c>
      <c r="D79" s="128">
        <v>5</v>
      </c>
      <c r="E79" s="128">
        <v>5</v>
      </c>
      <c r="F79" s="128">
        <v>5</v>
      </c>
      <c r="G79" s="128">
        <v>5</v>
      </c>
      <c r="H79" s="128">
        <v>5</v>
      </c>
      <c r="I79" s="128">
        <v>5</v>
      </c>
      <c r="J79" s="128">
        <v>0</v>
      </c>
    </row>
    <row r="80" spans="1:10" x14ac:dyDescent="0.25">
      <c r="A80" s="128" t="s">
        <v>489</v>
      </c>
      <c r="B80" s="128" t="s">
        <v>1194</v>
      </c>
      <c r="C80" s="128">
        <v>0</v>
      </c>
      <c r="D80" s="128">
        <v>5</v>
      </c>
      <c r="E80" s="128">
        <v>5</v>
      </c>
      <c r="F80" s="128">
        <v>5</v>
      </c>
      <c r="G80" s="128">
        <v>5</v>
      </c>
      <c r="H80" s="128">
        <v>5</v>
      </c>
      <c r="I80" s="128">
        <v>0</v>
      </c>
      <c r="J80" s="128">
        <v>5</v>
      </c>
    </row>
    <row r="81" spans="1:10" x14ac:dyDescent="0.25">
      <c r="A81" s="128" t="s">
        <v>489</v>
      </c>
      <c r="B81" s="128" t="s">
        <v>1195</v>
      </c>
      <c r="C81" s="128">
        <v>0</v>
      </c>
      <c r="D81" s="128">
        <v>5</v>
      </c>
      <c r="E81" s="128">
        <v>5</v>
      </c>
      <c r="F81" s="128">
        <v>5</v>
      </c>
      <c r="G81" s="128">
        <v>5</v>
      </c>
      <c r="H81" s="128">
        <v>5</v>
      </c>
      <c r="I81" s="128">
        <v>0</v>
      </c>
      <c r="J81" s="128">
        <v>5</v>
      </c>
    </row>
    <row r="82" spans="1:10" x14ac:dyDescent="0.25">
      <c r="A82" s="128" t="s">
        <v>489</v>
      </c>
      <c r="B82" s="128" t="s">
        <v>1196</v>
      </c>
      <c r="C82" s="128">
        <v>0</v>
      </c>
      <c r="D82" s="128">
        <v>5</v>
      </c>
      <c r="E82" s="128">
        <v>5</v>
      </c>
      <c r="F82" s="128">
        <v>5</v>
      </c>
      <c r="G82" s="128">
        <v>5</v>
      </c>
      <c r="H82" s="128">
        <v>5</v>
      </c>
      <c r="I82" s="128">
        <v>0</v>
      </c>
      <c r="J82" s="128">
        <v>5</v>
      </c>
    </row>
    <row r="83" spans="1:10" x14ac:dyDescent="0.25">
      <c r="A83" s="128" t="s">
        <v>489</v>
      </c>
      <c r="B83" s="128" t="s">
        <v>1197</v>
      </c>
      <c r="C83" s="128">
        <v>5</v>
      </c>
      <c r="D83" s="128">
        <v>5</v>
      </c>
      <c r="E83" s="128">
        <v>5</v>
      </c>
      <c r="F83" s="128">
        <v>5</v>
      </c>
      <c r="G83" s="128">
        <v>5</v>
      </c>
      <c r="H83" s="128">
        <v>5</v>
      </c>
      <c r="I83" s="128">
        <v>5</v>
      </c>
      <c r="J83" s="128">
        <v>5</v>
      </c>
    </row>
    <row r="84" spans="1:10" x14ac:dyDescent="0.25">
      <c r="A84" s="128" t="s">
        <v>489</v>
      </c>
      <c r="B84" s="128" t="s">
        <v>1198</v>
      </c>
      <c r="C84" s="128">
        <v>5</v>
      </c>
      <c r="D84" s="128">
        <v>5</v>
      </c>
      <c r="E84" s="128">
        <v>5</v>
      </c>
      <c r="F84" s="128">
        <v>5</v>
      </c>
      <c r="G84" s="128">
        <v>5</v>
      </c>
      <c r="H84" s="128">
        <v>5</v>
      </c>
      <c r="I84" s="128">
        <v>0</v>
      </c>
      <c r="J84" s="128">
        <v>5</v>
      </c>
    </row>
    <row r="85" spans="1:10" x14ac:dyDescent="0.25">
      <c r="A85" s="128" t="s">
        <v>489</v>
      </c>
      <c r="B85" s="128" t="s">
        <v>1199</v>
      </c>
      <c r="C85" s="128">
        <v>5</v>
      </c>
      <c r="D85" s="128">
        <v>5</v>
      </c>
      <c r="E85" s="128">
        <v>5</v>
      </c>
      <c r="F85" s="128">
        <v>5</v>
      </c>
      <c r="G85" s="128">
        <v>5</v>
      </c>
      <c r="H85" s="128">
        <v>5</v>
      </c>
      <c r="I85" s="128">
        <v>5</v>
      </c>
      <c r="J85" s="128">
        <v>5</v>
      </c>
    </row>
    <row r="86" spans="1:10" x14ac:dyDescent="0.25">
      <c r="A86" s="128" t="s">
        <v>489</v>
      </c>
      <c r="B86" s="128" t="s">
        <v>1200</v>
      </c>
      <c r="C86" s="128">
        <v>5</v>
      </c>
      <c r="D86" s="128">
        <v>0</v>
      </c>
      <c r="E86" s="128">
        <v>5</v>
      </c>
      <c r="F86" s="128">
        <v>5</v>
      </c>
      <c r="G86" s="128">
        <v>5</v>
      </c>
      <c r="H86" s="128">
        <v>5</v>
      </c>
      <c r="I86" s="128">
        <v>0</v>
      </c>
      <c r="J86" s="128">
        <v>0</v>
      </c>
    </row>
    <row r="87" spans="1:10" x14ac:dyDescent="0.25">
      <c r="A87" s="128" t="s">
        <v>489</v>
      </c>
      <c r="B87" s="128" t="s">
        <v>1201</v>
      </c>
      <c r="C87" s="128">
        <v>5</v>
      </c>
      <c r="D87" s="128">
        <v>0</v>
      </c>
      <c r="E87" s="128">
        <v>5</v>
      </c>
      <c r="F87" s="128">
        <v>5</v>
      </c>
      <c r="G87" s="128">
        <v>5</v>
      </c>
      <c r="H87" s="128">
        <v>5</v>
      </c>
      <c r="I87" s="128">
        <v>0</v>
      </c>
      <c r="J87" s="128">
        <v>0</v>
      </c>
    </row>
    <row r="88" spans="1:10" x14ac:dyDescent="0.25">
      <c r="A88" s="128" t="s">
        <v>489</v>
      </c>
      <c r="B88" s="128" t="s">
        <v>1202</v>
      </c>
      <c r="C88" s="128">
        <v>5</v>
      </c>
      <c r="D88" s="128">
        <v>5</v>
      </c>
      <c r="E88" s="128">
        <v>5</v>
      </c>
      <c r="F88" s="128">
        <v>5</v>
      </c>
      <c r="G88" s="128">
        <v>5</v>
      </c>
      <c r="H88" s="128">
        <v>0</v>
      </c>
      <c r="I88" s="128">
        <v>0</v>
      </c>
      <c r="J88" s="128">
        <v>5</v>
      </c>
    </row>
    <row r="89" spans="1:10" x14ac:dyDescent="0.25">
      <c r="A89" s="128" t="s">
        <v>489</v>
      </c>
      <c r="B89" s="128" t="s">
        <v>1203</v>
      </c>
      <c r="C89" s="128">
        <v>5</v>
      </c>
      <c r="D89" s="128">
        <v>5</v>
      </c>
      <c r="E89" s="128">
        <v>5</v>
      </c>
      <c r="F89" s="128">
        <v>5</v>
      </c>
      <c r="G89" s="128">
        <v>5</v>
      </c>
      <c r="H89" s="128">
        <v>5</v>
      </c>
      <c r="I89" s="128">
        <v>0</v>
      </c>
      <c r="J89" s="128">
        <v>0</v>
      </c>
    </row>
    <row r="90" spans="1:10" x14ac:dyDescent="0.25">
      <c r="A90" s="128" t="s">
        <v>489</v>
      </c>
      <c r="B90" s="128" t="s">
        <v>1204</v>
      </c>
      <c r="C90" s="128">
        <v>5</v>
      </c>
      <c r="D90" s="128">
        <v>5</v>
      </c>
      <c r="E90" s="128">
        <v>5</v>
      </c>
      <c r="F90" s="128">
        <v>5</v>
      </c>
      <c r="G90" s="128">
        <v>5</v>
      </c>
      <c r="H90" s="128">
        <v>5</v>
      </c>
      <c r="I90" s="128">
        <v>5</v>
      </c>
      <c r="J90" s="128">
        <v>5</v>
      </c>
    </row>
    <row r="91" spans="1:10" x14ac:dyDescent="0.25">
      <c r="A91" s="128" t="s">
        <v>489</v>
      </c>
      <c r="B91" s="128" t="s">
        <v>1205</v>
      </c>
      <c r="C91" s="128">
        <v>5</v>
      </c>
      <c r="D91" s="128">
        <v>5</v>
      </c>
      <c r="E91" s="128">
        <v>5</v>
      </c>
      <c r="F91" s="128">
        <v>5</v>
      </c>
      <c r="G91" s="128">
        <v>5</v>
      </c>
      <c r="H91" s="128">
        <v>0</v>
      </c>
      <c r="I91" s="128">
        <v>0</v>
      </c>
      <c r="J91" s="128">
        <v>0</v>
      </c>
    </row>
    <row r="92" spans="1:10" x14ac:dyDescent="0.25">
      <c r="A92" s="128" t="s">
        <v>489</v>
      </c>
      <c r="B92" s="128" t="s">
        <v>1206</v>
      </c>
      <c r="C92" s="128">
        <v>5</v>
      </c>
      <c r="D92" s="128">
        <v>5</v>
      </c>
      <c r="E92" s="128">
        <v>5</v>
      </c>
      <c r="F92" s="128">
        <v>5</v>
      </c>
      <c r="G92" s="128">
        <v>5</v>
      </c>
      <c r="H92" s="128">
        <v>5</v>
      </c>
      <c r="I92" s="128">
        <v>0</v>
      </c>
      <c r="J92" s="128">
        <v>5</v>
      </c>
    </row>
    <row r="93" spans="1:10" x14ac:dyDescent="0.25">
      <c r="A93" s="128" t="s">
        <v>489</v>
      </c>
      <c r="B93" s="128" t="s">
        <v>1207</v>
      </c>
      <c r="C93" s="128">
        <v>0</v>
      </c>
      <c r="D93" s="128">
        <v>5</v>
      </c>
      <c r="E93" s="128">
        <v>0</v>
      </c>
      <c r="F93" s="128">
        <v>0</v>
      </c>
      <c r="G93" s="128">
        <v>0</v>
      </c>
      <c r="H93" s="128">
        <v>0</v>
      </c>
      <c r="I93" s="128">
        <v>0</v>
      </c>
      <c r="J93" s="128">
        <v>0</v>
      </c>
    </row>
    <row r="94" spans="1:10" x14ac:dyDescent="0.25">
      <c r="A94" s="128" t="s">
        <v>489</v>
      </c>
      <c r="B94" s="128" t="s">
        <v>1208</v>
      </c>
      <c r="C94" s="128">
        <v>0</v>
      </c>
      <c r="D94" s="128">
        <v>5</v>
      </c>
      <c r="E94" s="128">
        <v>5</v>
      </c>
      <c r="F94" s="128">
        <v>5</v>
      </c>
      <c r="G94" s="128">
        <v>5</v>
      </c>
      <c r="H94" s="128">
        <v>5</v>
      </c>
      <c r="I94" s="128">
        <v>0</v>
      </c>
      <c r="J94" s="128">
        <v>5</v>
      </c>
    </row>
    <row r="95" spans="1:10" x14ac:dyDescent="0.25">
      <c r="A95" s="128" t="s">
        <v>489</v>
      </c>
      <c r="B95" s="128" t="s">
        <v>1209</v>
      </c>
      <c r="C95" s="128">
        <v>0</v>
      </c>
      <c r="D95" s="128">
        <v>0</v>
      </c>
      <c r="E95" s="128">
        <v>0</v>
      </c>
      <c r="F95" s="128">
        <v>0</v>
      </c>
      <c r="G95" s="128">
        <v>0</v>
      </c>
      <c r="H95" s="128">
        <v>0</v>
      </c>
      <c r="I95" s="128">
        <v>0</v>
      </c>
      <c r="J95" s="128">
        <v>0</v>
      </c>
    </row>
    <row r="96" spans="1:10" x14ac:dyDescent="0.25">
      <c r="A96" s="128" t="s">
        <v>489</v>
      </c>
      <c r="B96" s="128" t="s">
        <v>1210</v>
      </c>
      <c r="C96" s="128">
        <v>0</v>
      </c>
      <c r="D96" s="128">
        <v>0</v>
      </c>
      <c r="E96" s="128">
        <v>0</v>
      </c>
      <c r="F96" s="128">
        <v>0</v>
      </c>
      <c r="G96" s="128">
        <v>0</v>
      </c>
      <c r="H96" s="128">
        <v>0</v>
      </c>
      <c r="I96" s="128">
        <v>0</v>
      </c>
      <c r="J96" s="128">
        <v>0</v>
      </c>
    </row>
    <row r="97" spans="1:10" x14ac:dyDescent="0.25">
      <c r="A97" s="128" t="s">
        <v>489</v>
      </c>
      <c r="B97" s="128" t="s">
        <v>1211</v>
      </c>
      <c r="C97" s="128">
        <v>5</v>
      </c>
      <c r="D97" s="128">
        <v>5</v>
      </c>
      <c r="E97" s="128">
        <v>5</v>
      </c>
      <c r="F97" s="128">
        <v>5</v>
      </c>
      <c r="G97" s="128">
        <v>5</v>
      </c>
      <c r="H97" s="128">
        <v>5</v>
      </c>
      <c r="I97" s="128">
        <v>5</v>
      </c>
      <c r="J97" s="128">
        <v>5</v>
      </c>
    </row>
    <row r="98" spans="1:10" x14ac:dyDescent="0.25">
      <c r="A98" s="128" t="s">
        <v>489</v>
      </c>
      <c r="B98" s="128" t="s">
        <v>1212</v>
      </c>
      <c r="C98" s="128">
        <v>5</v>
      </c>
      <c r="D98" s="128">
        <v>0</v>
      </c>
      <c r="E98" s="128">
        <v>5</v>
      </c>
      <c r="F98" s="128">
        <v>5</v>
      </c>
      <c r="G98" s="128">
        <v>5</v>
      </c>
      <c r="H98" s="128">
        <v>5</v>
      </c>
      <c r="I98" s="128">
        <v>0</v>
      </c>
      <c r="J98" s="128">
        <v>5</v>
      </c>
    </row>
    <row r="99" spans="1:10" x14ac:dyDescent="0.25">
      <c r="A99" s="128" t="s">
        <v>489</v>
      </c>
      <c r="B99" s="128" t="s">
        <v>1213</v>
      </c>
      <c r="C99" s="128">
        <v>5</v>
      </c>
      <c r="D99" s="128">
        <v>5</v>
      </c>
      <c r="E99" s="128">
        <v>5</v>
      </c>
      <c r="F99" s="128">
        <v>5</v>
      </c>
      <c r="G99" s="128">
        <v>5</v>
      </c>
      <c r="H99" s="128">
        <v>5</v>
      </c>
      <c r="I99" s="128">
        <v>0</v>
      </c>
      <c r="J99" s="128">
        <v>0</v>
      </c>
    </row>
    <row r="100" spans="1:10" x14ac:dyDescent="0.25">
      <c r="A100" s="128" t="s">
        <v>489</v>
      </c>
      <c r="B100" s="128" t="s">
        <v>1214</v>
      </c>
      <c r="C100" s="128">
        <v>5</v>
      </c>
      <c r="D100" s="128">
        <v>0</v>
      </c>
      <c r="E100" s="128">
        <v>5</v>
      </c>
      <c r="F100" s="128">
        <v>5</v>
      </c>
      <c r="G100" s="128">
        <v>5</v>
      </c>
      <c r="H100" s="128">
        <v>5</v>
      </c>
      <c r="I100" s="128">
        <v>5</v>
      </c>
      <c r="J100" s="128">
        <v>5</v>
      </c>
    </row>
    <row r="101" spans="1:10" x14ac:dyDescent="0.25">
      <c r="A101" s="128" t="s">
        <v>489</v>
      </c>
      <c r="B101" s="128" t="s">
        <v>1215</v>
      </c>
      <c r="C101" s="128">
        <v>5</v>
      </c>
      <c r="D101" s="128">
        <v>5</v>
      </c>
      <c r="E101" s="128">
        <v>5</v>
      </c>
      <c r="F101" s="128">
        <v>0</v>
      </c>
      <c r="G101" s="128">
        <v>5</v>
      </c>
      <c r="H101" s="128">
        <v>5</v>
      </c>
      <c r="I101" s="128">
        <v>0</v>
      </c>
      <c r="J101" s="128">
        <v>5</v>
      </c>
    </row>
    <row r="102" spans="1:10" x14ac:dyDescent="0.25">
      <c r="A102" s="128" t="s">
        <v>489</v>
      </c>
      <c r="B102" s="128" t="s">
        <v>1216</v>
      </c>
      <c r="C102" s="128">
        <v>5</v>
      </c>
      <c r="D102" s="128">
        <v>5</v>
      </c>
      <c r="E102" s="128">
        <v>5</v>
      </c>
      <c r="F102" s="128">
        <v>0</v>
      </c>
      <c r="G102" s="128">
        <v>5</v>
      </c>
      <c r="H102" s="128">
        <v>5</v>
      </c>
      <c r="I102" s="128">
        <v>0</v>
      </c>
      <c r="J102" s="128">
        <v>5</v>
      </c>
    </row>
    <row r="103" spans="1:10" x14ac:dyDescent="0.25">
      <c r="A103" s="128" t="s">
        <v>502</v>
      </c>
      <c r="B103" s="128" t="s">
        <v>1218</v>
      </c>
      <c r="C103" s="128">
        <v>0</v>
      </c>
      <c r="D103" s="128">
        <v>0</v>
      </c>
      <c r="E103" s="128">
        <v>5</v>
      </c>
      <c r="F103" s="128">
        <v>5</v>
      </c>
      <c r="G103" s="128">
        <v>5</v>
      </c>
      <c r="H103" s="128">
        <v>5</v>
      </c>
      <c r="I103" s="128">
        <v>5</v>
      </c>
      <c r="J103" s="128">
        <v>0</v>
      </c>
    </row>
    <row r="104" spans="1:10" x14ac:dyDescent="0.25">
      <c r="A104" s="128" t="s">
        <v>502</v>
      </c>
      <c r="B104" s="128" t="s">
        <v>1219</v>
      </c>
      <c r="C104" s="128">
        <v>0</v>
      </c>
      <c r="D104" s="128">
        <v>5</v>
      </c>
      <c r="E104" s="128">
        <v>5</v>
      </c>
      <c r="F104" s="128">
        <v>5</v>
      </c>
      <c r="G104" s="128">
        <v>5</v>
      </c>
      <c r="H104" s="128">
        <v>5</v>
      </c>
      <c r="I104" s="128">
        <v>5</v>
      </c>
      <c r="J104" s="128">
        <v>0</v>
      </c>
    </row>
    <row r="105" spans="1:10" x14ac:dyDescent="0.25">
      <c r="A105" s="128" t="s">
        <v>502</v>
      </c>
      <c r="B105" s="128" t="s">
        <v>1220</v>
      </c>
      <c r="C105" s="128">
        <v>0</v>
      </c>
      <c r="D105" s="128">
        <v>0</v>
      </c>
      <c r="E105" s="128">
        <v>0</v>
      </c>
      <c r="F105" s="128">
        <v>0</v>
      </c>
      <c r="G105" s="128">
        <v>0</v>
      </c>
      <c r="H105" s="128">
        <v>0</v>
      </c>
      <c r="I105" s="128">
        <v>0</v>
      </c>
      <c r="J105" s="128">
        <v>0</v>
      </c>
    </row>
    <row r="106" spans="1:10" x14ac:dyDescent="0.25">
      <c r="A106" s="128" t="s">
        <v>502</v>
      </c>
      <c r="B106" s="128" t="s">
        <v>1221</v>
      </c>
      <c r="C106" s="128">
        <v>5</v>
      </c>
      <c r="D106" s="128">
        <v>5</v>
      </c>
      <c r="E106" s="128">
        <v>5</v>
      </c>
      <c r="F106" s="128">
        <v>5</v>
      </c>
      <c r="G106" s="128">
        <v>5</v>
      </c>
      <c r="H106" s="128">
        <v>5</v>
      </c>
      <c r="I106" s="128">
        <v>5</v>
      </c>
      <c r="J106" s="128">
        <v>0</v>
      </c>
    </row>
    <row r="107" spans="1:10" x14ac:dyDescent="0.25">
      <c r="A107" s="128" t="s">
        <v>502</v>
      </c>
      <c r="B107" s="128" t="s">
        <v>1222</v>
      </c>
      <c r="C107" s="128">
        <v>5</v>
      </c>
      <c r="D107" s="128">
        <v>0</v>
      </c>
      <c r="E107" s="128">
        <v>5</v>
      </c>
      <c r="F107" s="128">
        <v>0</v>
      </c>
      <c r="G107" s="128">
        <v>5</v>
      </c>
      <c r="H107" s="128">
        <v>0</v>
      </c>
      <c r="I107" s="128">
        <v>0</v>
      </c>
      <c r="J107" s="128">
        <v>0</v>
      </c>
    </row>
    <row r="108" spans="1:10" x14ac:dyDescent="0.25">
      <c r="A108" s="128" t="s">
        <v>502</v>
      </c>
      <c r="B108" s="128" t="s">
        <v>1223</v>
      </c>
      <c r="C108" s="128">
        <v>0</v>
      </c>
      <c r="D108" s="128">
        <v>0</v>
      </c>
      <c r="E108" s="128">
        <v>0</v>
      </c>
      <c r="F108" s="128">
        <v>0</v>
      </c>
      <c r="G108" s="128">
        <v>0</v>
      </c>
      <c r="H108" s="128">
        <v>0</v>
      </c>
      <c r="I108" s="128">
        <v>0</v>
      </c>
      <c r="J108" s="128">
        <v>0</v>
      </c>
    </row>
    <row r="109" spans="1:10" x14ac:dyDescent="0.25">
      <c r="A109" s="128" t="s">
        <v>502</v>
      </c>
      <c r="B109" s="128" t="s">
        <v>1224</v>
      </c>
      <c r="C109" s="128">
        <v>0</v>
      </c>
      <c r="D109" s="128">
        <v>0</v>
      </c>
      <c r="E109" s="128">
        <v>5</v>
      </c>
      <c r="F109" s="128">
        <v>5</v>
      </c>
      <c r="G109" s="128">
        <v>5</v>
      </c>
      <c r="H109" s="128">
        <v>5</v>
      </c>
      <c r="I109" s="128">
        <v>5</v>
      </c>
      <c r="J109" s="128">
        <v>0</v>
      </c>
    </row>
    <row r="110" spans="1:10" x14ac:dyDescent="0.25">
      <c r="A110" s="128" t="s">
        <v>502</v>
      </c>
      <c r="B110" s="128" t="s">
        <v>1225</v>
      </c>
      <c r="C110" s="128">
        <v>0</v>
      </c>
      <c r="D110" s="128">
        <v>0</v>
      </c>
      <c r="E110" s="128">
        <v>0</v>
      </c>
      <c r="F110" s="128">
        <v>0</v>
      </c>
      <c r="G110" s="128">
        <v>0</v>
      </c>
      <c r="H110" s="128">
        <v>0</v>
      </c>
      <c r="I110" s="128">
        <v>0</v>
      </c>
      <c r="J110" s="128">
        <v>0</v>
      </c>
    </row>
    <row r="111" spans="1:10" x14ac:dyDescent="0.25">
      <c r="A111" s="128" t="s">
        <v>502</v>
      </c>
      <c r="B111" s="128" t="s">
        <v>1226</v>
      </c>
      <c r="C111" s="128">
        <v>5</v>
      </c>
      <c r="D111" s="128">
        <v>0</v>
      </c>
      <c r="E111" s="128">
        <v>5</v>
      </c>
      <c r="F111" s="128">
        <v>5</v>
      </c>
      <c r="G111" s="128">
        <v>5</v>
      </c>
      <c r="H111" s="128">
        <v>5</v>
      </c>
      <c r="I111" s="128">
        <v>5</v>
      </c>
      <c r="J111" s="128">
        <v>0</v>
      </c>
    </row>
    <row r="112" spans="1:10" x14ac:dyDescent="0.25">
      <c r="A112" s="128" t="s">
        <v>502</v>
      </c>
      <c r="B112" s="128" t="s">
        <v>1227</v>
      </c>
      <c r="C112" s="128">
        <v>5</v>
      </c>
      <c r="D112" s="128">
        <v>5</v>
      </c>
      <c r="E112" s="128">
        <v>5</v>
      </c>
      <c r="F112" s="128">
        <v>5</v>
      </c>
      <c r="G112" s="128">
        <v>5</v>
      </c>
      <c r="H112" s="128">
        <v>5</v>
      </c>
      <c r="I112" s="128">
        <v>0</v>
      </c>
      <c r="J112" s="128">
        <v>0</v>
      </c>
    </row>
    <row r="113" spans="1:10" x14ac:dyDescent="0.25">
      <c r="A113" s="128" t="s">
        <v>502</v>
      </c>
      <c r="B113" s="128" t="s">
        <v>1228</v>
      </c>
      <c r="C113" s="128">
        <v>5</v>
      </c>
      <c r="D113" s="128">
        <v>0</v>
      </c>
      <c r="E113" s="128">
        <v>0</v>
      </c>
      <c r="F113" s="128">
        <v>0</v>
      </c>
      <c r="G113" s="128">
        <v>0</v>
      </c>
      <c r="H113" s="128">
        <v>0</v>
      </c>
      <c r="I113" s="128">
        <v>0</v>
      </c>
      <c r="J113" s="128">
        <v>0</v>
      </c>
    </row>
    <row r="114" spans="1:10" x14ac:dyDescent="0.25">
      <c r="A114" s="128" t="s">
        <v>502</v>
      </c>
      <c r="B114" s="128" t="s">
        <v>1229</v>
      </c>
      <c r="C114" s="128">
        <v>0</v>
      </c>
      <c r="D114" s="128">
        <v>0</v>
      </c>
      <c r="E114" s="128">
        <v>0</v>
      </c>
      <c r="F114" s="128">
        <v>0</v>
      </c>
      <c r="G114" s="128">
        <v>0</v>
      </c>
      <c r="H114" s="128">
        <v>0</v>
      </c>
      <c r="I114" s="128">
        <v>0</v>
      </c>
      <c r="J114" s="128">
        <v>5</v>
      </c>
    </row>
    <row r="115" spans="1:10" x14ac:dyDescent="0.25">
      <c r="A115" s="128" t="s">
        <v>502</v>
      </c>
      <c r="B115" s="128" t="s">
        <v>1230</v>
      </c>
      <c r="C115" s="128">
        <v>0</v>
      </c>
      <c r="D115" s="128">
        <v>0</v>
      </c>
      <c r="E115" s="128">
        <v>0</v>
      </c>
      <c r="F115" s="128">
        <v>0</v>
      </c>
      <c r="G115" s="128">
        <v>0</v>
      </c>
      <c r="H115" s="128">
        <v>0</v>
      </c>
      <c r="I115" s="128">
        <v>0</v>
      </c>
      <c r="J115" s="128">
        <v>0</v>
      </c>
    </row>
    <row r="116" spans="1:10" x14ac:dyDescent="0.25">
      <c r="A116" s="128" t="s">
        <v>502</v>
      </c>
      <c r="B116" s="128" t="s">
        <v>1231</v>
      </c>
      <c r="C116" s="128">
        <v>0</v>
      </c>
      <c r="D116" s="128">
        <v>0</v>
      </c>
      <c r="E116" s="128">
        <v>0</v>
      </c>
      <c r="F116" s="128">
        <v>0</v>
      </c>
      <c r="G116" s="128">
        <v>0</v>
      </c>
      <c r="H116" s="128">
        <v>0</v>
      </c>
      <c r="I116" s="128">
        <v>0</v>
      </c>
      <c r="J116" s="128">
        <v>0</v>
      </c>
    </row>
    <row r="117" spans="1:10" x14ac:dyDescent="0.25">
      <c r="A117" s="128" t="s">
        <v>502</v>
      </c>
      <c r="B117" s="128" t="s">
        <v>1232</v>
      </c>
      <c r="C117" s="128">
        <v>0</v>
      </c>
      <c r="D117" s="128">
        <v>0</v>
      </c>
      <c r="E117" s="128">
        <v>0</v>
      </c>
      <c r="F117" s="128">
        <v>0</v>
      </c>
      <c r="G117" s="128">
        <v>5</v>
      </c>
      <c r="H117" s="128">
        <v>0</v>
      </c>
      <c r="I117" s="128">
        <v>0</v>
      </c>
      <c r="J117" s="128">
        <v>0</v>
      </c>
    </row>
    <row r="118" spans="1:10" x14ac:dyDescent="0.25">
      <c r="A118" s="128" t="s">
        <v>502</v>
      </c>
      <c r="B118" s="128" t="s">
        <v>1233</v>
      </c>
      <c r="C118" s="128">
        <v>5</v>
      </c>
      <c r="D118" s="128">
        <v>0</v>
      </c>
      <c r="E118" s="128">
        <v>5</v>
      </c>
      <c r="F118" s="128">
        <v>5</v>
      </c>
      <c r="G118" s="128">
        <v>5</v>
      </c>
      <c r="H118" s="128">
        <v>5</v>
      </c>
      <c r="I118" s="128">
        <v>0</v>
      </c>
      <c r="J118" s="128">
        <v>5</v>
      </c>
    </row>
    <row r="119" spans="1:10" x14ac:dyDescent="0.25">
      <c r="A119" s="128" t="s">
        <v>502</v>
      </c>
      <c r="B119" s="128" t="s">
        <v>1234</v>
      </c>
      <c r="C119" s="128">
        <v>5</v>
      </c>
      <c r="D119" s="128">
        <v>5</v>
      </c>
      <c r="E119" s="128">
        <v>5</v>
      </c>
      <c r="F119" s="128">
        <v>5</v>
      </c>
      <c r="G119" s="128">
        <v>5</v>
      </c>
      <c r="H119" s="128">
        <v>5</v>
      </c>
      <c r="I119" s="128">
        <v>5</v>
      </c>
      <c r="J119" s="128">
        <v>0</v>
      </c>
    </row>
    <row r="120" spans="1:10" x14ac:dyDescent="0.25">
      <c r="A120" s="128" t="s">
        <v>502</v>
      </c>
      <c r="B120" s="128" t="s">
        <v>1235</v>
      </c>
      <c r="C120" s="128">
        <v>0</v>
      </c>
      <c r="D120" s="128">
        <v>5</v>
      </c>
      <c r="E120" s="128">
        <v>5</v>
      </c>
      <c r="F120" s="128">
        <v>5</v>
      </c>
      <c r="G120" s="128">
        <v>5</v>
      </c>
      <c r="H120" s="128">
        <v>5</v>
      </c>
      <c r="I120" s="128">
        <v>0</v>
      </c>
      <c r="J120" s="128">
        <v>5</v>
      </c>
    </row>
    <row r="121" spans="1:10" x14ac:dyDescent="0.25">
      <c r="A121" s="128" t="s">
        <v>502</v>
      </c>
      <c r="B121" s="128" t="s">
        <v>1236</v>
      </c>
      <c r="C121" s="128">
        <v>5</v>
      </c>
      <c r="D121" s="128">
        <v>0</v>
      </c>
      <c r="E121" s="128">
        <v>0</v>
      </c>
      <c r="F121" s="128">
        <v>0</v>
      </c>
      <c r="G121" s="128">
        <v>5</v>
      </c>
      <c r="H121" s="128">
        <v>0</v>
      </c>
      <c r="I121" s="128">
        <v>0</v>
      </c>
      <c r="J121" s="128">
        <v>0</v>
      </c>
    </row>
    <row r="122" spans="1:10" x14ac:dyDescent="0.25">
      <c r="A122" s="128" t="s">
        <v>502</v>
      </c>
      <c r="B122" s="128" t="s">
        <v>1237</v>
      </c>
      <c r="C122" s="128">
        <v>0</v>
      </c>
      <c r="D122" s="128">
        <v>5</v>
      </c>
      <c r="E122" s="128">
        <v>5</v>
      </c>
      <c r="F122" s="128">
        <v>5</v>
      </c>
      <c r="G122" s="128">
        <v>5</v>
      </c>
      <c r="H122" s="128">
        <v>5</v>
      </c>
      <c r="I122" s="128">
        <v>5</v>
      </c>
      <c r="J122" s="128">
        <v>0</v>
      </c>
    </row>
    <row r="123" spans="1:10" x14ac:dyDescent="0.25">
      <c r="A123" s="128" t="s">
        <v>502</v>
      </c>
      <c r="B123" s="128" t="s">
        <v>1238</v>
      </c>
      <c r="C123" s="128">
        <v>5</v>
      </c>
      <c r="D123" s="128">
        <v>0</v>
      </c>
      <c r="E123" s="128">
        <v>5</v>
      </c>
      <c r="F123" s="128">
        <v>0</v>
      </c>
      <c r="G123" s="128">
        <v>0</v>
      </c>
      <c r="H123" s="128">
        <v>5</v>
      </c>
      <c r="I123" s="128">
        <v>0</v>
      </c>
      <c r="J123" s="128">
        <v>0</v>
      </c>
    </row>
    <row r="124" spans="1:10" x14ac:dyDescent="0.25">
      <c r="A124" s="128" t="s">
        <v>502</v>
      </c>
      <c r="B124" s="128" t="s">
        <v>1239</v>
      </c>
      <c r="C124" s="128">
        <v>0</v>
      </c>
      <c r="D124" s="128">
        <v>0</v>
      </c>
      <c r="E124" s="128">
        <v>0</v>
      </c>
      <c r="F124" s="128">
        <v>0</v>
      </c>
      <c r="G124" s="128">
        <v>0</v>
      </c>
      <c r="H124" s="128">
        <v>0</v>
      </c>
      <c r="I124" s="128">
        <v>0</v>
      </c>
      <c r="J124" s="128">
        <v>5</v>
      </c>
    </row>
    <row r="125" spans="1:10" x14ac:dyDescent="0.25">
      <c r="A125" s="128" t="s">
        <v>502</v>
      </c>
      <c r="B125" s="128" t="s">
        <v>1240</v>
      </c>
      <c r="C125" s="128">
        <v>0</v>
      </c>
      <c r="D125" s="128">
        <v>5</v>
      </c>
      <c r="E125" s="128">
        <v>0</v>
      </c>
      <c r="F125" s="128">
        <v>0</v>
      </c>
      <c r="G125" s="128">
        <v>0</v>
      </c>
      <c r="H125" s="128">
        <v>0</v>
      </c>
      <c r="I125" s="128">
        <v>0</v>
      </c>
      <c r="J125" s="128">
        <v>0</v>
      </c>
    </row>
    <row r="126" spans="1:10" x14ac:dyDescent="0.25">
      <c r="A126" s="128" t="s">
        <v>502</v>
      </c>
      <c r="B126" s="128" t="s">
        <v>1241</v>
      </c>
      <c r="C126" s="128">
        <v>5</v>
      </c>
      <c r="D126" s="128">
        <v>0</v>
      </c>
      <c r="E126" s="128">
        <v>0</v>
      </c>
      <c r="F126" s="128">
        <v>0</v>
      </c>
      <c r="G126" s="128">
        <v>0</v>
      </c>
      <c r="H126" s="128">
        <v>0</v>
      </c>
      <c r="I126" s="128">
        <v>0</v>
      </c>
      <c r="J126" s="128">
        <v>0</v>
      </c>
    </row>
    <row r="127" spans="1:10" x14ac:dyDescent="0.25">
      <c r="A127" s="128" t="s">
        <v>502</v>
      </c>
      <c r="B127" s="128" t="s">
        <v>1242</v>
      </c>
      <c r="C127" s="128">
        <v>0</v>
      </c>
      <c r="D127" s="128">
        <v>5</v>
      </c>
      <c r="E127" s="128">
        <v>0</v>
      </c>
      <c r="F127" s="128">
        <v>0</v>
      </c>
      <c r="G127" s="128">
        <v>5</v>
      </c>
      <c r="H127" s="128">
        <v>0</v>
      </c>
      <c r="I127" s="128">
        <v>0</v>
      </c>
      <c r="J127" s="128">
        <v>0</v>
      </c>
    </row>
    <row r="128" spans="1:10" x14ac:dyDescent="0.25">
      <c r="A128" s="128" t="s">
        <v>502</v>
      </c>
      <c r="B128" s="128" t="s">
        <v>1243</v>
      </c>
      <c r="C128" s="128">
        <v>5</v>
      </c>
      <c r="D128" s="128">
        <v>5</v>
      </c>
      <c r="E128" s="128">
        <v>5</v>
      </c>
      <c r="F128" s="128">
        <v>5</v>
      </c>
      <c r="G128" s="128">
        <v>5</v>
      </c>
      <c r="H128" s="128">
        <v>5</v>
      </c>
      <c r="I128" s="128">
        <v>5</v>
      </c>
      <c r="J128" s="128">
        <v>5</v>
      </c>
    </row>
    <row r="129" spans="1:10" x14ac:dyDescent="0.25">
      <c r="A129" s="128" t="s">
        <v>502</v>
      </c>
      <c r="B129" s="128" t="s">
        <v>1244</v>
      </c>
      <c r="C129" s="128">
        <v>5</v>
      </c>
      <c r="D129" s="128">
        <v>5</v>
      </c>
      <c r="E129" s="128">
        <v>5</v>
      </c>
      <c r="F129" s="128">
        <v>5</v>
      </c>
      <c r="G129" s="128">
        <v>5</v>
      </c>
      <c r="H129" s="128">
        <v>5</v>
      </c>
      <c r="I129" s="128">
        <v>5</v>
      </c>
      <c r="J129" s="128">
        <v>0</v>
      </c>
    </row>
    <row r="130" spans="1:10" x14ac:dyDescent="0.25">
      <c r="A130" s="128" t="s">
        <v>502</v>
      </c>
      <c r="B130" s="128" t="s">
        <v>1245</v>
      </c>
      <c r="C130" s="128">
        <v>0</v>
      </c>
      <c r="D130" s="128">
        <v>0</v>
      </c>
      <c r="E130" s="128">
        <v>0</v>
      </c>
      <c r="F130" s="128">
        <v>0</v>
      </c>
      <c r="G130" s="128">
        <v>0</v>
      </c>
      <c r="H130" s="128">
        <v>0</v>
      </c>
      <c r="I130" s="128">
        <v>0</v>
      </c>
      <c r="J130" s="128">
        <v>0</v>
      </c>
    </row>
    <row r="131" spans="1:10" x14ac:dyDescent="0.25">
      <c r="A131" s="128" t="s">
        <v>502</v>
      </c>
      <c r="B131" s="128" t="s">
        <v>1246</v>
      </c>
      <c r="C131" s="128">
        <v>5</v>
      </c>
      <c r="D131" s="128">
        <v>0</v>
      </c>
      <c r="E131" s="128">
        <v>0</v>
      </c>
      <c r="F131" s="128">
        <v>0</v>
      </c>
      <c r="G131" s="128">
        <v>5</v>
      </c>
      <c r="H131" s="128">
        <v>0</v>
      </c>
      <c r="I131" s="128">
        <v>0</v>
      </c>
      <c r="J131" s="128">
        <v>0</v>
      </c>
    </row>
    <row r="132" spans="1:10" x14ac:dyDescent="0.25">
      <c r="A132" s="128" t="s">
        <v>502</v>
      </c>
      <c r="B132" s="128" t="s">
        <v>1247</v>
      </c>
      <c r="C132" s="128">
        <v>5</v>
      </c>
      <c r="D132" s="128">
        <v>5</v>
      </c>
      <c r="E132" s="128">
        <v>5</v>
      </c>
      <c r="F132" s="128">
        <v>5</v>
      </c>
      <c r="G132" s="128">
        <v>5</v>
      </c>
      <c r="H132" s="128">
        <v>5</v>
      </c>
      <c r="I132" s="128">
        <v>5</v>
      </c>
      <c r="J132" s="128">
        <v>0</v>
      </c>
    </row>
    <row r="133" spans="1:10" x14ac:dyDescent="0.25">
      <c r="A133" s="128" t="s">
        <v>502</v>
      </c>
      <c r="B133" s="128" t="s">
        <v>1248</v>
      </c>
      <c r="C133" s="128">
        <v>5</v>
      </c>
      <c r="D133" s="128">
        <v>0</v>
      </c>
      <c r="E133" s="128">
        <v>5</v>
      </c>
      <c r="F133" s="128">
        <v>5</v>
      </c>
      <c r="G133" s="128">
        <v>5</v>
      </c>
      <c r="H133" s="128">
        <v>0</v>
      </c>
      <c r="I133" s="128">
        <v>0</v>
      </c>
      <c r="J133" s="128">
        <v>5</v>
      </c>
    </row>
    <row r="134" spans="1:10" x14ac:dyDescent="0.25">
      <c r="A134" s="128" t="s">
        <v>502</v>
      </c>
      <c r="B134" s="128" t="s">
        <v>1249</v>
      </c>
      <c r="C134" s="128">
        <v>5</v>
      </c>
      <c r="D134" s="128">
        <v>0</v>
      </c>
      <c r="E134" s="128">
        <v>0</v>
      </c>
      <c r="F134" s="128">
        <v>0</v>
      </c>
      <c r="G134" s="128">
        <v>5</v>
      </c>
      <c r="H134" s="128">
        <v>5</v>
      </c>
      <c r="I134" s="128">
        <v>5</v>
      </c>
      <c r="J134" s="128">
        <v>0</v>
      </c>
    </row>
    <row r="135" spans="1:10" x14ac:dyDescent="0.25">
      <c r="A135" s="128" t="s">
        <v>502</v>
      </c>
      <c r="B135" s="128" t="s">
        <v>1250</v>
      </c>
      <c r="C135" s="128">
        <v>5</v>
      </c>
      <c r="D135" s="128">
        <v>0</v>
      </c>
      <c r="E135" s="128">
        <v>0</v>
      </c>
      <c r="F135" s="128">
        <v>0</v>
      </c>
      <c r="G135" s="128">
        <v>5</v>
      </c>
      <c r="H135" s="128">
        <v>5</v>
      </c>
      <c r="I135" s="128">
        <v>5</v>
      </c>
      <c r="J135" s="128">
        <v>0</v>
      </c>
    </row>
    <row r="136" spans="1:10" x14ac:dyDescent="0.25">
      <c r="A136" s="128" t="s">
        <v>502</v>
      </c>
      <c r="B136" s="128" t="s">
        <v>1252</v>
      </c>
      <c r="C136" s="128">
        <v>5</v>
      </c>
      <c r="D136" s="128">
        <v>0</v>
      </c>
      <c r="E136" s="128">
        <v>0</v>
      </c>
      <c r="F136" s="128">
        <v>0</v>
      </c>
      <c r="G136" s="128">
        <v>5</v>
      </c>
      <c r="H136" s="128">
        <v>5</v>
      </c>
      <c r="I136" s="128">
        <v>5</v>
      </c>
      <c r="J136" s="128">
        <v>5</v>
      </c>
    </row>
    <row r="137" spans="1:10" x14ac:dyDescent="0.25">
      <c r="A137" s="128" t="s">
        <v>502</v>
      </c>
      <c r="B137" s="128" t="s">
        <v>1253</v>
      </c>
      <c r="C137" s="128">
        <v>5</v>
      </c>
      <c r="D137" s="128">
        <v>5</v>
      </c>
      <c r="E137" s="128">
        <v>5</v>
      </c>
      <c r="F137" s="128">
        <v>5</v>
      </c>
      <c r="G137" s="128">
        <v>5</v>
      </c>
      <c r="H137" s="128">
        <v>5</v>
      </c>
      <c r="I137" s="128">
        <v>0</v>
      </c>
      <c r="J137" s="128">
        <v>0</v>
      </c>
    </row>
    <row r="138" spans="1:10" x14ac:dyDescent="0.25">
      <c r="A138" s="128" t="s">
        <v>502</v>
      </c>
      <c r="B138" s="128" t="s">
        <v>1254</v>
      </c>
      <c r="C138" s="128">
        <v>5</v>
      </c>
      <c r="D138" s="128">
        <v>5</v>
      </c>
      <c r="E138" s="128">
        <v>5</v>
      </c>
      <c r="F138" s="128">
        <v>5</v>
      </c>
      <c r="G138" s="128">
        <v>5</v>
      </c>
      <c r="H138" s="128">
        <v>5</v>
      </c>
      <c r="I138" s="128">
        <v>5</v>
      </c>
      <c r="J138" s="128">
        <v>5</v>
      </c>
    </row>
    <row r="139" spans="1:10" x14ac:dyDescent="0.25">
      <c r="A139" s="128" t="s">
        <v>502</v>
      </c>
      <c r="B139" s="128" t="s">
        <v>1255</v>
      </c>
      <c r="C139" s="128">
        <v>0</v>
      </c>
      <c r="D139" s="128">
        <v>0</v>
      </c>
      <c r="E139" s="128">
        <v>0</v>
      </c>
      <c r="F139" s="128">
        <v>0</v>
      </c>
      <c r="G139" s="128">
        <v>0</v>
      </c>
      <c r="H139" s="128">
        <v>0</v>
      </c>
      <c r="I139" s="128">
        <v>0</v>
      </c>
      <c r="J139" s="128">
        <v>0</v>
      </c>
    </row>
    <row r="140" spans="1:10" x14ac:dyDescent="0.25">
      <c r="A140" s="128" t="s">
        <v>502</v>
      </c>
      <c r="B140" s="128" t="s">
        <v>1256</v>
      </c>
      <c r="C140" s="128">
        <v>0</v>
      </c>
      <c r="D140" s="128">
        <v>0</v>
      </c>
      <c r="E140" s="128">
        <v>0</v>
      </c>
      <c r="F140" s="128">
        <v>0</v>
      </c>
      <c r="G140" s="128">
        <v>0</v>
      </c>
      <c r="H140" s="128">
        <v>0</v>
      </c>
      <c r="I140" s="128">
        <v>0</v>
      </c>
      <c r="J140" s="128">
        <v>0</v>
      </c>
    </row>
    <row r="141" spans="1:10" x14ac:dyDescent="0.25">
      <c r="A141" s="128" t="s">
        <v>502</v>
      </c>
      <c r="B141" s="128" t="s">
        <v>1257</v>
      </c>
      <c r="C141" s="128">
        <v>0</v>
      </c>
      <c r="D141" s="128">
        <v>5</v>
      </c>
      <c r="E141" s="128">
        <v>5</v>
      </c>
      <c r="F141" s="128">
        <v>5</v>
      </c>
      <c r="G141" s="128">
        <v>5</v>
      </c>
      <c r="H141" s="128">
        <v>5</v>
      </c>
      <c r="I141" s="128">
        <v>5</v>
      </c>
      <c r="J141" s="128">
        <v>0</v>
      </c>
    </row>
    <row r="142" spans="1:10" x14ac:dyDescent="0.25">
      <c r="A142" s="128" t="s">
        <v>502</v>
      </c>
      <c r="B142" s="128" t="s">
        <v>1258</v>
      </c>
      <c r="C142" s="128">
        <v>0</v>
      </c>
      <c r="D142" s="128">
        <v>0</v>
      </c>
      <c r="E142" s="128">
        <v>0</v>
      </c>
      <c r="F142" s="128">
        <v>0</v>
      </c>
      <c r="G142" s="128">
        <v>0</v>
      </c>
      <c r="H142" s="128">
        <v>0</v>
      </c>
      <c r="I142" s="128">
        <v>0</v>
      </c>
      <c r="J142" s="128">
        <v>5</v>
      </c>
    </row>
    <row r="143" spans="1:10" x14ac:dyDescent="0.25">
      <c r="A143" s="128" t="s">
        <v>502</v>
      </c>
      <c r="B143" s="128" t="s">
        <v>1259</v>
      </c>
      <c r="C143" s="128">
        <v>5</v>
      </c>
      <c r="D143" s="128">
        <v>5</v>
      </c>
      <c r="E143" s="128">
        <v>5</v>
      </c>
      <c r="F143" s="128">
        <v>5</v>
      </c>
      <c r="G143" s="128">
        <v>5</v>
      </c>
      <c r="H143" s="128">
        <v>5</v>
      </c>
      <c r="I143" s="128">
        <v>5</v>
      </c>
      <c r="J143" s="128">
        <v>5</v>
      </c>
    </row>
    <row r="144" spans="1:10" x14ac:dyDescent="0.25">
      <c r="A144" s="128" t="s">
        <v>502</v>
      </c>
      <c r="B144" s="128" t="s">
        <v>1260</v>
      </c>
      <c r="C144" s="128">
        <v>0</v>
      </c>
      <c r="D144" s="128">
        <v>0</v>
      </c>
      <c r="E144" s="128">
        <v>0</v>
      </c>
      <c r="F144" s="128">
        <v>0</v>
      </c>
      <c r="G144" s="128">
        <v>0</v>
      </c>
      <c r="H144" s="128">
        <v>0</v>
      </c>
      <c r="I144" s="128">
        <v>0</v>
      </c>
      <c r="J144" s="128">
        <v>0</v>
      </c>
    </row>
    <row r="145" spans="1:10" x14ac:dyDescent="0.25">
      <c r="A145" s="128" t="s">
        <v>502</v>
      </c>
      <c r="B145" s="128" t="s">
        <v>1261</v>
      </c>
      <c r="C145" s="128">
        <v>0</v>
      </c>
      <c r="D145" s="128">
        <v>0</v>
      </c>
      <c r="E145" s="128">
        <v>0</v>
      </c>
      <c r="F145" s="128">
        <v>0</v>
      </c>
      <c r="G145" s="128">
        <v>0</v>
      </c>
      <c r="H145" s="128">
        <v>0</v>
      </c>
      <c r="I145" s="128">
        <v>0</v>
      </c>
      <c r="J145" s="128">
        <v>5</v>
      </c>
    </row>
    <row r="146" spans="1:10" x14ac:dyDescent="0.25">
      <c r="A146" s="128" t="s">
        <v>502</v>
      </c>
      <c r="B146" s="128" t="s">
        <v>1262</v>
      </c>
      <c r="C146" s="128">
        <v>5</v>
      </c>
      <c r="D146" s="128">
        <v>5</v>
      </c>
      <c r="E146" s="128">
        <v>5</v>
      </c>
      <c r="F146" s="128">
        <v>5</v>
      </c>
      <c r="G146" s="128">
        <v>5</v>
      </c>
      <c r="H146" s="128">
        <v>5</v>
      </c>
      <c r="I146" s="128">
        <v>0</v>
      </c>
      <c r="J146" s="128">
        <v>0</v>
      </c>
    </row>
    <row r="147" spans="1:10" x14ac:dyDescent="0.25">
      <c r="A147" s="128" t="s">
        <v>502</v>
      </c>
      <c r="B147" s="128" t="s">
        <v>1263</v>
      </c>
      <c r="C147" s="128">
        <v>0</v>
      </c>
      <c r="D147" s="128">
        <v>0</v>
      </c>
      <c r="E147" s="128">
        <v>0</v>
      </c>
      <c r="F147" s="128">
        <v>0</v>
      </c>
      <c r="G147" s="128">
        <v>0</v>
      </c>
      <c r="H147" s="128">
        <v>0</v>
      </c>
      <c r="I147" s="128">
        <v>0</v>
      </c>
      <c r="J147" s="128">
        <v>5</v>
      </c>
    </row>
    <row r="148" spans="1:10" x14ac:dyDescent="0.25">
      <c r="A148" s="128" t="s">
        <v>502</v>
      </c>
      <c r="B148" s="128" t="s">
        <v>1264</v>
      </c>
      <c r="C148" s="128">
        <v>0</v>
      </c>
      <c r="D148" s="128">
        <v>0</v>
      </c>
      <c r="E148" s="128">
        <v>0</v>
      </c>
      <c r="F148" s="128">
        <v>0</v>
      </c>
      <c r="G148" s="128">
        <v>0</v>
      </c>
      <c r="H148" s="128">
        <v>0</v>
      </c>
      <c r="I148" s="128">
        <v>0</v>
      </c>
      <c r="J148" s="128">
        <v>0</v>
      </c>
    </row>
    <row r="149" spans="1:10" x14ac:dyDescent="0.25">
      <c r="A149" s="128" t="s">
        <v>502</v>
      </c>
      <c r="B149" s="128" t="s">
        <v>1265</v>
      </c>
      <c r="C149" s="128">
        <v>5</v>
      </c>
      <c r="D149" s="128">
        <v>0</v>
      </c>
      <c r="E149" s="128">
        <v>0</v>
      </c>
      <c r="F149" s="128">
        <v>0</v>
      </c>
      <c r="G149" s="128">
        <v>0</v>
      </c>
      <c r="H149" s="128">
        <v>0</v>
      </c>
      <c r="I149" s="128">
        <v>0</v>
      </c>
      <c r="J149" s="128">
        <v>0</v>
      </c>
    </row>
    <row r="150" spans="1:10" x14ac:dyDescent="0.25">
      <c r="A150" s="128" t="s">
        <v>502</v>
      </c>
      <c r="B150" s="128" t="s">
        <v>1266</v>
      </c>
      <c r="C150" s="128">
        <v>5</v>
      </c>
      <c r="D150" s="128">
        <v>5</v>
      </c>
      <c r="E150" s="128">
        <v>5</v>
      </c>
      <c r="F150" s="128">
        <v>5</v>
      </c>
      <c r="G150" s="128">
        <v>5</v>
      </c>
      <c r="H150" s="128">
        <v>5</v>
      </c>
      <c r="I150" s="128">
        <v>5</v>
      </c>
      <c r="J150" s="128">
        <v>5</v>
      </c>
    </row>
    <row r="151" spans="1:10" x14ac:dyDescent="0.25">
      <c r="A151" s="128" t="s">
        <v>502</v>
      </c>
      <c r="B151" s="128" t="s">
        <v>1267</v>
      </c>
      <c r="C151" s="128">
        <v>0</v>
      </c>
      <c r="D151" s="128">
        <v>0</v>
      </c>
      <c r="E151" s="128">
        <v>0</v>
      </c>
      <c r="F151" s="128">
        <v>0</v>
      </c>
      <c r="G151" s="128">
        <v>0</v>
      </c>
      <c r="H151" s="128">
        <v>0</v>
      </c>
      <c r="I151" s="128">
        <v>0</v>
      </c>
      <c r="J151" s="128">
        <v>5</v>
      </c>
    </row>
    <row r="152" spans="1:10" x14ac:dyDescent="0.25">
      <c r="A152" s="128" t="s">
        <v>502</v>
      </c>
      <c r="B152" s="128" t="s">
        <v>1268</v>
      </c>
      <c r="C152" s="128">
        <v>0</v>
      </c>
      <c r="D152" s="128">
        <v>0</v>
      </c>
      <c r="E152" s="128">
        <v>0</v>
      </c>
      <c r="F152" s="128">
        <v>0</v>
      </c>
      <c r="G152" s="128">
        <v>0</v>
      </c>
      <c r="H152" s="128">
        <v>0</v>
      </c>
      <c r="I152" s="128">
        <v>0</v>
      </c>
      <c r="J152" s="128">
        <v>5</v>
      </c>
    </row>
    <row r="153" spans="1:10" x14ac:dyDescent="0.25">
      <c r="A153" s="128" t="s">
        <v>502</v>
      </c>
      <c r="B153" s="128" t="s">
        <v>1269</v>
      </c>
      <c r="C153" s="128">
        <v>0</v>
      </c>
      <c r="D153" s="128">
        <v>0</v>
      </c>
      <c r="E153" s="128">
        <v>5</v>
      </c>
      <c r="F153" s="128">
        <v>0</v>
      </c>
      <c r="G153" s="128">
        <v>0</v>
      </c>
      <c r="H153" s="128">
        <v>0</v>
      </c>
      <c r="I153" s="128">
        <v>0</v>
      </c>
      <c r="J153" s="128">
        <v>0</v>
      </c>
    </row>
    <row r="154" spans="1:10" x14ac:dyDescent="0.25">
      <c r="A154" s="128" t="s">
        <v>502</v>
      </c>
      <c r="B154" s="128" t="s">
        <v>1270</v>
      </c>
      <c r="C154" s="128">
        <v>0</v>
      </c>
      <c r="D154" s="128">
        <v>0</v>
      </c>
      <c r="E154" s="128">
        <v>0</v>
      </c>
      <c r="F154" s="128">
        <v>0</v>
      </c>
      <c r="G154" s="128">
        <v>0</v>
      </c>
      <c r="H154" s="128">
        <v>0</v>
      </c>
      <c r="I154" s="128">
        <v>0</v>
      </c>
      <c r="J154" s="128">
        <v>0</v>
      </c>
    </row>
    <row r="155" spans="1:10" x14ac:dyDescent="0.25">
      <c r="A155" s="128" t="s">
        <v>502</v>
      </c>
      <c r="B155" s="128" t="s">
        <v>1271</v>
      </c>
      <c r="C155" s="128">
        <v>5</v>
      </c>
      <c r="D155" s="128">
        <v>5</v>
      </c>
      <c r="E155" s="128">
        <v>5</v>
      </c>
      <c r="F155" s="128">
        <v>5</v>
      </c>
      <c r="G155" s="128">
        <v>5</v>
      </c>
      <c r="H155" s="128">
        <v>5</v>
      </c>
      <c r="I155" s="128">
        <v>5</v>
      </c>
      <c r="J155" s="128">
        <v>0</v>
      </c>
    </row>
    <row r="156" spans="1:10" x14ac:dyDescent="0.25">
      <c r="A156" s="128" t="s">
        <v>502</v>
      </c>
      <c r="B156" s="128" t="s">
        <v>1272</v>
      </c>
      <c r="C156" s="128">
        <v>0</v>
      </c>
      <c r="D156" s="128">
        <v>0</v>
      </c>
      <c r="E156" s="128">
        <v>0</v>
      </c>
      <c r="F156" s="128">
        <v>0</v>
      </c>
      <c r="G156" s="128">
        <v>0</v>
      </c>
      <c r="H156" s="128">
        <v>0</v>
      </c>
      <c r="I156" s="128">
        <v>0</v>
      </c>
      <c r="J156" s="128">
        <v>0</v>
      </c>
    </row>
    <row r="157" spans="1:10" x14ac:dyDescent="0.25">
      <c r="A157" s="128" t="s">
        <v>502</v>
      </c>
      <c r="B157" s="128" t="s">
        <v>1273</v>
      </c>
      <c r="C157" s="128">
        <v>0</v>
      </c>
      <c r="D157" s="128">
        <v>0</v>
      </c>
      <c r="E157" s="128">
        <v>5</v>
      </c>
      <c r="F157" s="128">
        <v>0</v>
      </c>
      <c r="G157" s="128">
        <v>5</v>
      </c>
      <c r="H157" s="128">
        <v>0</v>
      </c>
      <c r="I157" s="128">
        <v>0</v>
      </c>
      <c r="J157" s="128">
        <v>5</v>
      </c>
    </row>
    <row r="158" spans="1:10" x14ac:dyDescent="0.25">
      <c r="A158" s="128" t="s">
        <v>502</v>
      </c>
      <c r="B158" s="128" t="s">
        <v>1274</v>
      </c>
      <c r="C158" s="128">
        <v>0</v>
      </c>
      <c r="D158" s="128">
        <v>0</v>
      </c>
      <c r="E158" s="128">
        <v>5</v>
      </c>
      <c r="F158" s="128">
        <v>0</v>
      </c>
      <c r="G158" s="128">
        <v>5</v>
      </c>
      <c r="H158" s="128">
        <v>0</v>
      </c>
      <c r="I158" s="128">
        <v>0</v>
      </c>
      <c r="J158" s="128">
        <v>0</v>
      </c>
    </row>
    <row r="159" spans="1:10" x14ac:dyDescent="0.25">
      <c r="A159" s="128" t="s">
        <v>502</v>
      </c>
      <c r="B159" s="128" t="s">
        <v>1275</v>
      </c>
      <c r="C159" s="128">
        <v>5</v>
      </c>
      <c r="D159" s="128">
        <v>5</v>
      </c>
      <c r="E159" s="128">
        <v>5</v>
      </c>
      <c r="F159" s="128">
        <v>5</v>
      </c>
      <c r="G159" s="128">
        <v>5</v>
      </c>
      <c r="H159" s="128">
        <v>5</v>
      </c>
      <c r="I159" s="128">
        <v>5</v>
      </c>
      <c r="J159" s="128">
        <v>5</v>
      </c>
    </row>
    <row r="160" spans="1:10" x14ac:dyDescent="0.25">
      <c r="A160" s="128" t="s">
        <v>502</v>
      </c>
      <c r="B160" s="128" t="s">
        <v>1276</v>
      </c>
      <c r="C160" s="128">
        <v>0</v>
      </c>
      <c r="D160" s="128">
        <v>0</v>
      </c>
      <c r="E160" s="128">
        <v>0</v>
      </c>
      <c r="F160" s="128">
        <v>0</v>
      </c>
      <c r="G160" s="128">
        <v>0</v>
      </c>
      <c r="H160" s="128">
        <v>0</v>
      </c>
      <c r="I160" s="128">
        <v>0</v>
      </c>
      <c r="J160" s="128">
        <v>5</v>
      </c>
    </row>
    <row r="161" spans="1:10" x14ac:dyDescent="0.25">
      <c r="A161" s="128" t="s">
        <v>502</v>
      </c>
      <c r="B161" s="128" t="s">
        <v>1277</v>
      </c>
      <c r="C161" s="128">
        <v>0</v>
      </c>
      <c r="D161" s="128">
        <v>0</v>
      </c>
      <c r="E161" s="128">
        <v>5</v>
      </c>
      <c r="F161" s="128">
        <v>5</v>
      </c>
      <c r="G161" s="128">
        <v>0</v>
      </c>
      <c r="H161" s="128">
        <v>0</v>
      </c>
      <c r="I161" s="128">
        <v>0</v>
      </c>
      <c r="J161" s="128">
        <v>5</v>
      </c>
    </row>
    <row r="162" spans="1:10" x14ac:dyDescent="0.25">
      <c r="A162" s="128" t="s">
        <v>502</v>
      </c>
      <c r="B162" s="128" t="s">
        <v>1278</v>
      </c>
      <c r="C162" s="128">
        <v>5</v>
      </c>
      <c r="D162" s="128">
        <v>0</v>
      </c>
      <c r="E162" s="128">
        <v>5</v>
      </c>
      <c r="F162" s="128">
        <v>5</v>
      </c>
      <c r="G162" s="128">
        <v>5</v>
      </c>
      <c r="H162" s="128">
        <v>5</v>
      </c>
      <c r="I162" s="128">
        <v>0</v>
      </c>
      <c r="J162" s="128">
        <v>0</v>
      </c>
    </row>
    <row r="163" spans="1:10" x14ac:dyDescent="0.25">
      <c r="A163" s="128" t="s">
        <v>502</v>
      </c>
      <c r="B163" s="128" t="s">
        <v>1279</v>
      </c>
      <c r="C163" s="128">
        <v>0</v>
      </c>
      <c r="D163" s="128">
        <v>0</v>
      </c>
      <c r="E163" s="128">
        <v>0</v>
      </c>
      <c r="F163" s="128">
        <v>0</v>
      </c>
      <c r="G163" s="128">
        <v>0</v>
      </c>
      <c r="H163" s="128">
        <v>0</v>
      </c>
      <c r="I163" s="128">
        <v>0</v>
      </c>
      <c r="J163" s="128">
        <v>0</v>
      </c>
    </row>
    <row r="164" spans="1:10" x14ac:dyDescent="0.25">
      <c r="A164" s="128" t="s">
        <v>502</v>
      </c>
      <c r="B164" s="128" t="s">
        <v>1280</v>
      </c>
      <c r="C164" s="128">
        <v>0</v>
      </c>
      <c r="D164" s="128">
        <v>0</v>
      </c>
      <c r="E164" s="128">
        <v>0</v>
      </c>
      <c r="F164" s="128">
        <v>0</v>
      </c>
      <c r="G164" s="128">
        <v>0</v>
      </c>
      <c r="H164" s="128">
        <v>0</v>
      </c>
      <c r="I164" s="128">
        <v>0</v>
      </c>
      <c r="J164" s="128">
        <v>0</v>
      </c>
    </row>
    <row r="165" spans="1:10" x14ac:dyDescent="0.25">
      <c r="A165" s="128" t="s">
        <v>502</v>
      </c>
      <c r="B165" s="128" t="s">
        <v>1281</v>
      </c>
      <c r="C165" s="128">
        <v>5</v>
      </c>
      <c r="D165" s="128">
        <v>0</v>
      </c>
      <c r="E165" s="128">
        <v>5</v>
      </c>
      <c r="F165" s="128">
        <v>0</v>
      </c>
      <c r="G165" s="128">
        <v>5</v>
      </c>
      <c r="H165" s="128">
        <v>0</v>
      </c>
      <c r="I165" s="128">
        <v>0</v>
      </c>
      <c r="J165" s="128">
        <v>0</v>
      </c>
    </row>
    <row r="166" spans="1:10" x14ac:dyDescent="0.25">
      <c r="A166" s="128" t="s">
        <v>502</v>
      </c>
      <c r="B166" s="128" t="s">
        <v>1282</v>
      </c>
      <c r="C166" s="128">
        <v>0</v>
      </c>
      <c r="D166" s="128">
        <v>0</v>
      </c>
      <c r="E166" s="128">
        <v>0</v>
      </c>
      <c r="F166" s="128">
        <v>0</v>
      </c>
      <c r="G166" s="128">
        <v>0</v>
      </c>
      <c r="H166" s="128">
        <v>0</v>
      </c>
      <c r="I166" s="128">
        <v>5</v>
      </c>
      <c r="J166" s="128">
        <v>0</v>
      </c>
    </row>
    <row r="167" spans="1:10" x14ac:dyDescent="0.25">
      <c r="A167" s="128" t="s">
        <v>502</v>
      </c>
      <c r="B167" s="128" t="s">
        <v>1283</v>
      </c>
      <c r="C167" s="128">
        <v>5</v>
      </c>
      <c r="D167" s="128">
        <v>0</v>
      </c>
      <c r="E167" s="128">
        <v>0</v>
      </c>
      <c r="F167" s="128">
        <v>0</v>
      </c>
      <c r="G167" s="128">
        <v>5</v>
      </c>
      <c r="H167" s="128">
        <v>0</v>
      </c>
      <c r="I167" s="128">
        <v>0</v>
      </c>
      <c r="J167" s="128">
        <v>5</v>
      </c>
    </row>
    <row r="168" spans="1:10" x14ac:dyDescent="0.25">
      <c r="A168" s="128" t="s">
        <v>502</v>
      </c>
      <c r="B168" s="128" t="s">
        <v>1284</v>
      </c>
      <c r="C168" s="128">
        <v>0</v>
      </c>
      <c r="D168" s="128">
        <v>0</v>
      </c>
      <c r="E168" s="128">
        <v>0</v>
      </c>
      <c r="F168" s="128">
        <v>0</v>
      </c>
      <c r="G168" s="128">
        <v>0</v>
      </c>
      <c r="H168" s="128">
        <v>0</v>
      </c>
      <c r="I168" s="128">
        <v>0</v>
      </c>
      <c r="J168" s="128">
        <v>5</v>
      </c>
    </row>
    <row r="169" spans="1:10" x14ac:dyDescent="0.25">
      <c r="A169" s="128" t="s">
        <v>502</v>
      </c>
      <c r="B169" s="128" t="s">
        <v>1285</v>
      </c>
      <c r="C169" s="128">
        <v>0</v>
      </c>
      <c r="D169" s="128">
        <v>0</v>
      </c>
      <c r="E169" s="128">
        <v>0</v>
      </c>
      <c r="F169" s="128">
        <v>0</v>
      </c>
      <c r="G169" s="128">
        <v>0</v>
      </c>
      <c r="H169" s="128">
        <v>0</v>
      </c>
      <c r="I169" s="128">
        <v>0</v>
      </c>
      <c r="J169" s="128">
        <v>0</v>
      </c>
    </row>
    <row r="170" spans="1:10" x14ac:dyDescent="0.25">
      <c r="A170" s="128" t="s">
        <v>502</v>
      </c>
      <c r="B170" s="128" t="s">
        <v>1286</v>
      </c>
      <c r="C170" s="128">
        <v>0</v>
      </c>
      <c r="D170" s="128">
        <v>0</v>
      </c>
      <c r="E170" s="128">
        <v>0</v>
      </c>
      <c r="F170" s="128">
        <v>0</v>
      </c>
      <c r="G170" s="128">
        <v>0</v>
      </c>
      <c r="H170" s="128">
        <v>5</v>
      </c>
      <c r="I170" s="128">
        <v>0</v>
      </c>
      <c r="J170" s="128">
        <v>5</v>
      </c>
    </row>
    <row r="171" spans="1:10" x14ac:dyDescent="0.25">
      <c r="A171" s="128" t="s">
        <v>502</v>
      </c>
      <c r="B171" s="128" t="s">
        <v>1287</v>
      </c>
      <c r="C171" s="128">
        <v>0</v>
      </c>
      <c r="D171" s="128">
        <v>0</v>
      </c>
      <c r="E171" s="128">
        <v>0</v>
      </c>
      <c r="F171" s="128">
        <v>0</v>
      </c>
      <c r="G171" s="128">
        <v>0</v>
      </c>
      <c r="H171" s="128">
        <v>0</v>
      </c>
      <c r="I171" s="128">
        <v>0</v>
      </c>
      <c r="J171" s="128">
        <v>0</v>
      </c>
    </row>
    <row r="172" spans="1:10" x14ac:dyDescent="0.25">
      <c r="A172" s="128" t="s">
        <v>502</v>
      </c>
      <c r="B172" s="128" t="s">
        <v>1288</v>
      </c>
      <c r="C172" s="128">
        <v>0</v>
      </c>
      <c r="D172" s="128">
        <v>0</v>
      </c>
      <c r="E172" s="128">
        <v>0</v>
      </c>
      <c r="F172" s="128">
        <v>0</v>
      </c>
      <c r="G172" s="128">
        <v>0</v>
      </c>
      <c r="H172" s="128">
        <v>0</v>
      </c>
      <c r="I172" s="128">
        <v>0</v>
      </c>
      <c r="J172" s="128">
        <v>5</v>
      </c>
    </row>
    <row r="173" spans="1:10" x14ac:dyDescent="0.25">
      <c r="A173" s="128" t="s">
        <v>502</v>
      </c>
      <c r="B173" s="128" t="s">
        <v>1289</v>
      </c>
      <c r="C173" s="128">
        <v>0</v>
      </c>
      <c r="D173" s="128">
        <v>0</v>
      </c>
      <c r="E173" s="128">
        <v>0</v>
      </c>
      <c r="F173" s="128">
        <v>0</v>
      </c>
      <c r="G173" s="128">
        <v>0</v>
      </c>
      <c r="H173" s="128">
        <v>0</v>
      </c>
      <c r="I173" s="128">
        <v>0</v>
      </c>
      <c r="J173" s="128">
        <v>0</v>
      </c>
    </row>
    <row r="174" spans="1:10" x14ac:dyDescent="0.25">
      <c r="A174" s="128" t="s">
        <v>502</v>
      </c>
      <c r="B174" s="128" t="s">
        <v>1290</v>
      </c>
      <c r="C174" s="128">
        <v>5</v>
      </c>
      <c r="D174" s="128">
        <v>0</v>
      </c>
      <c r="E174" s="128">
        <v>0</v>
      </c>
      <c r="F174" s="128">
        <v>0</v>
      </c>
      <c r="G174" s="128">
        <v>0</v>
      </c>
      <c r="H174" s="128">
        <v>0</v>
      </c>
      <c r="I174" s="128">
        <v>0</v>
      </c>
      <c r="J174" s="128">
        <v>0</v>
      </c>
    </row>
    <row r="175" spans="1:10" x14ac:dyDescent="0.25">
      <c r="A175" s="128" t="s">
        <v>502</v>
      </c>
      <c r="B175" s="128" t="s">
        <v>1291</v>
      </c>
      <c r="C175" s="128">
        <v>0</v>
      </c>
      <c r="D175" s="128">
        <v>0</v>
      </c>
      <c r="E175" s="128">
        <v>0</v>
      </c>
      <c r="F175" s="128">
        <v>0</v>
      </c>
      <c r="G175" s="128">
        <v>0</v>
      </c>
      <c r="H175" s="128">
        <v>0</v>
      </c>
      <c r="I175" s="128">
        <v>0</v>
      </c>
      <c r="J175" s="128">
        <v>5</v>
      </c>
    </row>
    <row r="176" spans="1:10" x14ac:dyDescent="0.25">
      <c r="A176" s="128" t="s">
        <v>502</v>
      </c>
      <c r="B176" s="128" t="s">
        <v>1292</v>
      </c>
      <c r="C176" s="128">
        <v>0</v>
      </c>
      <c r="D176" s="128">
        <v>0</v>
      </c>
      <c r="E176" s="128">
        <v>0</v>
      </c>
      <c r="F176" s="128">
        <v>0</v>
      </c>
      <c r="G176" s="128">
        <v>0</v>
      </c>
      <c r="H176" s="128">
        <v>0</v>
      </c>
      <c r="I176" s="128">
        <v>0</v>
      </c>
      <c r="J176" s="128">
        <v>5</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4EB0-22F9-4CE5-BE0C-E714DFC69962}">
  <dimension ref="A1:K26"/>
  <sheetViews>
    <sheetView workbookViewId="0"/>
  </sheetViews>
  <sheetFormatPr defaultRowHeight="15" x14ac:dyDescent="0.25"/>
  <cols>
    <col min="1" max="1" width="15.42578125" customWidth="1"/>
    <col min="2" max="2" width="22.28515625" customWidth="1"/>
    <col min="3" max="3" width="30.140625" customWidth="1"/>
    <col min="5" max="5" width="12.140625" bestFit="1" customWidth="1"/>
    <col min="6" max="6" width="15.42578125" customWidth="1"/>
  </cols>
  <sheetData>
    <row r="1" spans="1:11" ht="45" x14ac:dyDescent="0.25">
      <c r="A1" s="94" t="s">
        <v>405</v>
      </c>
      <c r="B1" s="94" t="s">
        <v>406</v>
      </c>
      <c r="C1" s="94" t="s">
        <v>407</v>
      </c>
      <c r="D1" s="94" t="s">
        <v>408</v>
      </c>
      <c r="E1" s="141" t="s">
        <v>409</v>
      </c>
      <c r="F1" s="94" t="s">
        <v>410</v>
      </c>
      <c r="G1" s="94" t="s">
        <v>411</v>
      </c>
      <c r="J1" s="59" t="s">
        <v>412</v>
      </c>
      <c r="K1" s="60" t="s">
        <v>331</v>
      </c>
    </row>
    <row r="2" spans="1:11" x14ac:dyDescent="0.25">
      <c r="A2">
        <v>1</v>
      </c>
      <c r="B2">
        <v>5</v>
      </c>
      <c r="C2">
        <v>50</v>
      </c>
      <c r="D2" s="61">
        <f>B2/C2</f>
        <v>0.1</v>
      </c>
      <c r="E2" s="61">
        <f>D2/MAX($D$2:$D$11)</f>
        <v>0.2</v>
      </c>
      <c r="F2" s="47">
        <f>E2*100</f>
        <v>20</v>
      </c>
      <c r="G2" s="25">
        <v>5</v>
      </c>
      <c r="J2" s="62" t="s">
        <v>413</v>
      </c>
      <c r="K2" s="63">
        <v>1</v>
      </c>
    </row>
    <row r="3" spans="1:11" x14ac:dyDescent="0.25">
      <c r="A3">
        <v>2</v>
      </c>
      <c r="B3">
        <v>5</v>
      </c>
      <c r="C3">
        <v>500</v>
      </c>
      <c r="D3" s="61">
        <f t="shared" ref="D3:D11" si="0">B3/C3</f>
        <v>0.01</v>
      </c>
      <c r="E3" s="61">
        <f t="shared" ref="E3:E11" si="1">D3/MAX($D$2:$D$11)</f>
        <v>0.02</v>
      </c>
      <c r="F3" s="47">
        <f t="shared" ref="F3:F11" si="2">E3*100</f>
        <v>2</v>
      </c>
      <c r="G3" s="25">
        <v>2</v>
      </c>
      <c r="J3" s="64" t="s">
        <v>414</v>
      </c>
      <c r="K3" s="63">
        <v>2</v>
      </c>
    </row>
    <row r="4" spans="1:11" x14ac:dyDescent="0.25">
      <c r="A4">
        <v>3</v>
      </c>
      <c r="B4">
        <v>50</v>
      </c>
      <c r="C4">
        <v>400</v>
      </c>
      <c r="D4" s="61">
        <f t="shared" si="0"/>
        <v>0.125</v>
      </c>
      <c r="E4" s="61">
        <f>D4/MAX($D$2:$D$11)</f>
        <v>0.25</v>
      </c>
      <c r="F4" s="47">
        <f t="shared" si="2"/>
        <v>25</v>
      </c>
      <c r="G4" s="25">
        <v>6</v>
      </c>
      <c r="J4" s="64" t="s">
        <v>415</v>
      </c>
      <c r="K4" s="63">
        <v>3</v>
      </c>
    </row>
    <row r="5" spans="1:11" x14ac:dyDescent="0.25">
      <c r="A5">
        <v>4</v>
      </c>
      <c r="B5">
        <v>10</v>
      </c>
      <c r="C5">
        <v>50</v>
      </c>
      <c r="D5" s="61">
        <f t="shared" si="0"/>
        <v>0.2</v>
      </c>
      <c r="E5" s="61">
        <f t="shared" si="1"/>
        <v>0.4</v>
      </c>
      <c r="F5" s="47">
        <f t="shared" si="2"/>
        <v>40</v>
      </c>
      <c r="G5" s="25">
        <v>7</v>
      </c>
      <c r="J5" s="64" t="s">
        <v>416</v>
      </c>
      <c r="K5" s="63">
        <v>4</v>
      </c>
    </row>
    <row r="6" spans="1:11" x14ac:dyDescent="0.25">
      <c r="A6">
        <v>5</v>
      </c>
      <c r="B6">
        <v>100</v>
      </c>
      <c r="C6">
        <v>10000</v>
      </c>
      <c r="D6" s="61">
        <f t="shared" si="0"/>
        <v>0.01</v>
      </c>
      <c r="E6" s="61">
        <f t="shared" si="1"/>
        <v>0.02</v>
      </c>
      <c r="F6" s="47">
        <f t="shared" si="2"/>
        <v>2</v>
      </c>
      <c r="G6" s="25">
        <v>2</v>
      </c>
      <c r="J6" s="65" t="s">
        <v>417</v>
      </c>
      <c r="K6" s="63">
        <v>5</v>
      </c>
    </row>
    <row r="7" spans="1:11" x14ac:dyDescent="0.25">
      <c r="A7">
        <v>6</v>
      </c>
      <c r="B7">
        <v>500</v>
      </c>
      <c r="C7">
        <v>1000</v>
      </c>
      <c r="D7" s="61">
        <f t="shared" si="0"/>
        <v>0.5</v>
      </c>
      <c r="E7" s="61">
        <f t="shared" si="1"/>
        <v>1</v>
      </c>
      <c r="F7" s="47">
        <f t="shared" si="2"/>
        <v>100</v>
      </c>
      <c r="G7" s="25">
        <v>10</v>
      </c>
      <c r="J7" s="66" t="s">
        <v>418</v>
      </c>
      <c r="K7" s="63">
        <v>6</v>
      </c>
    </row>
    <row r="8" spans="1:11" x14ac:dyDescent="0.25">
      <c r="A8">
        <v>7</v>
      </c>
      <c r="B8">
        <v>500</v>
      </c>
      <c r="C8">
        <v>100000</v>
      </c>
      <c r="D8" s="61">
        <f t="shared" si="0"/>
        <v>5.0000000000000001E-3</v>
      </c>
      <c r="E8" s="61">
        <f t="shared" si="1"/>
        <v>0.01</v>
      </c>
      <c r="F8" s="47">
        <f t="shared" si="2"/>
        <v>1</v>
      </c>
      <c r="G8" s="25">
        <v>2</v>
      </c>
      <c r="J8" s="66" t="s">
        <v>419</v>
      </c>
      <c r="K8" s="63">
        <v>7</v>
      </c>
    </row>
    <row r="9" spans="1:11" x14ac:dyDescent="0.25">
      <c r="A9">
        <v>8</v>
      </c>
      <c r="B9">
        <v>1000</v>
      </c>
      <c r="C9">
        <v>300000</v>
      </c>
      <c r="D9" s="61">
        <f t="shared" si="0"/>
        <v>3.3333333333333335E-3</v>
      </c>
      <c r="E9" s="61">
        <f t="shared" si="1"/>
        <v>6.6666666666666671E-3</v>
      </c>
      <c r="F9" s="47">
        <f t="shared" si="2"/>
        <v>0.66666666666666674</v>
      </c>
      <c r="G9" s="25">
        <v>1</v>
      </c>
      <c r="J9" s="66" t="s">
        <v>420</v>
      </c>
      <c r="K9" s="63">
        <v>8</v>
      </c>
    </row>
    <row r="10" spans="1:11" x14ac:dyDescent="0.25">
      <c r="A10">
        <v>9</v>
      </c>
      <c r="B10">
        <v>1</v>
      </c>
      <c r="C10">
        <v>100</v>
      </c>
      <c r="D10" s="61">
        <f t="shared" si="0"/>
        <v>0.01</v>
      </c>
      <c r="E10" s="61">
        <f t="shared" si="1"/>
        <v>0.02</v>
      </c>
      <c r="F10" s="47">
        <f t="shared" si="2"/>
        <v>2</v>
      </c>
      <c r="G10" s="25">
        <v>2</v>
      </c>
      <c r="J10" s="66" t="s">
        <v>421</v>
      </c>
      <c r="K10" s="63">
        <v>9</v>
      </c>
    </row>
    <row r="11" spans="1:11" x14ac:dyDescent="0.25">
      <c r="A11">
        <v>10</v>
      </c>
      <c r="B11">
        <v>5</v>
      </c>
      <c r="C11">
        <v>20</v>
      </c>
      <c r="D11" s="61">
        <f t="shared" si="0"/>
        <v>0.25</v>
      </c>
      <c r="E11" s="61">
        <f t="shared" si="1"/>
        <v>0.5</v>
      </c>
      <c r="F11" s="47">
        <f t="shared" si="2"/>
        <v>50</v>
      </c>
      <c r="G11" s="25">
        <v>8</v>
      </c>
      <c r="J11" s="67" t="s">
        <v>422</v>
      </c>
      <c r="K11" s="68">
        <v>10</v>
      </c>
    </row>
    <row r="13" spans="1:11" x14ac:dyDescent="0.25">
      <c r="J13" s="49" t="s">
        <v>355</v>
      </c>
    </row>
    <row r="14" spans="1:11" ht="51" x14ac:dyDescent="0.25">
      <c r="A14" s="56" t="s">
        <v>423</v>
      </c>
      <c r="B14" s="69" t="s">
        <v>424</v>
      </c>
      <c r="C14" s="56" t="s">
        <v>425</v>
      </c>
    </row>
    <row r="16" spans="1:11" x14ac:dyDescent="0.25">
      <c r="E16">
        <f>0.1/0.5</f>
        <v>0.2</v>
      </c>
    </row>
    <row r="26" spans="2:2" x14ac:dyDescent="0.25">
      <c r="B26" t="s">
        <v>426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BC370-78AA-43CF-B47E-176FE63DFA56}">
  <dimension ref="A1:O33"/>
  <sheetViews>
    <sheetView zoomScaleNormal="100"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5" bestFit="1" customWidth="1"/>
    <col min="4" max="4" width="22.140625" style="88" bestFit="1" customWidth="1"/>
    <col min="5" max="5" width="19.5703125" style="88" bestFit="1" customWidth="1"/>
    <col min="6" max="6" width="17.85546875" style="176" customWidth="1"/>
    <col min="7" max="7" width="11.5703125" style="88" bestFit="1" customWidth="1"/>
    <col min="8" max="8" width="17.85546875" style="176" customWidth="1"/>
    <col min="9" max="9" width="5.7109375" bestFit="1" customWidth="1"/>
    <col min="10" max="10" width="15.28515625" customWidth="1"/>
    <col min="11" max="11" width="6.42578125" bestFit="1" customWidth="1"/>
  </cols>
  <sheetData>
    <row r="1" spans="1:15" x14ac:dyDescent="0.25">
      <c r="A1" s="32" t="s">
        <v>480</v>
      </c>
      <c r="M1" s="104"/>
      <c r="N1" s="104" t="s">
        <v>463</v>
      </c>
      <c r="O1" s="104"/>
    </row>
    <row r="2" spans="1:15" s="32" customFormat="1" x14ac:dyDescent="0.25">
      <c r="A2" s="32" t="s">
        <v>464</v>
      </c>
      <c r="B2" s="32" t="s">
        <v>465</v>
      </c>
      <c r="C2" s="32" t="s">
        <v>99</v>
      </c>
      <c r="D2" s="105" t="s">
        <v>481</v>
      </c>
      <c r="E2" s="105" t="s">
        <v>721</v>
      </c>
      <c r="F2" s="177" t="s">
        <v>482</v>
      </c>
      <c r="G2" s="105" t="s">
        <v>467</v>
      </c>
      <c r="H2" s="177" t="s">
        <v>483</v>
      </c>
      <c r="I2" s="32" t="s">
        <v>331</v>
      </c>
      <c r="J2" s="104" t="s">
        <v>469</v>
      </c>
      <c r="K2" s="32" t="s">
        <v>470</v>
      </c>
      <c r="M2" s="104" t="s">
        <v>471</v>
      </c>
      <c r="N2" s="104" t="s">
        <v>472</v>
      </c>
      <c r="O2" s="104" t="s">
        <v>331</v>
      </c>
    </row>
    <row r="3" spans="1:15" x14ac:dyDescent="0.25">
      <c r="A3" t="s">
        <v>473</v>
      </c>
      <c r="B3" t="s">
        <v>1118</v>
      </c>
      <c r="C3">
        <v>2020</v>
      </c>
      <c r="D3" s="88">
        <v>3</v>
      </c>
      <c r="E3" s="88">
        <v>468475</v>
      </c>
      <c r="F3" s="176">
        <v>0.92705700475592101</v>
      </c>
      <c r="G3" s="88">
        <v>468475</v>
      </c>
      <c r="H3" s="176">
        <v>0.92705700475592101</v>
      </c>
      <c r="I3">
        <f t="shared" ref="I3:I33" si="0">LOOKUP(F3,$M$3:$N$12,$O$3:$O$12)</f>
        <v>1</v>
      </c>
      <c r="J3">
        <f t="shared" ref="J3:J33" si="1">LOOKUP(H3,$M$3:$N$12,$O$3:$O$12)</f>
        <v>1</v>
      </c>
      <c r="K3">
        <f t="shared" ref="K3:K33" si="2">J3-I3</f>
        <v>0</v>
      </c>
      <c r="M3" s="106">
        <v>0</v>
      </c>
      <c r="N3" s="106">
        <v>1</v>
      </c>
      <c r="O3" s="107">
        <v>1</v>
      </c>
    </row>
    <row r="4" spans="1:15" x14ac:dyDescent="0.25">
      <c r="A4" t="s">
        <v>473</v>
      </c>
      <c r="B4" t="s">
        <v>1119</v>
      </c>
      <c r="C4">
        <v>2020</v>
      </c>
      <c r="D4" s="88">
        <v>1652</v>
      </c>
      <c r="E4" s="88">
        <v>37956040</v>
      </c>
      <c r="F4" s="176">
        <v>6.3008733793146501</v>
      </c>
      <c r="G4" s="88">
        <v>37956040</v>
      </c>
      <c r="H4" s="176">
        <v>6.3008733793146501</v>
      </c>
      <c r="I4">
        <f t="shared" si="0"/>
        <v>4</v>
      </c>
      <c r="J4">
        <f t="shared" si="1"/>
        <v>4</v>
      </c>
      <c r="K4">
        <f t="shared" si="2"/>
        <v>0</v>
      </c>
      <c r="M4" s="106">
        <v>1</v>
      </c>
      <c r="N4" s="106">
        <v>3</v>
      </c>
      <c r="O4" s="107">
        <v>2</v>
      </c>
    </row>
    <row r="5" spans="1:15" x14ac:dyDescent="0.25">
      <c r="A5" t="s">
        <v>473</v>
      </c>
      <c r="B5" t="s">
        <v>1120</v>
      </c>
      <c r="C5">
        <v>2020</v>
      </c>
      <c r="D5" s="88">
        <v>33</v>
      </c>
      <c r="E5" s="88">
        <v>1466573</v>
      </c>
      <c r="F5" s="176">
        <v>3.25748076183956</v>
      </c>
      <c r="G5" s="88">
        <v>1466573</v>
      </c>
      <c r="H5" s="176">
        <v>3.25748076183956</v>
      </c>
      <c r="I5">
        <f t="shared" si="0"/>
        <v>3</v>
      </c>
      <c r="J5">
        <f t="shared" si="1"/>
        <v>3</v>
      </c>
      <c r="K5">
        <f t="shared" si="2"/>
        <v>0</v>
      </c>
      <c r="M5" s="106">
        <v>3</v>
      </c>
      <c r="N5" s="106">
        <v>6</v>
      </c>
      <c r="O5" s="107">
        <v>3</v>
      </c>
    </row>
    <row r="6" spans="1:15" x14ac:dyDescent="0.25">
      <c r="A6" t="s">
        <v>473</v>
      </c>
      <c r="B6" t="s">
        <v>1121</v>
      </c>
      <c r="C6">
        <v>2020</v>
      </c>
      <c r="D6" s="88">
        <v>30</v>
      </c>
      <c r="E6" s="88">
        <v>733617</v>
      </c>
      <c r="F6" s="176">
        <v>5.9200240766371302</v>
      </c>
      <c r="G6" s="88">
        <v>733617</v>
      </c>
      <c r="H6" s="176">
        <v>5.9200240766371302</v>
      </c>
      <c r="I6">
        <f t="shared" si="0"/>
        <v>3</v>
      </c>
      <c r="J6">
        <f t="shared" si="1"/>
        <v>3</v>
      </c>
      <c r="K6">
        <f t="shared" si="2"/>
        <v>0</v>
      </c>
      <c r="M6" s="106">
        <v>6</v>
      </c>
      <c r="N6" s="106">
        <v>10</v>
      </c>
      <c r="O6" s="107">
        <v>4</v>
      </c>
    </row>
    <row r="7" spans="1:15" x14ac:dyDescent="0.25">
      <c r="A7" t="s">
        <v>473</v>
      </c>
      <c r="B7" t="s">
        <v>1122</v>
      </c>
      <c r="C7">
        <v>2020</v>
      </c>
      <c r="D7" s="88">
        <v>444</v>
      </c>
      <c r="E7" s="88">
        <v>691852</v>
      </c>
      <c r="F7" s="176">
        <v>92.905489157866796</v>
      </c>
      <c r="G7" s="88">
        <v>691852</v>
      </c>
      <c r="H7" s="176">
        <v>92.905489157866796</v>
      </c>
      <c r="I7">
        <f t="shared" si="0"/>
        <v>10</v>
      </c>
      <c r="J7">
        <f t="shared" si="1"/>
        <v>10</v>
      </c>
      <c r="K7">
        <f t="shared" si="2"/>
        <v>0</v>
      </c>
      <c r="M7" s="106">
        <v>10</v>
      </c>
      <c r="N7" s="106">
        <v>20</v>
      </c>
      <c r="O7" s="107">
        <v>5</v>
      </c>
    </row>
    <row r="8" spans="1:15" x14ac:dyDescent="0.25">
      <c r="A8" t="s">
        <v>473</v>
      </c>
      <c r="B8" t="s">
        <v>1123</v>
      </c>
      <c r="C8">
        <v>2020</v>
      </c>
      <c r="D8" s="88">
        <v>19</v>
      </c>
      <c r="E8" s="88">
        <v>1907239</v>
      </c>
      <c r="F8" s="176">
        <v>1.4421820540508301</v>
      </c>
      <c r="G8" s="88">
        <v>1907239</v>
      </c>
      <c r="H8" s="176">
        <v>1.4421820540508301</v>
      </c>
      <c r="I8">
        <f t="shared" si="0"/>
        <v>2</v>
      </c>
      <c r="J8">
        <f t="shared" si="1"/>
        <v>2</v>
      </c>
      <c r="K8">
        <f t="shared" si="2"/>
        <v>0</v>
      </c>
      <c r="M8" s="106">
        <v>20</v>
      </c>
      <c r="N8" s="106">
        <v>30</v>
      </c>
      <c r="O8" s="107">
        <v>6</v>
      </c>
    </row>
    <row r="9" spans="1:15" x14ac:dyDescent="0.25">
      <c r="A9" t="s">
        <v>473</v>
      </c>
      <c r="B9" t="s">
        <v>1124</v>
      </c>
      <c r="C9">
        <v>2020</v>
      </c>
      <c r="D9" s="88">
        <v>2763</v>
      </c>
      <c r="E9" s="88">
        <v>46206000</v>
      </c>
      <c r="F9" s="176">
        <v>8.6567348593059492</v>
      </c>
      <c r="G9" s="88">
        <v>46205905</v>
      </c>
      <c r="H9" s="176">
        <v>8.6567526576763498</v>
      </c>
      <c r="I9">
        <f t="shared" si="0"/>
        <v>4</v>
      </c>
      <c r="J9">
        <f t="shared" si="1"/>
        <v>4</v>
      </c>
      <c r="K9">
        <f t="shared" si="2"/>
        <v>0</v>
      </c>
      <c r="M9" s="106">
        <v>30</v>
      </c>
      <c r="N9" s="106">
        <v>40</v>
      </c>
      <c r="O9" s="107">
        <v>7</v>
      </c>
    </row>
    <row r="10" spans="1:15" x14ac:dyDescent="0.25">
      <c r="A10" t="s">
        <v>473</v>
      </c>
      <c r="B10" t="s">
        <v>1125</v>
      </c>
      <c r="C10">
        <v>2020</v>
      </c>
      <c r="D10" s="88">
        <v>6</v>
      </c>
      <c r="E10" s="88">
        <v>288584</v>
      </c>
      <c r="F10" s="176">
        <v>3.0098898781847199</v>
      </c>
      <c r="G10" s="88">
        <v>288584</v>
      </c>
      <c r="H10" s="176">
        <v>3.0098898781847199</v>
      </c>
      <c r="I10">
        <f t="shared" si="0"/>
        <v>3</v>
      </c>
      <c r="J10">
        <f t="shared" si="1"/>
        <v>3</v>
      </c>
      <c r="K10">
        <f t="shared" si="2"/>
        <v>0</v>
      </c>
      <c r="M10" s="106">
        <v>40</v>
      </c>
      <c r="N10" s="106">
        <v>60</v>
      </c>
      <c r="O10" s="107">
        <v>8</v>
      </c>
    </row>
    <row r="11" spans="1:15" x14ac:dyDescent="0.25">
      <c r="A11" t="s">
        <v>473</v>
      </c>
      <c r="B11" t="s">
        <v>1126</v>
      </c>
      <c r="C11">
        <v>2020</v>
      </c>
      <c r="D11" s="88">
        <v>134</v>
      </c>
      <c r="E11" s="88">
        <v>5889020</v>
      </c>
      <c r="F11" s="176">
        <v>3.2940741730998901</v>
      </c>
      <c r="G11" s="88">
        <v>5889020</v>
      </c>
      <c r="H11" s="176">
        <v>3.2940741730998901</v>
      </c>
      <c r="I11">
        <f t="shared" si="0"/>
        <v>3</v>
      </c>
      <c r="J11">
        <f t="shared" si="1"/>
        <v>3</v>
      </c>
      <c r="K11">
        <f t="shared" si="2"/>
        <v>0</v>
      </c>
      <c r="M11" s="106">
        <v>60</v>
      </c>
      <c r="N11" s="106">
        <v>80</v>
      </c>
      <c r="O11" s="107">
        <v>9</v>
      </c>
    </row>
    <row r="12" spans="1:15" x14ac:dyDescent="0.25">
      <c r="A12" t="s">
        <v>473</v>
      </c>
      <c r="B12" t="s">
        <v>1127</v>
      </c>
      <c r="C12">
        <v>2020</v>
      </c>
      <c r="D12" s="88">
        <v>128</v>
      </c>
      <c r="E12" s="88">
        <v>5092372</v>
      </c>
      <c r="F12" s="176">
        <v>3.6388273728358098</v>
      </c>
      <c r="G12" s="88">
        <v>5092372</v>
      </c>
      <c r="H12" s="176">
        <v>3.6388273728358098</v>
      </c>
      <c r="I12">
        <f t="shared" si="0"/>
        <v>3</v>
      </c>
      <c r="J12">
        <f t="shared" si="1"/>
        <v>3</v>
      </c>
      <c r="K12">
        <f t="shared" si="2"/>
        <v>0</v>
      </c>
      <c r="M12" s="106">
        <v>80</v>
      </c>
      <c r="N12" s="106">
        <v>100</v>
      </c>
      <c r="O12" s="107">
        <v>10</v>
      </c>
    </row>
    <row r="13" spans="1:15" x14ac:dyDescent="0.25">
      <c r="A13" t="s">
        <v>473</v>
      </c>
      <c r="B13" t="s">
        <v>1128</v>
      </c>
      <c r="C13">
        <v>2020</v>
      </c>
      <c r="D13" s="88">
        <v>31</v>
      </c>
      <c r="E13" s="88">
        <v>480159</v>
      </c>
      <c r="F13" s="176">
        <v>9.34648310205157</v>
      </c>
      <c r="G13" s="88">
        <v>480159</v>
      </c>
      <c r="H13" s="176">
        <v>9.34648310205157</v>
      </c>
      <c r="I13">
        <f t="shared" si="0"/>
        <v>4</v>
      </c>
      <c r="J13">
        <f t="shared" si="1"/>
        <v>4</v>
      </c>
      <c r="K13">
        <f t="shared" si="2"/>
        <v>0</v>
      </c>
    </row>
    <row r="14" spans="1:15" x14ac:dyDescent="0.25">
      <c r="A14" t="s">
        <v>473</v>
      </c>
      <c r="B14" t="s">
        <v>1129</v>
      </c>
      <c r="C14">
        <v>2020</v>
      </c>
      <c r="D14" s="88">
        <v>29</v>
      </c>
      <c r="E14" s="88">
        <v>387989.5</v>
      </c>
      <c r="F14" s="176">
        <v>10.8205573250375</v>
      </c>
      <c r="G14" s="88">
        <v>775979</v>
      </c>
      <c r="H14" s="176">
        <v>5.4102786625187402</v>
      </c>
      <c r="I14">
        <f t="shared" si="0"/>
        <v>5</v>
      </c>
      <c r="J14">
        <f t="shared" si="1"/>
        <v>3</v>
      </c>
      <c r="K14">
        <f t="shared" si="2"/>
        <v>-2</v>
      </c>
    </row>
    <row r="15" spans="1:15" x14ac:dyDescent="0.25">
      <c r="A15" t="s">
        <v>473</v>
      </c>
      <c r="B15" t="s">
        <v>1130</v>
      </c>
      <c r="C15">
        <v>2020</v>
      </c>
      <c r="D15" s="88">
        <v>34</v>
      </c>
      <c r="E15" s="88">
        <v>296160</v>
      </c>
      <c r="F15" s="176">
        <v>16.6197359876452</v>
      </c>
      <c r="G15" s="88">
        <v>296160</v>
      </c>
      <c r="H15" s="176">
        <v>16.6197359876452</v>
      </c>
      <c r="I15">
        <f t="shared" si="0"/>
        <v>5</v>
      </c>
      <c r="J15">
        <f t="shared" si="1"/>
        <v>5</v>
      </c>
      <c r="K15">
        <f t="shared" si="2"/>
        <v>0</v>
      </c>
    </row>
    <row r="16" spans="1:15" x14ac:dyDescent="0.25">
      <c r="A16" t="s">
        <v>473</v>
      </c>
      <c r="B16" t="s">
        <v>1131</v>
      </c>
      <c r="C16">
        <v>2020</v>
      </c>
      <c r="D16" s="88">
        <v>99</v>
      </c>
      <c r="E16" s="88">
        <v>143320</v>
      </c>
      <c r="F16" s="176">
        <v>100</v>
      </c>
      <c r="G16" s="88">
        <v>143320</v>
      </c>
      <c r="H16" s="176">
        <v>100</v>
      </c>
      <c r="I16">
        <f t="shared" si="0"/>
        <v>10</v>
      </c>
      <c r="J16">
        <f t="shared" si="1"/>
        <v>10</v>
      </c>
      <c r="K16">
        <f t="shared" si="2"/>
        <v>0</v>
      </c>
    </row>
    <row r="17" spans="1:11" x14ac:dyDescent="0.25">
      <c r="A17" t="s">
        <v>473</v>
      </c>
      <c r="B17" t="s">
        <v>1132</v>
      </c>
      <c r="C17">
        <v>2020</v>
      </c>
      <c r="D17" s="88">
        <v>1</v>
      </c>
      <c r="E17" s="88">
        <v>164261</v>
      </c>
      <c r="F17" s="176">
        <v>0.88132713649421801</v>
      </c>
      <c r="G17" s="88">
        <v>164261</v>
      </c>
      <c r="H17" s="176">
        <v>0.88132713649421801</v>
      </c>
      <c r="I17">
        <f t="shared" si="0"/>
        <v>1</v>
      </c>
      <c r="J17">
        <f t="shared" si="1"/>
        <v>1</v>
      </c>
      <c r="K17">
        <f t="shared" si="2"/>
        <v>0</v>
      </c>
    </row>
    <row r="18" spans="1:11" x14ac:dyDescent="0.25">
      <c r="A18" t="s">
        <v>473</v>
      </c>
      <c r="B18" t="s">
        <v>1133</v>
      </c>
      <c r="C18">
        <v>2020</v>
      </c>
      <c r="D18" s="88">
        <v>18</v>
      </c>
      <c r="E18" s="88">
        <v>138444.5</v>
      </c>
      <c r="F18" s="176">
        <v>18.822114145510898</v>
      </c>
      <c r="G18" s="88">
        <v>138409</v>
      </c>
      <c r="H18" s="176">
        <v>18.826941758254002</v>
      </c>
      <c r="I18">
        <f t="shared" si="0"/>
        <v>5</v>
      </c>
      <c r="J18">
        <f t="shared" si="1"/>
        <v>5</v>
      </c>
      <c r="K18">
        <f t="shared" si="2"/>
        <v>0</v>
      </c>
    </row>
    <row r="19" spans="1:11" x14ac:dyDescent="0.25">
      <c r="A19" t="s">
        <v>473</v>
      </c>
      <c r="B19" t="s">
        <v>1134</v>
      </c>
      <c r="C19">
        <v>2020</v>
      </c>
      <c r="D19" s="88">
        <v>363</v>
      </c>
      <c r="E19" s="88">
        <v>5670624</v>
      </c>
      <c r="F19" s="176">
        <v>9.2671752996965893</v>
      </c>
      <c r="G19" s="88">
        <v>5670624</v>
      </c>
      <c r="H19" s="176">
        <v>9.2671752996965893</v>
      </c>
      <c r="I19">
        <f t="shared" si="0"/>
        <v>4</v>
      </c>
      <c r="J19">
        <f t="shared" si="1"/>
        <v>4</v>
      </c>
      <c r="K19">
        <f t="shared" si="2"/>
        <v>0</v>
      </c>
    </row>
    <row r="20" spans="1:11" x14ac:dyDescent="0.25">
      <c r="A20" t="s">
        <v>473</v>
      </c>
      <c r="B20" t="s">
        <v>1135</v>
      </c>
      <c r="C20">
        <v>2020</v>
      </c>
      <c r="D20" s="88">
        <v>65</v>
      </c>
      <c r="E20" s="88">
        <v>1440995</v>
      </c>
      <c r="F20" s="176">
        <v>6.5301399310191801</v>
      </c>
      <c r="G20" s="88">
        <v>1440995</v>
      </c>
      <c r="H20" s="176">
        <v>6.5301399310191801</v>
      </c>
      <c r="I20">
        <f t="shared" si="0"/>
        <v>4</v>
      </c>
      <c r="J20">
        <f t="shared" si="1"/>
        <v>4</v>
      </c>
      <c r="K20">
        <f t="shared" si="2"/>
        <v>0</v>
      </c>
    </row>
    <row r="21" spans="1:11" x14ac:dyDescent="0.25">
      <c r="A21" t="s">
        <v>473</v>
      </c>
      <c r="B21" t="s">
        <v>1136</v>
      </c>
      <c r="C21">
        <v>2020</v>
      </c>
      <c r="D21" s="88">
        <v>26</v>
      </c>
      <c r="E21" s="88">
        <v>587388</v>
      </c>
      <c r="F21" s="176">
        <v>6.4079613406463798</v>
      </c>
      <c r="G21" s="88">
        <v>587388</v>
      </c>
      <c r="H21" s="176">
        <v>6.4079613406463798</v>
      </c>
      <c r="I21">
        <f t="shared" si="0"/>
        <v>4</v>
      </c>
      <c r="J21">
        <f t="shared" si="1"/>
        <v>4</v>
      </c>
      <c r="K21">
        <f t="shared" si="2"/>
        <v>0</v>
      </c>
    </row>
    <row r="22" spans="1:11" x14ac:dyDescent="0.25">
      <c r="A22" t="s">
        <v>473</v>
      </c>
      <c r="B22" t="s">
        <v>1137</v>
      </c>
      <c r="C22">
        <v>2020</v>
      </c>
      <c r="D22" s="88">
        <v>3</v>
      </c>
      <c r="E22" s="88">
        <v>190176</v>
      </c>
      <c r="F22" s="176">
        <v>2.2836900045380601</v>
      </c>
      <c r="G22" s="88">
        <v>190176</v>
      </c>
      <c r="H22" s="176">
        <v>2.2836900045380601</v>
      </c>
      <c r="I22">
        <f t="shared" si="0"/>
        <v>2</v>
      </c>
      <c r="J22">
        <f t="shared" si="1"/>
        <v>2</v>
      </c>
      <c r="K22">
        <f t="shared" si="2"/>
        <v>0</v>
      </c>
    </row>
    <row r="23" spans="1:11" x14ac:dyDescent="0.25">
      <c r="A23" t="s">
        <v>473</v>
      </c>
      <c r="B23" t="s">
        <v>1138</v>
      </c>
      <c r="C23">
        <v>2020</v>
      </c>
      <c r="D23" s="88">
        <v>172</v>
      </c>
      <c r="E23" s="88">
        <v>4091635</v>
      </c>
      <c r="F23" s="176">
        <v>6.08559668788648</v>
      </c>
      <c r="G23" s="88">
        <v>4091635</v>
      </c>
      <c r="H23" s="176">
        <v>6.08559668788648</v>
      </c>
      <c r="I23">
        <f t="shared" si="0"/>
        <v>4</v>
      </c>
      <c r="J23">
        <f t="shared" si="1"/>
        <v>4</v>
      </c>
      <c r="K23">
        <f t="shared" si="2"/>
        <v>0</v>
      </c>
    </row>
    <row r="24" spans="1:11" x14ac:dyDescent="0.25">
      <c r="A24" t="s">
        <v>473</v>
      </c>
      <c r="B24" t="s">
        <v>1139</v>
      </c>
      <c r="C24">
        <v>2020</v>
      </c>
      <c r="D24" s="88">
        <v>68</v>
      </c>
      <c r="E24" s="88">
        <v>1429611</v>
      </c>
      <c r="F24" s="176">
        <v>6.8859305225001899</v>
      </c>
      <c r="G24" s="88">
        <v>1429611</v>
      </c>
      <c r="H24" s="176">
        <v>6.8859305225001899</v>
      </c>
      <c r="I24">
        <f t="shared" si="0"/>
        <v>4</v>
      </c>
      <c r="J24">
        <f t="shared" si="1"/>
        <v>4</v>
      </c>
      <c r="K24">
        <f t="shared" si="2"/>
        <v>0</v>
      </c>
    </row>
    <row r="25" spans="1:11" x14ac:dyDescent="0.25">
      <c r="A25" t="s">
        <v>473</v>
      </c>
      <c r="B25" t="s">
        <v>1140</v>
      </c>
      <c r="C25">
        <v>2020</v>
      </c>
      <c r="D25" s="88">
        <v>52</v>
      </c>
      <c r="E25" s="88">
        <v>2235534</v>
      </c>
      <c r="F25" s="176">
        <v>3.3673919483752801</v>
      </c>
      <c r="G25" s="88">
        <v>2235533</v>
      </c>
      <c r="H25" s="176">
        <v>3.3673934546791302</v>
      </c>
      <c r="I25">
        <f t="shared" si="0"/>
        <v>3</v>
      </c>
      <c r="J25">
        <f t="shared" si="1"/>
        <v>3</v>
      </c>
      <c r="K25">
        <f t="shared" si="2"/>
        <v>0</v>
      </c>
    </row>
    <row r="26" spans="1:11" x14ac:dyDescent="0.25">
      <c r="A26" t="s">
        <v>473</v>
      </c>
      <c r="B26" t="s">
        <v>1141</v>
      </c>
      <c r="C26">
        <v>2020</v>
      </c>
      <c r="D26" s="88">
        <v>8</v>
      </c>
      <c r="E26" s="88">
        <v>151043</v>
      </c>
      <c r="F26" s="176">
        <v>7.66762719319276</v>
      </c>
      <c r="G26" s="88">
        <v>151044</v>
      </c>
      <c r="H26" s="176">
        <v>7.6675764289969397</v>
      </c>
      <c r="I26">
        <f t="shared" si="0"/>
        <v>4</v>
      </c>
      <c r="J26">
        <f t="shared" si="1"/>
        <v>4</v>
      </c>
      <c r="K26">
        <f t="shared" si="2"/>
        <v>0</v>
      </c>
    </row>
    <row r="27" spans="1:11" x14ac:dyDescent="0.25">
      <c r="A27" t="s">
        <v>473</v>
      </c>
      <c r="B27" t="s">
        <v>1142</v>
      </c>
      <c r="C27">
        <v>2020</v>
      </c>
      <c r="D27" s="88">
        <v>83</v>
      </c>
      <c r="E27" s="88">
        <v>533811</v>
      </c>
      <c r="F27" s="176">
        <v>22.509309796383299</v>
      </c>
      <c r="G27" s="88">
        <v>533811</v>
      </c>
      <c r="H27" s="176">
        <v>22.509309796383299</v>
      </c>
      <c r="I27">
        <f t="shared" si="0"/>
        <v>6</v>
      </c>
      <c r="J27">
        <f t="shared" si="1"/>
        <v>6</v>
      </c>
      <c r="K27">
        <f t="shared" si="2"/>
        <v>0</v>
      </c>
    </row>
    <row r="28" spans="1:11" x14ac:dyDescent="0.25">
      <c r="A28" t="s">
        <v>473</v>
      </c>
      <c r="B28" t="s">
        <v>1143</v>
      </c>
      <c r="D28" s="88">
        <v>5</v>
      </c>
      <c r="G28" s="88">
        <v>1466573</v>
      </c>
      <c r="H28" s="176">
        <v>0.49355769118781301</v>
      </c>
      <c r="I28">
        <f t="shared" si="0"/>
        <v>1</v>
      </c>
      <c r="J28">
        <f t="shared" si="1"/>
        <v>1</v>
      </c>
      <c r="K28">
        <f t="shared" si="2"/>
        <v>0</v>
      </c>
    </row>
    <row r="29" spans="1:11" x14ac:dyDescent="0.25">
      <c r="A29" t="s">
        <v>473</v>
      </c>
      <c r="B29" t="s">
        <v>1144</v>
      </c>
      <c r="C29">
        <v>2020</v>
      </c>
      <c r="D29" s="88">
        <v>15</v>
      </c>
      <c r="E29" s="88">
        <v>266095</v>
      </c>
      <c r="F29" s="176">
        <v>8.1606762679311995</v>
      </c>
      <c r="G29" s="88">
        <v>266095</v>
      </c>
      <c r="H29" s="176">
        <v>8.1606762679311995</v>
      </c>
      <c r="I29">
        <f t="shared" si="0"/>
        <v>4</v>
      </c>
      <c r="J29">
        <f t="shared" si="1"/>
        <v>4</v>
      </c>
      <c r="K29">
        <f t="shared" si="2"/>
        <v>0</v>
      </c>
    </row>
    <row r="30" spans="1:11" x14ac:dyDescent="0.25">
      <c r="A30" t="s">
        <v>473</v>
      </c>
      <c r="B30" t="s">
        <v>1145</v>
      </c>
      <c r="C30">
        <v>2020</v>
      </c>
      <c r="D30" s="88">
        <v>4</v>
      </c>
      <c r="E30" s="88">
        <v>519854</v>
      </c>
      <c r="F30" s="176">
        <v>1.1139102653258599</v>
      </c>
      <c r="G30" s="88">
        <v>519854</v>
      </c>
      <c r="H30" s="176">
        <v>1.1139102653258599</v>
      </c>
      <c r="I30">
        <f t="shared" si="0"/>
        <v>2</v>
      </c>
      <c r="J30">
        <f t="shared" si="1"/>
        <v>2</v>
      </c>
      <c r="K30">
        <f t="shared" si="2"/>
        <v>0</v>
      </c>
    </row>
    <row r="31" spans="1:11" x14ac:dyDescent="0.25">
      <c r="A31" t="s">
        <v>473</v>
      </c>
      <c r="B31" t="s">
        <v>1146</v>
      </c>
      <c r="C31">
        <v>2020</v>
      </c>
      <c r="D31" s="88">
        <v>53</v>
      </c>
      <c r="E31" s="88">
        <v>2107452</v>
      </c>
      <c r="F31" s="176">
        <v>3.6407409842249598</v>
      </c>
      <c r="G31" s="88">
        <v>2107452</v>
      </c>
      <c r="H31" s="176">
        <v>3.6407409842249598</v>
      </c>
      <c r="I31">
        <f t="shared" si="0"/>
        <v>3</v>
      </c>
      <c r="J31">
        <f t="shared" si="1"/>
        <v>3</v>
      </c>
      <c r="K31">
        <f t="shared" si="2"/>
        <v>0</v>
      </c>
    </row>
    <row r="32" spans="1:11" x14ac:dyDescent="0.25">
      <c r="A32" t="s">
        <v>473</v>
      </c>
      <c r="B32" t="s">
        <v>1147</v>
      </c>
      <c r="D32" s="88">
        <v>10</v>
      </c>
      <c r="I32">
        <f t="shared" si="0"/>
        <v>1</v>
      </c>
      <c r="J32">
        <f t="shared" si="1"/>
        <v>1</v>
      </c>
      <c r="K32">
        <f t="shared" si="2"/>
        <v>0</v>
      </c>
    </row>
    <row r="33" spans="1:11" x14ac:dyDescent="0.25">
      <c r="A33" t="s">
        <v>473</v>
      </c>
      <c r="B33" t="s">
        <v>1148</v>
      </c>
      <c r="C33">
        <v>2020</v>
      </c>
      <c r="D33" s="88">
        <v>2</v>
      </c>
      <c r="E33" s="88">
        <v>68664</v>
      </c>
      <c r="F33" s="176">
        <v>4.2166980300500096</v>
      </c>
      <c r="G33" s="88">
        <v>68664</v>
      </c>
      <c r="H33" s="176">
        <v>4.2166980300500096</v>
      </c>
      <c r="I33">
        <f t="shared" si="0"/>
        <v>3</v>
      </c>
      <c r="J33">
        <f t="shared" si="1"/>
        <v>3</v>
      </c>
      <c r="K33">
        <f t="shared" si="2"/>
        <v>0</v>
      </c>
    </row>
  </sheetData>
  <autoFilter ref="A2:K33" xr:uid="{C731023D-837B-48C1-9F48-1F8C393967D5}"/>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52217-49B5-43A6-B7A8-7E8F985DE610}">
  <dimension ref="A1:I72"/>
  <sheetViews>
    <sheetView zoomScaleNormal="100" workbookViewId="0">
      <pane ySplit="2" topLeftCell="A3" activePane="bottomLeft" state="frozen"/>
      <selection pane="bottomLeft" activeCell="C33" sqref="C33"/>
    </sheetView>
  </sheetViews>
  <sheetFormatPr defaultRowHeight="15" x14ac:dyDescent="0.25"/>
  <cols>
    <col min="1" max="1" width="8.85546875" bestFit="1" customWidth="1"/>
    <col min="2" max="2" width="16.85546875" bestFit="1" customWidth="1"/>
    <col min="3" max="3" width="22.140625" style="88" bestFit="1" customWidth="1"/>
    <col min="4" max="4" width="13" style="176" bestFit="1" customWidth="1"/>
    <col min="5" max="5" width="5.7109375" bestFit="1" customWidth="1"/>
  </cols>
  <sheetData>
    <row r="1" spans="1:9" x14ac:dyDescent="0.25">
      <c r="A1" s="32" t="s">
        <v>480</v>
      </c>
      <c r="G1" s="104"/>
      <c r="H1" s="104" t="s">
        <v>463</v>
      </c>
      <c r="I1" s="104"/>
    </row>
    <row r="2" spans="1:9" s="32" customFormat="1" x14ac:dyDescent="0.25">
      <c r="A2" s="32" t="s">
        <v>464</v>
      </c>
      <c r="B2" s="32" t="s">
        <v>465</v>
      </c>
      <c r="C2" s="105" t="s">
        <v>481</v>
      </c>
      <c r="D2" s="177" t="s">
        <v>488</v>
      </c>
      <c r="E2" s="32" t="s">
        <v>331</v>
      </c>
      <c r="G2" s="104" t="s">
        <v>471</v>
      </c>
      <c r="H2" s="104" t="s">
        <v>472</v>
      </c>
      <c r="I2" s="104" t="s">
        <v>331</v>
      </c>
    </row>
    <row r="3" spans="1:9" x14ac:dyDescent="0.25">
      <c r="A3" t="s">
        <v>489</v>
      </c>
      <c r="B3" t="s">
        <v>1149</v>
      </c>
      <c r="C3" s="88">
        <v>93</v>
      </c>
      <c r="D3" s="176">
        <v>22.738386308068499</v>
      </c>
      <c r="E3">
        <f t="shared" ref="E3:E34" si="0">LOOKUP(D3,$G$3:$H$12,$I$3:$I$12)</f>
        <v>6</v>
      </c>
      <c r="G3" s="106">
        <v>0</v>
      </c>
      <c r="H3" s="106">
        <v>1</v>
      </c>
      <c r="I3" s="107">
        <v>1</v>
      </c>
    </row>
    <row r="4" spans="1:9" x14ac:dyDescent="0.25">
      <c r="A4" t="s">
        <v>489</v>
      </c>
      <c r="B4" t="s">
        <v>1150</v>
      </c>
      <c r="C4" s="88">
        <v>120</v>
      </c>
      <c r="D4" s="176">
        <v>29.339853300733498</v>
      </c>
      <c r="E4">
        <f t="shared" si="0"/>
        <v>6</v>
      </c>
      <c r="G4" s="106">
        <v>1</v>
      </c>
      <c r="H4" s="106">
        <v>3</v>
      </c>
      <c r="I4" s="107">
        <v>2</v>
      </c>
    </row>
    <row r="5" spans="1:9" x14ac:dyDescent="0.25">
      <c r="A5" t="s">
        <v>489</v>
      </c>
      <c r="B5" t="s">
        <v>1151</v>
      </c>
      <c r="C5" s="88">
        <v>90</v>
      </c>
      <c r="D5" s="176">
        <v>22.0048899755501</v>
      </c>
      <c r="E5">
        <f t="shared" si="0"/>
        <v>6</v>
      </c>
      <c r="G5" s="106">
        <v>3</v>
      </c>
      <c r="H5" s="106">
        <v>6</v>
      </c>
      <c r="I5" s="107">
        <v>3</v>
      </c>
    </row>
    <row r="6" spans="1:9" x14ac:dyDescent="0.25">
      <c r="A6" t="s">
        <v>489</v>
      </c>
      <c r="B6" t="s">
        <v>1152</v>
      </c>
      <c r="C6" s="88">
        <v>4</v>
      </c>
      <c r="D6" s="176">
        <v>0.97799511002445005</v>
      </c>
      <c r="E6">
        <f t="shared" si="0"/>
        <v>1</v>
      </c>
      <c r="G6" s="106">
        <v>6</v>
      </c>
      <c r="H6" s="106">
        <v>10</v>
      </c>
      <c r="I6" s="107">
        <v>4</v>
      </c>
    </row>
    <row r="7" spans="1:9" x14ac:dyDescent="0.25">
      <c r="A7" t="s">
        <v>489</v>
      </c>
      <c r="B7" t="s">
        <v>1153</v>
      </c>
      <c r="C7" s="88">
        <v>42</v>
      </c>
      <c r="D7" s="176">
        <v>10.2689486552567</v>
      </c>
      <c r="E7">
        <f t="shared" si="0"/>
        <v>5</v>
      </c>
      <c r="G7" s="106">
        <v>10</v>
      </c>
      <c r="H7" s="106">
        <v>20</v>
      </c>
      <c r="I7" s="107">
        <v>5</v>
      </c>
    </row>
    <row r="8" spans="1:9" x14ac:dyDescent="0.25">
      <c r="A8" t="s">
        <v>489</v>
      </c>
      <c r="B8" t="s">
        <v>1217</v>
      </c>
      <c r="C8" s="88">
        <v>14</v>
      </c>
      <c r="D8" s="176">
        <v>3.4229828850855699</v>
      </c>
      <c r="E8">
        <f t="shared" si="0"/>
        <v>3</v>
      </c>
      <c r="G8" s="106">
        <v>20</v>
      </c>
      <c r="H8" s="106">
        <v>30</v>
      </c>
      <c r="I8" s="107">
        <v>6</v>
      </c>
    </row>
    <row r="9" spans="1:9" x14ac:dyDescent="0.25">
      <c r="A9" t="s">
        <v>489</v>
      </c>
      <c r="B9" t="s">
        <v>1154</v>
      </c>
      <c r="C9" s="88">
        <v>29</v>
      </c>
      <c r="D9" s="176">
        <v>7.0904645476772599</v>
      </c>
      <c r="E9">
        <f t="shared" si="0"/>
        <v>4</v>
      </c>
      <c r="G9" s="106">
        <v>30</v>
      </c>
      <c r="H9" s="106">
        <v>40</v>
      </c>
      <c r="I9" s="107">
        <v>7</v>
      </c>
    </row>
    <row r="10" spans="1:9" x14ac:dyDescent="0.25">
      <c r="A10" t="s">
        <v>489</v>
      </c>
      <c r="B10" t="s">
        <v>1155</v>
      </c>
      <c r="C10" s="88">
        <v>105</v>
      </c>
      <c r="D10" s="176">
        <v>25.672371638141801</v>
      </c>
      <c r="E10">
        <f t="shared" si="0"/>
        <v>6</v>
      </c>
      <c r="G10" s="106">
        <v>40</v>
      </c>
      <c r="H10" s="106">
        <v>60</v>
      </c>
      <c r="I10" s="107">
        <v>8</v>
      </c>
    </row>
    <row r="11" spans="1:9" x14ac:dyDescent="0.25">
      <c r="A11" t="s">
        <v>489</v>
      </c>
      <c r="B11" t="s">
        <v>1156</v>
      </c>
      <c r="C11" s="88">
        <v>122</v>
      </c>
      <c r="D11" s="176">
        <v>29.828850855745699</v>
      </c>
      <c r="E11">
        <f t="shared" si="0"/>
        <v>6</v>
      </c>
      <c r="G11" s="106">
        <v>60</v>
      </c>
      <c r="H11" s="106">
        <v>80</v>
      </c>
      <c r="I11" s="107">
        <v>9</v>
      </c>
    </row>
    <row r="12" spans="1:9" x14ac:dyDescent="0.25">
      <c r="A12" t="s">
        <v>489</v>
      </c>
      <c r="B12" t="s">
        <v>1157</v>
      </c>
      <c r="C12" s="88">
        <v>98</v>
      </c>
      <c r="D12" s="176">
        <v>23.960880195599</v>
      </c>
      <c r="E12">
        <f t="shared" si="0"/>
        <v>6</v>
      </c>
      <c r="G12" s="106">
        <v>80</v>
      </c>
      <c r="H12" s="106">
        <v>100</v>
      </c>
      <c r="I12" s="107">
        <v>10</v>
      </c>
    </row>
    <row r="13" spans="1:9" x14ac:dyDescent="0.25">
      <c r="A13" t="s">
        <v>489</v>
      </c>
      <c r="B13" t="s">
        <v>1158</v>
      </c>
      <c r="C13" s="88">
        <v>25</v>
      </c>
      <c r="D13" s="176">
        <v>6.1124694376528099</v>
      </c>
      <c r="E13">
        <f t="shared" si="0"/>
        <v>4</v>
      </c>
    </row>
    <row r="14" spans="1:9" x14ac:dyDescent="0.25">
      <c r="A14" t="s">
        <v>489</v>
      </c>
      <c r="B14" t="s">
        <v>1159</v>
      </c>
      <c r="C14" s="88">
        <v>24</v>
      </c>
      <c r="D14" s="176">
        <v>5.8679706601466997</v>
      </c>
      <c r="E14">
        <f t="shared" si="0"/>
        <v>3</v>
      </c>
    </row>
    <row r="15" spans="1:9" x14ac:dyDescent="0.25">
      <c r="A15" t="s">
        <v>489</v>
      </c>
      <c r="B15" t="s">
        <v>1160</v>
      </c>
      <c r="C15" s="88">
        <v>2</v>
      </c>
      <c r="D15" s="176">
        <v>0.48899755501222503</v>
      </c>
      <c r="E15">
        <f t="shared" si="0"/>
        <v>1</v>
      </c>
    </row>
    <row r="16" spans="1:9" x14ac:dyDescent="0.25">
      <c r="A16" t="s">
        <v>489</v>
      </c>
      <c r="B16" t="s">
        <v>1161</v>
      </c>
      <c r="C16" s="88">
        <v>199</v>
      </c>
      <c r="D16" s="176">
        <v>48.655256723716398</v>
      </c>
      <c r="E16">
        <f t="shared" si="0"/>
        <v>8</v>
      </c>
    </row>
    <row r="17" spans="1:5" x14ac:dyDescent="0.25">
      <c r="A17" t="s">
        <v>489</v>
      </c>
      <c r="B17" t="s">
        <v>1162</v>
      </c>
      <c r="C17" s="88">
        <v>15</v>
      </c>
      <c r="D17" s="176">
        <v>3.66748166259169</v>
      </c>
      <c r="E17">
        <f t="shared" si="0"/>
        <v>3</v>
      </c>
    </row>
    <row r="18" spans="1:5" x14ac:dyDescent="0.25">
      <c r="A18" t="s">
        <v>489</v>
      </c>
      <c r="B18" t="s">
        <v>1163</v>
      </c>
      <c r="C18" s="88">
        <v>14</v>
      </c>
      <c r="D18" s="176">
        <v>3.4229828850855699</v>
      </c>
      <c r="E18">
        <f t="shared" si="0"/>
        <v>3</v>
      </c>
    </row>
    <row r="19" spans="1:5" x14ac:dyDescent="0.25">
      <c r="A19" t="s">
        <v>489</v>
      </c>
      <c r="B19" t="s">
        <v>1164</v>
      </c>
      <c r="C19" s="88">
        <v>61</v>
      </c>
      <c r="D19" s="176">
        <v>14.914425427872899</v>
      </c>
      <c r="E19">
        <f t="shared" si="0"/>
        <v>5</v>
      </c>
    </row>
    <row r="20" spans="1:5" x14ac:dyDescent="0.25">
      <c r="A20" t="s">
        <v>489</v>
      </c>
      <c r="B20" t="s">
        <v>1165</v>
      </c>
      <c r="C20" s="88">
        <v>63</v>
      </c>
      <c r="D20" s="176">
        <v>15.4034229828851</v>
      </c>
      <c r="E20">
        <f t="shared" si="0"/>
        <v>5</v>
      </c>
    </row>
    <row r="21" spans="1:5" x14ac:dyDescent="0.25">
      <c r="A21" t="s">
        <v>489</v>
      </c>
      <c r="B21" t="s">
        <v>1166</v>
      </c>
      <c r="C21" s="88">
        <v>44</v>
      </c>
      <c r="D21" s="176">
        <v>10.7579462102689</v>
      </c>
      <c r="E21">
        <f t="shared" si="0"/>
        <v>5</v>
      </c>
    </row>
    <row r="22" spans="1:5" x14ac:dyDescent="0.25">
      <c r="A22" t="s">
        <v>489</v>
      </c>
      <c r="B22" t="s">
        <v>1167</v>
      </c>
      <c r="C22" s="88">
        <v>34</v>
      </c>
      <c r="D22" s="176">
        <v>8.3129584352078201</v>
      </c>
      <c r="E22">
        <f t="shared" si="0"/>
        <v>4</v>
      </c>
    </row>
    <row r="23" spans="1:5" x14ac:dyDescent="0.25">
      <c r="A23" t="s">
        <v>489</v>
      </c>
      <c r="B23" t="s">
        <v>1168</v>
      </c>
      <c r="C23" s="88">
        <v>27</v>
      </c>
      <c r="D23" s="176">
        <v>6.6014669926650402</v>
      </c>
      <c r="E23">
        <f t="shared" si="0"/>
        <v>4</v>
      </c>
    </row>
    <row r="24" spans="1:5" x14ac:dyDescent="0.25">
      <c r="A24" t="s">
        <v>489</v>
      </c>
      <c r="B24" t="s">
        <v>1169</v>
      </c>
      <c r="C24" s="88">
        <v>22</v>
      </c>
      <c r="D24" s="176">
        <v>5.3789731051344702</v>
      </c>
      <c r="E24">
        <f t="shared" si="0"/>
        <v>3</v>
      </c>
    </row>
    <row r="25" spans="1:5" x14ac:dyDescent="0.25">
      <c r="A25" t="s">
        <v>489</v>
      </c>
      <c r="B25" t="s">
        <v>1170</v>
      </c>
      <c r="C25" s="88">
        <v>104</v>
      </c>
      <c r="D25" s="176">
        <v>25.427872860635699</v>
      </c>
      <c r="E25">
        <f t="shared" si="0"/>
        <v>6</v>
      </c>
    </row>
    <row r="26" spans="1:5" x14ac:dyDescent="0.25">
      <c r="A26" t="s">
        <v>489</v>
      </c>
      <c r="B26" t="s">
        <v>1171</v>
      </c>
      <c r="C26" s="88">
        <v>296</v>
      </c>
      <c r="D26" s="176">
        <v>72.371638141809299</v>
      </c>
      <c r="E26">
        <f t="shared" si="0"/>
        <v>9</v>
      </c>
    </row>
    <row r="27" spans="1:5" x14ac:dyDescent="0.25">
      <c r="A27" t="s">
        <v>489</v>
      </c>
      <c r="B27" t="s">
        <v>1172</v>
      </c>
      <c r="C27" s="88">
        <v>1</v>
      </c>
      <c r="D27" s="176">
        <v>0.24449877750611199</v>
      </c>
      <c r="E27">
        <f t="shared" si="0"/>
        <v>1</v>
      </c>
    </row>
    <row r="28" spans="1:5" x14ac:dyDescent="0.25">
      <c r="A28" t="s">
        <v>489</v>
      </c>
      <c r="B28" t="s">
        <v>1173</v>
      </c>
      <c r="C28" s="88">
        <v>9</v>
      </c>
      <c r="D28" s="176">
        <v>2.2004889975550102</v>
      </c>
      <c r="E28">
        <f t="shared" si="0"/>
        <v>2</v>
      </c>
    </row>
    <row r="29" spans="1:5" x14ac:dyDescent="0.25">
      <c r="A29" t="s">
        <v>489</v>
      </c>
      <c r="B29" t="s">
        <v>1174</v>
      </c>
      <c r="C29" s="88">
        <v>2</v>
      </c>
      <c r="D29" s="176">
        <v>0.48899755501222503</v>
      </c>
      <c r="E29">
        <f t="shared" si="0"/>
        <v>1</v>
      </c>
    </row>
    <row r="30" spans="1:5" x14ac:dyDescent="0.25">
      <c r="A30" t="s">
        <v>489</v>
      </c>
      <c r="B30" t="s">
        <v>1175</v>
      </c>
      <c r="C30" s="88">
        <v>13</v>
      </c>
      <c r="D30" s="176">
        <v>3.1784841075794601</v>
      </c>
      <c r="E30">
        <f t="shared" si="0"/>
        <v>3</v>
      </c>
    </row>
    <row r="31" spans="1:5" x14ac:dyDescent="0.25">
      <c r="A31" t="s">
        <v>489</v>
      </c>
      <c r="B31" t="s">
        <v>1176</v>
      </c>
      <c r="C31" s="88">
        <v>72</v>
      </c>
      <c r="D31" s="176">
        <v>17.603911980440099</v>
      </c>
      <c r="E31">
        <f t="shared" si="0"/>
        <v>5</v>
      </c>
    </row>
    <row r="32" spans="1:5" x14ac:dyDescent="0.25">
      <c r="A32" t="s">
        <v>489</v>
      </c>
      <c r="B32" t="s">
        <v>1251</v>
      </c>
      <c r="C32" s="88">
        <v>17</v>
      </c>
      <c r="D32" s="176">
        <v>4.15647921760391</v>
      </c>
      <c r="E32">
        <f t="shared" si="0"/>
        <v>3</v>
      </c>
    </row>
    <row r="33" spans="1:5" x14ac:dyDescent="0.25">
      <c r="A33" t="s">
        <v>489</v>
      </c>
      <c r="B33" t="s">
        <v>1177</v>
      </c>
      <c r="C33" s="88">
        <v>30</v>
      </c>
      <c r="D33" s="176">
        <v>7.3349633251833701</v>
      </c>
      <c r="E33">
        <f t="shared" si="0"/>
        <v>4</v>
      </c>
    </row>
    <row r="34" spans="1:5" x14ac:dyDescent="0.25">
      <c r="A34" t="s">
        <v>489</v>
      </c>
      <c r="B34" t="s">
        <v>1178</v>
      </c>
      <c r="C34" s="88">
        <v>2</v>
      </c>
      <c r="D34" s="176">
        <v>0.48899755501222503</v>
      </c>
      <c r="E34">
        <f t="shared" si="0"/>
        <v>1</v>
      </c>
    </row>
    <row r="35" spans="1:5" x14ac:dyDescent="0.25">
      <c r="A35" t="s">
        <v>489</v>
      </c>
      <c r="B35" t="s">
        <v>1179</v>
      </c>
      <c r="C35" s="88">
        <v>16</v>
      </c>
      <c r="D35" s="176">
        <v>3.9119804400978002</v>
      </c>
      <c r="E35">
        <f t="shared" ref="E35:E66" si="1">LOOKUP(D35,$G$3:$H$12,$I$3:$I$12)</f>
        <v>3</v>
      </c>
    </row>
    <row r="36" spans="1:5" x14ac:dyDescent="0.25">
      <c r="A36" t="s">
        <v>489</v>
      </c>
      <c r="B36" t="s">
        <v>1180</v>
      </c>
      <c r="C36" s="88">
        <v>47</v>
      </c>
      <c r="D36" s="176">
        <v>11.491442542787301</v>
      </c>
      <c r="E36">
        <f t="shared" si="1"/>
        <v>5</v>
      </c>
    </row>
    <row r="37" spans="1:5" x14ac:dyDescent="0.25">
      <c r="A37" t="s">
        <v>489</v>
      </c>
      <c r="B37" t="s">
        <v>1181</v>
      </c>
      <c r="C37" s="88">
        <v>12</v>
      </c>
      <c r="D37" s="176">
        <v>2.9339853300733498</v>
      </c>
      <c r="E37">
        <f t="shared" si="1"/>
        <v>2</v>
      </c>
    </row>
    <row r="38" spans="1:5" x14ac:dyDescent="0.25">
      <c r="A38" t="s">
        <v>489</v>
      </c>
      <c r="B38" t="s">
        <v>1182</v>
      </c>
      <c r="C38" s="88">
        <v>44</v>
      </c>
      <c r="D38" s="176">
        <v>10.7579462102689</v>
      </c>
      <c r="E38">
        <f t="shared" si="1"/>
        <v>5</v>
      </c>
    </row>
    <row r="39" spans="1:5" x14ac:dyDescent="0.25">
      <c r="A39" t="s">
        <v>489</v>
      </c>
      <c r="B39" t="s">
        <v>1183</v>
      </c>
      <c r="C39" s="88">
        <v>35</v>
      </c>
      <c r="D39" s="176">
        <v>8.5574572127139401</v>
      </c>
      <c r="E39">
        <f t="shared" si="1"/>
        <v>4</v>
      </c>
    </row>
    <row r="40" spans="1:5" x14ac:dyDescent="0.25">
      <c r="A40" t="s">
        <v>489</v>
      </c>
      <c r="B40" t="s">
        <v>1184</v>
      </c>
      <c r="C40" s="88">
        <v>14</v>
      </c>
      <c r="D40" s="176">
        <v>3.4229828850855699</v>
      </c>
      <c r="E40">
        <f t="shared" si="1"/>
        <v>3</v>
      </c>
    </row>
    <row r="41" spans="1:5" x14ac:dyDescent="0.25">
      <c r="A41" t="s">
        <v>489</v>
      </c>
      <c r="B41" t="s">
        <v>1185</v>
      </c>
      <c r="C41" s="88">
        <v>35</v>
      </c>
      <c r="D41" s="176">
        <v>8.5574572127139401</v>
      </c>
      <c r="E41">
        <f t="shared" si="1"/>
        <v>4</v>
      </c>
    </row>
    <row r="42" spans="1:5" x14ac:dyDescent="0.25">
      <c r="A42" t="s">
        <v>489</v>
      </c>
      <c r="B42" t="s">
        <v>1186</v>
      </c>
      <c r="C42" s="88">
        <v>3</v>
      </c>
      <c r="D42" s="176">
        <v>0.73349633251833701</v>
      </c>
      <c r="E42">
        <f t="shared" si="1"/>
        <v>1</v>
      </c>
    </row>
    <row r="43" spans="1:5" x14ac:dyDescent="0.25">
      <c r="A43" t="s">
        <v>489</v>
      </c>
      <c r="B43" t="s">
        <v>1187</v>
      </c>
      <c r="C43" s="88">
        <v>4</v>
      </c>
      <c r="D43" s="176">
        <v>0.97799511002445005</v>
      </c>
      <c r="E43">
        <f t="shared" si="1"/>
        <v>1</v>
      </c>
    </row>
    <row r="44" spans="1:5" x14ac:dyDescent="0.25">
      <c r="A44" t="s">
        <v>489</v>
      </c>
      <c r="B44" t="s">
        <v>1188</v>
      </c>
      <c r="C44" s="88">
        <v>62</v>
      </c>
      <c r="D44" s="176">
        <v>15.158924205379</v>
      </c>
      <c r="E44">
        <f t="shared" si="1"/>
        <v>5</v>
      </c>
    </row>
    <row r="45" spans="1:5" x14ac:dyDescent="0.25">
      <c r="A45" t="s">
        <v>489</v>
      </c>
      <c r="B45" t="s">
        <v>1189</v>
      </c>
      <c r="C45" s="88">
        <v>8</v>
      </c>
      <c r="D45" s="176">
        <v>1.9559902200489001</v>
      </c>
      <c r="E45">
        <f t="shared" si="1"/>
        <v>2</v>
      </c>
    </row>
    <row r="46" spans="1:5" x14ac:dyDescent="0.25">
      <c r="A46" t="s">
        <v>489</v>
      </c>
      <c r="B46" t="s">
        <v>1190</v>
      </c>
      <c r="C46" s="88">
        <v>17</v>
      </c>
      <c r="D46" s="176">
        <v>4.15647921760391</v>
      </c>
      <c r="E46">
        <f t="shared" si="1"/>
        <v>3</v>
      </c>
    </row>
    <row r="47" spans="1:5" x14ac:dyDescent="0.25">
      <c r="A47" t="s">
        <v>489</v>
      </c>
      <c r="B47" t="s">
        <v>1191</v>
      </c>
      <c r="C47" s="88">
        <v>29</v>
      </c>
      <c r="D47" s="176">
        <v>7.0904645476772599</v>
      </c>
      <c r="E47">
        <f t="shared" si="1"/>
        <v>4</v>
      </c>
    </row>
    <row r="48" spans="1:5" x14ac:dyDescent="0.25">
      <c r="A48" t="s">
        <v>489</v>
      </c>
      <c r="B48" t="s">
        <v>1192</v>
      </c>
      <c r="C48" s="88">
        <v>3</v>
      </c>
      <c r="D48" s="176">
        <v>0.73349633251833701</v>
      </c>
      <c r="E48">
        <f t="shared" si="1"/>
        <v>1</v>
      </c>
    </row>
    <row r="49" spans="1:5" x14ac:dyDescent="0.25">
      <c r="A49" t="s">
        <v>489</v>
      </c>
      <c r="B49" t="s">
        <v>1193</v>
      </c>
      <c r="C49" s="88">
        <v>4</v>
      </c>
      <c r="D49" s="176">
        <v>0.97799511002445005</v>
      </c>
      <c r="E49">
        <f t="shared" si="1"/>
        <v>1</v>
      </c>
    </row>
    <row r="50" spans="1:5" x14ac:dyDescent="0.25">
      <c r="A50" t="s">
        <v>489</v>
      </c>
      <c r="B50" t="s">
        <v>1194</v>
      </c>
      <c r="C50" s="88">
        <v>24</v>
      </c>
      <c r="D50" s="176">
        <v>5.8679706601466997</v>
      </c>
      <c r="E50">
        <f t="shared" si="1"/>
        <v>3</v>
      </c>
    </row>
    <row r="51" spans="1:5" x14ac:dyDescent="0.25">
      <c r="A51" t="s">
        <v>489</v>
      </c>
      <c r="B51" t="s">
        <v>1195</v>
      </c>
      <c r="C51" s="88">
        <v>24</v>
      </c>
      <c r="D51" s="176">
        <v>5.8679706601466997</v>
      </c>
      <c r="E51">
        <f t="shared" si="1"/>
        <v>3</v>
      </c>
    </row>
    <row r="52" spans="1:5" x14ac:dyDescent="0.25">
      <c r="A52" t="s">
        <v>489</v>
      </c>
      <c r="B52" t="s">
        <v>1196</v>
      </c>
      <c r="C52" s="88">
        <v>23</v>
      </c>
      <c r="D52" s="176">
        <v>5.6234718826405903</v>
      </c>
      <c r="E52">
        <f t="shared" si="1"/>
        <v>3</v>
      </c>
    </row>
    <row r="53" spans="1:5" x14ac:dyDescent="0.25">
      <c r="A53" t="s">
        <v>489</v>
      </c>
      <c r="B53" t="s">
        <v>1197</v>
      </c>
      <c r="C53" s="88">
        <v>409</v>
      </c>
      <c r="D53" s="176">
        <v>100</v>
      </c>
      <c r="E53">
        <f t="shared" si="1"/>
        <v>10</v>
      </c>
    </row>
    <row r="54" spans="1:5" x14ac:dyDescent="0.25">
      <c r="A54" t="s">
        <v>489</v>
      </c>
      <c r="B54" t="s">
        <v>1198</v>
      </c>
      <c r="C54" s="88">
        <v>98</v>
      </c>
      <c r="D54" s="176">
        <v>23.960880195599</v>
      </c>
      <c r="E54">
        <f t="shared" si="1"/>
        <v>6</v>
      </c>
    </row>
    <row r="55" spans="1:5" x14ac:dyDescent="0.25">
      <c r="A55" t="s">
        <v>489</v>
      </c>
      <c r="B55" t="s">
        <v>1199</v>
      </c>
      <c r="C55" s="88">
        <v>33</v>
      </c>
      <c r="D55" s="176">
        <v>8.0684596577017107</v>
      </c>
      <c r="E55">
        <f t="shared" si="1"/>
        <v>4</v>
      </c>
    </row>
    <row r="56" spans="1:5" x14ac:dyDescent="0.25">
      <c r="A56" t="s">
        <v>489</v>
      </c>
      <c r="B56" t="s">
        <v>1200</v>
      </c>
      <c r="C56" s="88">
        <v>11</v>
      </c>
      <c r="D56" s="176">
        <v>2.68948655256724</v>
      </c>
      <c r="E56">
        <f t="shared" si="1"/>
        <v>2</v>
      </c>
    </row>
    <row r="57" spans="1:5" x14ac:dyDescent="0.25">
      <c r="A57" t="s">
        <v>489</v>
      </c>
      <c r="B57" t="s">
        <v>1201</v>
      </c>
      <c r="C57" s="88">
        <v>5</v>
      </c>
      <c r="D57" s="176">
        <v>1.22249388753056</v>
      </c>
      <c r="E57">
        <f t="shared" si="1"/>
        <v>2</v>
      </c>
    </row>
    <row r="58" spans="1:5" x14ac:dyDescent="0.25">
      <c r="A58" t="s">
        <v>489</v>
      </c>
      <c r="B58" t="s">
        <v>1202</v>
      </c>
      <c r="C58" s="88">
        <v>26</v>
      </c>
      <c r="D58" s="176">
        <v>6.3569682151589202</v>
      </c>
      <c r="E58">
        <f t="shared" si="1"/>
        <v>4</v>
      </c>
    </row>
    <row r="59" spans="1:5" x14ac:dyDescent="0.25">
      <c r="A59" t="s">
        <v>489</v>
      </c>
      <c r="B59" t="s">
        <v>1203</v>
      </c>
      <c r="C59" s="88">
        <v>0</v>
      </c>
      <c r="D59" s="176">
        <v>0</v>
      </c>
      <c r="E59">
        <f t="shared" si="1"/>
        <v>1</v>
      </c>
    </row>
    <row r="60" spans="1:5" x14ac:dyDescent="0.25">
      <c r="A60" t="s">
        <v>489</v>
      </c>
      <c r="B60" t="s">
        <v>1204</v>
      </c>
      <c r="C60" s="88">
        <v>41</v>
      </c>
      <c r="D60" s="176">
        <v>10.0244498777506</v>
      </c>
      <c r="E60">
        <f t="shared" si="1"/>
        <v>5</v>
      </c>
    </row>
    <row r="61" spans="1:5" x14ac:dyDescent="0.25">
      <c r="A61" t="s">
        <v>489</v>
      </c>
      <c r="B61" t="s">
        <v>1205</v>
      </c>
      <c r="C61" s="88">
        <v>6</v>
      </c>
      <c r="D61" s="176">
        <v>1.46699266503667</v>
      </c>
      <c r="E61">
        <f t="shared" si="1"/>
        <v>2</v>
      </c>
    </row>
    <row r="62" spans="1:5" x14ac:dyDescent="0.25">
      <c r="A62" t="s">
        <v>489</v>
      </c>
      <c r="B62" t="s">
        <v>1206</v>
      </c>
      <c r="C62" s="88">
        <v>11</v>
      </c>
      <c r="D62" s="176">
        <v>2.68948655256724</v>
      </c>
      <c r="E62">
        <f t="shared" si="1"/>
        <v>2</v>
      </c>
    </row>
    <row r="63" spans="1:5" x14ac:dyDescent="0.25">
      <c r="A63" t="s">
        <v>489</v>
      </c>
      <c r="B63" t="s">
        <v>1207</v>
      </c>
      <c r="C63" s="88">
        <v>0</v>
      </c>
      <c r="D63" s="176">
        <v>0</v>
      </c>
      <c r="E63">
        <f t="shared" si="1"/>
        <v>1</v>
      </c>
    </row>
    <row r="64" spans="1:5" x14ac:dyDescent="0.25">
      <c r="A64" t="s">
        <v>489</v>
      </c>
      <c r="B64" t="s">
        <v>1208</v>
      </c>
      <c r="C64" s="88">
        <v>52</v>
      </c>
      <c r="D64" s="176">
        <v>12.7139364303178</v>
      </c>
      <c r="E64">
        <f t="shared" si="1"/>
        <v>5</v>
      </c>
    </row>
    <row r="65" spans="1:5" x14ac:dyDescent="0.25">
      <c r="A65" t="s">
        <v>489</v>
      </c>
      <c r="B65" t="s">
        <v>1209</v>
      </c>
      <c r="E65">
        <f t="shared" si="1"/>
        <v>1</v>
      </c>
    </row>
    <row r="66" spans="1:5" x14ac:dyDescent="0.25">
      <c r="A66" t="s">
        <v>489</v>
      </c>
      <c r="B66" t="s">
        <v>1210</v>
      </c>
      <c r="C66" s="88">
        <v>2</v>
      </c>
      <c r="D66" s="176">
        <v>0.48899755501222503</v>
      </c>
      <c r="E66">
        <f t="shared" si="1"/>
        <v>1</v>
      </c>
    </row>
    <row r="67" spans="1:5" x14ac:dyDescent="0.25">
      <c r="A67" t="s">
        <v>489</v>
      </c>
      <c r="B67" t="s">
        <v>1211</v>
      </c>
      <c r="C67" s="88">
        <v>8</v>
      </c>
      <c r="D67" s="176">
        <v>1.9559902200489001</v>
      </c>
      <c r="E67">
        <f t="shared" ref="E67:E72" si="2">LOOKUP(D67,$G$3:$H$12,$I$3:$I$12)</f>
        <v>2</v>
      </c>
    </row>
    <row r="68" spans="1:5" x14ac:dyDescent="0.25">
      <c r="A68" t="s">
        <v>489</v>
      </c>
      <c r="B68" t="s">
        <v>1212</v>
      </c>
      <c r="C68" s="88">
        <v>4</v>
      </c>
      <c r="D68" s="176">
        <v>0.97799511002445005</v>
      </c>
      <c r="E68">
        <f t="shared" si="2"/>
        <v>1</v>
      </c>
    </row>
    <row r="69" spans="1:5" x14ac:dyDescent="0.25">
      <c r="A69" t="s">
        <v>489</v>
      </c>
      <c r="B69" t="s">
        <v>1213</v>
      </c>
      <c r="C69" s="88">
        <v>62</v>
      </c>
      <c r="D69" s="176">
        <v>15.158924205379</v>
      </c>
      <c r="E69">
        <f t="shared" si="2"/>
        <v>5</v>
      </c>
    </row>
    <row r="70" spans="1:5" x14ac:dyDescent="0.25">
      <c r="A70" t="s">
        <v>489</v>
      </c>
      <c r="B70" t="s">
        <v>1214</v>
      </c>
      <c r="C70" s="88">
        <v>6</v>
      </c>
      <c r="D70" s="176">
        <v>1.46699266503667</v>
      </c>
      <c r="E70">
        <f t="shared" si="2"/>
        <v>2</v>
      </c>
    </row>
    <row r="71" spans="1:5" x14ac:dyDescent="0.25">
      <c r="A71" t="s">
        <v>489</v>
      </c>
      <c r="B71" t="s">
        <v>1215</v>
      </c>
      <c r="C71" s="88">
        <v>13</v>
      </c>
      <c r="D71" s="176">
        <v>3.1784841075794601</v>
      </c>
      <c r="E71">
        <f t="shared" si="2"/>
        <v>3</v>
      </c>
    </row>
    <row r="72" spans="1:5" x14ac:dyDescent="0.25">
      <c r="A72" t="s">
        <v>489</v>
      </c>
      <c r="B72" t="s">
        <v>1216</v>
      </c>
      <c r="C72" s="88">
        <v>30</v>
      </c>
      <c r="D72" s="176">
        <v>7.3349633251833701</v>
      </c>
      <c r="E72">
        <f t="shared" si="2"/>
        <v>4</v>
      </c>
    </row>
  </sheetData>
  <autoFilter ref="A2:E33" xr:uid="{C731023D-837B-48C1-9F48-1F8C393967D5}"/>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ECAC-8DF7-4B04-8BD7-AE2E54B2996B}">
  <dimension ref="A1:I76"/>
  <sheetViews>
    <sheetView zoomScaleNormal="100" workbookViewId="0">
      <pane ySplit="2" topLeftCell="A3" activePane="bottomLeft" state="frozen"/>
      <selection pane="bottomLeft" activeCell="B8" sqref="B8"/>
    </sheetView>
  </sheetViews>
  <sheetFormatPr defaultRowHeight="15" x14ac:dyDescent="0.25"/>
  <cols>
    <col min="1" max="1" width="8.85546875" bestFit="1" customWidth="1"/>
    <col min="2" max="2" width="16.85546875" bestFit="1" customWidth="1"/>
    <col min="3" max="3" width="22.140625" style="88" bestFit="1" customWidth="1"/>
    <col min="4" max="4" width="17.85546875" style="176" customWidth="1"/>
    <col min="5" max="5" width="5.7109375" bestFit="1" customWidth="1"/>
  </cols>
  <sheetData>
    <row r="1" spans="1:9" x14ac:dyDescent="0.25">
      <c r="A1" s="32" t="s">
        <v>480</v>
      </c>
      <c r="G1" s="104"/>
      <c r="H1" s="104" t="s">
        <v>463</v>
      </c>
      <c r="I1" s="104"/>
    </row>
    <row r="2" spans="1:9" s="32" customFormat="1" x14ac:dyDescent="0.25">
      <c r="A2" s="32" t="s">
        <v>464</v>
      </c>
      <c r="B2" s="32" t="s">
        <v>465</v>
      </c>
      <c r="C2" s="105" t="s">
        <v>481</v>
      </c>
      <c r="D2" s="177" t="s">
        <v>488</v>
      </c>
      <c r="E2" s="32" t="s">
        <v>331</v>
      </c>
      <c r="G2" s="104" t="s">
        <v>471</v>
      </c>
      <c r="H2" s="104" t="s">
        <v>472</v>
      </c>
      <c r="I2" s="104" t="s">
        <v>331</v>
      </c>
    </row>
    <row r="3" spans="1:9" x14ac:dyDescent="0.25">
      <c r="A3" t="s">
        <v>502</v>
      </c>
      <c r="B3" t="s">
        <v>1218</v>
      </c>
      <c r="C3" s="88">
        <v>19</v>
      </c>
      <c r="D3" s="176">
        <v>7.11610486891386</v>
      </c>
      <c r="E3">
        <f>LOOKUP(D3,$G$3:$H$12,$I$3:$I$12)</f>
        <v>4</v>
      </c>
      <c r="G3" s="106">
        <v>0</v>
      </c>
      <c r="H3" s="106">
        <v>1</v>
      </c>
      <c r="I3" s="107">
        <v>1</v>
      </c>
    </row>
    <row r="4" spans="1:9" x14ac:dyDescent="0.25">
      <c r="A4" t="s">
        <v>502</v>
      </c>
      <c r="B4" t="s">
        <v>1219</v>
      </c>
      <c r="C4" s="88">
        <v>16</v>
      </c>
      <c r="D4" s="176">
        <v>5.9925093632958797</v>
      </c>
      <c r="E4">
        <f t="shared" ref="E4:E67" si="0">LOOKUP(D4,$G$3:$H$12,$I$3:$I$12)</f>
        <v>3</v>
      </c>
      <c r="G4" s="106">
        <v>1</v>
      </c>
      <c r="H4" s="106">
        <v>3</v>
      </c>
      <c r="I4" s="107">
        <v>2</v>
      </c>
    </row>
    <row r="5" spans="1:9" x14ac:dyDescent="0.25">
      <c r="A5" t="s">
        <v>502</v>
      </c>
      <c r="B5" t="s">
        <v>1220</v>
      </c>
      <c r="E5">
        <f t="shared" si="0"/>
        <v>1</v>
      </c>
      <c r="G5" s="106">
        <v>3</v>
      </c>
      <c r="H5" s="106">
        <v>6</v>
      </c>
      <c r="I5" s="107">
        <v>3</v>
      </c>
    </row>
    <row r="6" spans="1:9" x14ac:dyDescent="0.25">
      <c r="A6" t="s">
        <v>502</v>
      </c>
      <c r="B6" t="s">
        <v>1221</v>
      </c>
      <c r="C6" s="88">
        <v>12</v>
      </c>
      <c r="D6" s="176">
        <v>4.4943820224719104</v>
      </c>
      <c r="E6">
        <f t="shared" si="0"/>
        <v>3</v>
      </c>
      <c r="G6" s="106">
        <v>6</v>
      </c>
      <c r="H6" s="106">
        <v>10</v>
      </c>
      <c r="I6" s="107">
        <v>4</v>
      </c>
    </row>
    <row r="7" spans="1:9" x14ac:dyDescent="0.25">
      <c r="A7" t="s">
        <v>502</v>
      </c>
      <c r="B7" t="s">
        <v>1222</v>
      </c>
      <c r="C7" s="88">
        <v>11</v>
      </c>
      <c r="D7" s="176">
        <v>4.1198501872659197</v>
      </c>
      <c r="E7">
        <f t="shared" si="0"/>
        <v>3</v>
      </c>
      <c r="G7" s="106">
        <v>10</v>
      </c>
      <c r="H7" s="106">
        <v>20</v>
      </c>
      <c r="I7" s="107">
        <v>5</v>
      </c>
    </row>
    <row r="8" spans="1:9" x14ac:dyDescent="0.25">
      <c r="A8" t="s">
        <v>502</v>
      </c>
      <c r="B8" t="s">
        <v>1223</v>
      </c>
      <c r="E8">
        <f t="shared" si="0"/>
        <v>1</v>
      </c>
      <c r="G8" s="106">
        <v>20</v>
      </c>
      <c r="H8" s="106">
        <v>30</v>
      </c>
      <c r="I8" s="107">
        <v>6</v>
      </c>
    </row>
    <row r="9" spans="1:9" x14ac:dyDescent="0.25">
      <c r="A9" t="s">
        <v>502</v>
      </c>
      <c r="B9" t="s">
        <v>1224</v>
      </c>
      <c r="C9" s="88">
        <v>7</v>
      </c>
      <c r="D9" s="176">
        <v>2.62172284644195</v>
      </c>
      <c r="E9">
        <f t="shared" si="0"/>
        <v>2</v>
      </c>
      <c r="G9" s="106">
        <v>30</v>
      </c>
      <c r="H9" s="106">
        <v>40</v>
      </c>
      <c r="I9" s="107">
        <v>7</v>
      </c>
    </row>
    <row r="10" spans="1:9" x14ac:dyDescent="0.25">
      <c r="A10" t="s">
        <v>502</v>
      </c>
      <c r="B10" t="s">
        <v>1225</v>
      </c>
      <c r="C10" s="88">
        <v>0</v>
      </c>
      <c r="D10" s="176">
        <v>0</v>
      </c>
      <c r="E10">
        <f t="shared" si="0"/>
        <v>1</v>
      </c>
      <c r="G10" s="106">
        <v>40</v>
      </c>
      <c r="H10" s="106">
        <v>60</v>
      </c>
      <c r="I10" s="107">
        <v>8</v>
      </c>
    </row>
    <row r="11" spans="1:9" x14ac:dyDescent="0.25">
      <c r="A11" t="s">
        <v>502</v>
      </c>
      <c r="B11" t="s">
        <v>1226</v>
      </c>
      <c r="C11" s="88">
        <v>14</v>
      </c>
      <c r="D11" s="176">
        <v>5.2434456928838999</v>
      </c>
      <c r="E11">
        <f t="shared" si="0"/>
        <v>3</v>
      </c>
      <c r="G11" s="106">
        <v>60</v>
      </c>
      <c r="H11" s="106">
        <v>80</v>
      </c>
      <c r="I11" s="107">
        <v>9</v>
      </c>
    </row>
    <row r="12" spans="1:9" x14ac:dyDescent="0.25">
      <c r="A12" t="s">
        <v>502</v>
      </c>
      <c r="B12" t="s">
        <v>1227</v>
      </c>
      <c r="C12" s="88">
        <v>9</v>
      </c>
      <c r="D12" s="176">
        <v>3.3707865168539302</v>
      </c>
      <c r="E12">
        <f t="shared" si="0"/>
        <v>3</v>
      </c>
      <c r="G12" s="106">
        <v>80</v>
      </c>
      <c r="H12" s="106">
        <v>100</v>
      </c>
      <c r="I12" s="107">
        <v>10</v>
      </c>
    </row>
    <row r="13" spans="1:9" x14ac:dyDescent="0.25">
      <c r="A13" t="s">
        <v>502</v>
      </c>
      <c r="B13" t="s">
        <v>1228</v>
      </c>
      <c r="C13" s="88">
        <v>109</v>
      </c>
      <c r="D13" s="176">
        <v>40.823970037453201</v>
      </c>
      <c r="E13">
        <f t="shared" si="0"/>
        <v>8</v>
      </c>
    </row>
    <row r="14" spans="1:9" x14ac:dyDescent="0.25">
      <c r="A14" t="s">
        <v>502</v>
      </c>
      <c r="B14" t="s">
        <v>1229</v>
      </c>
      <c r="E14">
        <f t="shared" si="0"/>
        <v>1</v>
      </c>
    </row>
    <row r="15" spans="1:9" x14ac:dyDescent="0.25">
      <c r="A15" t="s">
        <v>502</v>
      </c>
      <c r="B15" t="s">
        <v>1230</v>
      </c>
      <c r="E15">
        <f t="shared" si="0"/>
        <v>1</v>
      </c>
    </row>
    <row r="16" spans="1:9" x14ac:dyDescent="0.25">
      <c r="A16" t="s">
        <v>502</v>
      </c>
      <c r="B16" t="s">
        <v>1231</v>
      </c>
      <c r="C16" s="88">
        <v>0</v>
      </c>
      <c r="D16" s="176">
        <v>0</v>
      </c>
      <c r="E16">
        <f t="shared" si="0"/>
        <v>1</v>
      </c>
    </row>
    <row r="17" spans="1:5" x14ac:dyDescent="0.25">
      <c r="A17" t="s">
        <v>502</v>
      </c>
      <c r="B17" t="s">
        <v>1232</v>
      </c>
      <c r="C17" s="88">
        <v>0</v>
      </c>
      <c r="D17" s="176">
        <v>0</v>
      </c>
      <c r="E17">
        <f t="shared" si="0"/>
        <v>1</v>
      </c>
    </row>
    <row r="18" spans="1:5" x14ac:dyDescent="0.25">
      <c r="A18" t="s">
        <v>502</v>
      </c>
      <c r="B18" t="s">
        <v>1233</v>
      </c>
      <c r="C18" s="88">
        <v>55</v>
      </c>
      <c r="D18" s="176">
        <v>20.5992509363296</v>
      </c>
      <c r="E18">
        <f t="shared" si="0"/>
        <v>6</v>
      </c>
    </row>
    <row r="19" spans="1:5" x14ac:dyDescent="0.25">
      <c r="A19" t="s">
        <v>502</v>
      </c>
      <c r="B19" t="s">
        <v>1234</v>
      </c>
      <c r="C19" s="88">
        <v>40</v>
      </c>
      <c r="D19" s="176">
        <v>14.9812734082397</v>
      </c>
      <c r="E19">
        <f t="shared" si="0"/>
        <v>5</v>
      </c>
    </row>
    <row r="20" spans="1:5" x14ac:dyDescent="0.25">
      <c r="A20" t="s">
        <v>502</v>
      </c>
      <c r="B20" t="s">
        <v>1235</v>
      </c>
      <c r="C20" s="88">
        <v>8</v>
      </c>
      <c r="D20" s="176">
        <v>2.9962546816479398</v>
      </c>
      <c r="E20">
        <f t="shared" si="0"/>
        <v>2</v>
      </c>
    </row>
    <row r="21" spans="1:5" x14ac:dyDescent="0.25">
      <c r="A21" t="s">
        <v>502</v>
      </c>
      <c r="B21" t="s">
        <v>1236</v>
      </c>
      <c r="E21">
        <f t="shared" si="0"/>
        <v>1</v>
      </c>
    </row>
    <row r="22" spans="1:5" x14ac:dyDescent="0.25">
      <c r="A22" t="s">
        <v>502</v>
      </c>
      <c r="B22" t="s">
        <v>1237</v>
      </c>
      <c r="C22" s="88">
        <v>0</v>
      </c>
      <c r="D22" s="176">
        <v>0</v>
      </c>
      <c r="E22">
        <f t="shared" si="0"/>
        <v>1</v>
      </c>
    </row>
    <row r="23" spans="1:5" x14ac:dyDescent="0.25">
      <c r="A23" t="s">
        <v>502</v>
      </c>
      <c r="B23" t="s">
        <v>1238</v>
      </c>
      <c r="E23">
        <f t="shared" si="0"/>
        <v>1</v>
      </c>
    </row>
    <row r="24" spans="1:5" x14ac:dyDescent="0.25">
      <c r="A24" t="s">
        <v>502</v>
      </c>
      <c r="B24" t="s">
        <v>1239</v>
      </c>
      <c r="C24" s="88">
        <v>0</v>
      </c>
      <c r="D24" s="176">
        <v>0</v>
      </c>
      <c r="E24">
        <f t="shared" si="0"/>
        <v>1</v>
      </c>
    </row>
    <row r="25" spans="1:5" x14ac:dyDescent="0.25">
      <c r="A25" t="s">
        <v>502</v>
      </c>
      <c r="B25" t="s">
        <v>1240</v>
      </c>
      <c r="C25" s="88">
        <v>4</v>
      </c>
      <c r="D25" s="176">
        <v>1.4981273408239699</v>
      </c>
      <c r="E25">
        <f t="shared" si="0"/>
        <v>2</v>
      </c>
    </row>
    <row r="26" spans="1:5" x14ac:dyDescent="0.25">
      <c r="A26" t="s">
        <v>502</v>
      </c>
      <c r="B26" t="s">
        <v>1241</v>
      </c>
      <c r="C26" s="88">
        <v>0</v>
      </c>
      <c r="D26" s="176">
        <v>0</v>
      </c>
      <c r="E26">
        <f t="shared" si="0"/>
        <v>1</v>
      </c>
    </row>
    <row r="27" spans="1:5" x14ac:dyDescent="0.25">
      <c r="A27" t="s">
        <v>502</v>
      </c>
      <c r="B27" t="s">
        <v>1242</v>
      </c>
      <c r="C27" s="88">
        <v>5</v>
      </c>
      <c r="D27" s="176">
        <v>1.87265917602996</v>
      </c>
      <c r="E27">
        <f t="shared" si="0"/>
        <v>2</v>
      </c>
    </row>
    <row r="28" spans="1:5" x14ac:dyDescent="0.25">
      <c r="A28" t="s">
        <v>502</v>
      </c>
      <c r="B28" t="s">
        <v>1243</v>
      </c>
      <c r="C28" s="88">
        <v>267</v>
      </c>
      <c r="D28" s="176">
        <v>100</v>
      </c>
      <c r="E28">
        <f t="shared" si="0"/>
        <v>10</v>
      </c>
    </row>
    <row r="29" spans="1:5" x14ac:dyDescent="0.25">
      <c r="A29" t="s">
        <v>502</v>
      </c>
      <c r="B29" t="s">
        <v>1244</v>
      </c>
      <c r="C29" s="88">
        <v>70</v>
      </c>
      <c r="D29" s="176">
        <v>26.217228464419499</v>
      </c>
      <c r="E29">
        <f t="shared" si="0"/>
        <v>6</v>
      </c>
    </row>
    <row r="30" spans="1:5" x14ac:dyDescent="0.25">
      <c r="A30" t="s">
        <v>502</v>
      </c>
      <c r="B30" t="s">
        <v>1245</v>
      </c>
      <c r="C30" s="88">
        <v>3</v>
      </c>
      <c r="D30" s="176">
        <v>1.1235955056179801</v>
      </c>
      <c r="E30">
        <f t="shared" si="0"/>
        <v>2</v>
      </c>
    </row>
    <row r="31" spans="1:5" x14ac:dyDescent="0.25">
      <c r="A31" t="s">
        <v>502</v>
      </c>
      <c r="B31" t="s">
        <v>1246</v>
      </c>
      <c r="C31" s="88">
        <v>0</v>
      </c>
      <c r="D31" s="176">
        <v>0</v>
      </c>
      <c r="E31">
        <f t="shared" si="0"/>
        <v>1</v>
      </c>
    </row>
    <row r="32" spans="1:5" x14ac:dyDescent="0.25">
      <c r="A32" t="s">
        <v>502</v>
      </c>
      <c r="B32" t="s">
        <v>1247</v>
      </c>
      <c r="C32" s="88">
        <v>44</v>
      </c>
      <c r="D32" s="176">
        <v>16.4794007490637</v>
      </c>
      <c r="E32">
        <f t="shared" si="0"/>
        <v>5</v>
      </c>
    </row>
    <row r="33" spans="1:5" x14ac:dyDescent="0.25">
      <c r="A33" t="s">
        <v>502</v>
      </c>
      <c r="B33" t="s">
        <v>1248</v>
      </c>
      <c r="C33" s="88">
        <v>7</v>
      </c>
      <c r="D33" s="176">
        <v>2.62172284644195</v>
      </c>
      <c r="E33">
        <f t="shared" si="0"/>
        <v>2</v>
      </c>
    </row>
    <row r="34" spans="1:5" x14ac:dyDescent="0.25">
      <c r="A34" t="s">
        <v>502</v>
      </c>
      <c r="B34" t="s">
        <v>1249</v>
      </c>
      <c r="C34" s="88">
        <v>0</v>
      </c>
      <c r="D34" s="176">
        <v>0</v>
      </c>
      <c r="E34">
        <f t="shared" si="0"/>
        <v>1</v>
      </c>
    </row>
    <row r="35" spans="1:5" x14ac:dyDescent="0.25">
      <c r="A35" t="s">
        <v>502</v>
      </c>
      <c r="B35" t="s">
        <v>1250</v>
      </c>
      <c r="C35" s="88">
        <v>0</v>
      </c>
      <c r="D35" s="176">
        <v>0</v>
      </c>
      <c r="E35">
        <f t="shared" si="0"/>
        <v>1</v>
      </c>
    </row>
    <row r="36" spans="1:5" x14ac:dyDescent="0.25">
      <c r="A36" t="s">
        <v>502</v>
      </c>
      <c r="B36" t="s">
        <v>1252</v>
      </c>
      <c r="C36" s="88">
        <v>0</v>
      </c>
      <c r="D36" s="176">
        <v>0</v>
      </c>
      <c r="E36">
        <f t="shared" si="0"/>
        <v>1</v>
      </c>
    </row>
    <row r="37" spans="1:5" x14ac:dyDescent="0.25">
      <c r="A37" t="s">
        <v>502</v>
      </c>
      <c r="B37" t="s">
        <v>1253</v>
      </c>
      <c r="C37" s="88">
        <v>7</v>
      </c>
      <c r="D37" s="176">
        <v>2.62172284644195</v>
      </c>
      <c r="E37">
        <f t="shared" si="0"/>
        <v>2</v>
      </c>
    </row>
    <row r="38" spans="1:5" x14ac:dyDescent="0.25">
      <c r="A38" t="s">
        <v>502</v>
      </c>
      <c r="B38" t="s">
        <v>1254</v>
      </c>
      <c r="C38" s="88">
        <v>15</v>
      </c>
      <c r="D38" s="176">
        <v>5.6179775280898898</v>
      </c>
      <c r="E38">
        <f t="shared" si="0"/>
        <v>3</v>
      </c>
    </row>
    <row r="39" spans="1:5" x14ac:dyDescent="0.25">
      <c r="A39" t="s">
        <v>502</v>
      </c>
      <c r="B39" t="s">
        <v>1255</v>
      </c>
      <c r="E39">
        <f t="shared" si="0"/>
        <v>1</v>
      </c>
    </row>
    <row r="40" spans="1:5" x14ac:dyDescent="0.25">
      <c r="A40" t="s">
        <v>502</v>
      </c>
      <c r="B40" t="s">
        <v>1256</v>
      </c>
      <c r="C40" s="88">
        <v>5</v>
      </c>
      <c r="D40" s="176">
        <v>1.87265917602996</v>
      </c>
      <c r="E40">
        <f t="shared" si="0"/>
        <v>2</v>
      </c>
    </row>
    <row r="41" spans="1:5" x14ac:dyDescent="0.25">
      <c r="A41" t="s">
        <v>502</v>
      </c>
      <c r="B41" t="s">
        <v>1257</v>
      </c>
      <c r="C41" s="88">
        <v>19</v>
      </c>
      <c r="D41" s="176">
        <v>7.11610486891386</v>
      </c>
      <c r="E41">
        <f t="shared" si="0"/>
        <v>4</v>
      </c>
    </row>
    <row r="42" spans="1:5" x14ac:dyDescent="0.25">
      <c r="A42" t="s">
        <v>502</v>
      </c>
      <c r="B42" t="s">
        <v>1258</v>
      </c>
      <c r="C42" s="88">
        <v>0</v>
      </c>
      <c r="D42" s="176">
        <v>0</v>
      </c>
      <c r="E42">
        <f t="shared" si="0"/>
        <v>1</v>
      </c>
    </row>
    <row r="43" spans="1:5" x14ac:dyDescent="0.25">
      <c r="A43" t="s">
        <v>502</v>
      </c>
      <c r="B43" t="s">
        <v>1259</v>
      </c>
      <c r="C43" s="88">
        <v>51</v>
      </c>
      <c r="D43" s="176">
        <v>19.101123595505602</v>
      </c>
      <c r="E43">
        <f t="shared" si="0"/>
        <v>5</v>
      </c>
    </row>
    <row r="44" spans="1:5" x14ac:dyDescent="0.25">
      <c r="A44" t="s">
        <v>502</v>
      </c>
      <c r="B44" t="s">
        <v>1260</v>
      </c>
      <c r="E44">
        <f t="shared" si="0"/>
        <v>1</v>
      </c>
    </row>
    <row r="45" spans="1:5" x14ac:dyDescent="0.25">
      <c r="A45" t="s">
        <v>502</v>
      </c>
      <c r="B45" t="s">
        <v>1261</v>
      </c>
      <c r="C45" s="88">
        <v>5</v>
      </c>
      <c r="D45" s="176">
        <v>1.87265917602996</v>
      </c>
      <c r="E45">
        <f t="shared" si="0"/>
        <v>2</v>
      </c>
    </row>
    <row r="46" spans="1:5" x14ac:dyDescent="0.25">
      <c r="A46" t="s">
        <v>502</v>
      </c>
      <c r="B46" t="s">
        <v>1262</v>
      </c>
      <c r="C46" s="88">
        <v>5</v>
      </c>
      <c r="D46" s="176">
        <v>1.87265917602996</v>
      </c>
      <c r="E46">
        <f t="shared" si="0"/>
        <v>2</v>
      </c>
    </row>
    <row r="47" spans="1:5" x14ac:dyDescent="0.25">
      <c r="A47" t="s">
        <v>502</v>
      </c>
      <c r="B47" t="s">
        <v>1263</v>
      </c>
      <c r="E47">
        <f t="shared" si="0"/>
        <v>1</v>
      </c>
    </row>
    <row r="48" spans="1:5" x14ac:dyDescent="0.25">
      <c r="A48" t="s">
        <v>502</v>
      </c>
      <c r="B48" t="s">
        <v>1264</v>
      </c>
      <c r="C48" s="88">
        <v>1</v>
      </c>
      <c r="D48" s="176">
        <v>0.37453183520599298</v>
      </c>
      <c r="E48">
        <f t="shared" si="0"/>
        <v>1</v>
      </c>
    </row>
    <row r="49" spans="1:5" x14ac:dyDescent="0.25">
      <c r="A49" t="s">
        <v>502</v>
      </c>
      <c r="B49" t="s">
        <v>1265</v>
      </c>
      <c r="C49" s="88">
        <v>0</v>
      </c>
      <c r="D49" s="176">
        <v>0</v>
      </c>
      <c r="E49">
        <f t="shared" si="0"/>
        <v>1</v>
      </c>
    </row>
    <row r="50" spans="1:5" x14ac:dyDescent="0.25">
      <c r="A50" t="s">
        <v>502</v>
      </c>
      <c r="B50" t="s">
        <v>1266</v>
      </c>
      <c r="C50" s="88">
        <v>34</v>
      </c>
      <c r="D50" s="176">
        <v>12.7340823970037</v>
      </c>
      <c r="E50">
        <f t="shared" si="0"/>
        <v>5</v>
      </c>
    </row>
    <row r="51" spans="1:5" x14ac:dyDescent="0.25">
      <c r="A51" t="s">
        <v>502</v>
      </c>
      <c r="B51" t="s">
        <v>1267</v>
      </c>
      <c r="C51" s="88">
        <v>0</v>
      </c>
      <c r="D51" s="176">
        <v>0</v>
      </c>
      <c r="E51">
        <f t="shared" si="0"/>
        <v>1</v>
      </c>
    </row>
    <row r="52" spans="1:5" x14ac:dyDescent="0.25">
      <c r="A52" t="s">
        <v>502</v>
      </c>
      <c r="B52" t="s">
        <v>1268</v>
      </c>
      <c r="E52">
        <f t="shared" si="0"/>
        <v>1</v>
      </c>
    </row>
    <row r="53" spans="1:5" x14ac:dyDescent="0.25">
      <c r="A53" t="s">
        <v>502</v>
      </c>
      <c r="B53" t="s">
        <v>1269</v>
      </c>
      <c r="E53">
        <f t="shared" si="0"/>
        <v>1</v>
      </c>
    </row>
    <row r="54" spans="1:5" x14ac:dyDescent="0.25">
      <c r="A54" t="s">
        <v>502</v>
      </c>
      <c r="B54" t="s">
        <v>1270</v>
      </c>
      <c r="C54" s="88">
        <v>0</v>
      </c>
      <c r="D54" s="176">
        <v>0</v>
      </c>
      <c r="E54">
        <f t="shared" si="0"/>
        <v>1</v>
      </c>
    </row>
    <row r="55" spans="1:5" x14ac:dyDescent="0.25">
      <c r="A55" t="s">
        <v>502</v>
      </c>
      <c r="B55" t="s">
        <v>1271</v>
      </c>
      <c r="C55" s="88">
        <v>20</v>
      </c>
      <c r="D55" s="176">
        <v>7.4906367041198498</v>
      </c>
      <c r="E55">
        <f t="shared" si="0"/>
        <v>4</v>
      </c>
    </row>
    <row r="56" spans="1:5" x14ac:dyDescent="0.25">
      <c r="A56" t="s">
        <v>502</v>
      </c>
      <c r="B56" t="s">
        <v>1272</v>
      </c>
      <c r="C56" s="88">
        <v>0</v>
      </c>
      <c r="D56" s="176">
        <v>0</v>
      </c>
      <c r="E56">
        <f t="shared" si="0"/>
        <v>1</v>
      </c>
    </row>
    <row r="57" spans="1:5" x14ac:dyDescent="0.25">
      <c r="A57" t="s">
        <v>502</v>
      </c>
      <c r="B57" t="s">
        <v>1273</v>
      </c>
      <c r="C57" s="88">
        <v>0</v>
      </c>
      <c r="D57" s="176">
        <v>0</v>
      </c>
      <c r="E57">
        <f t="shared" si="0"/>
        <v>1</v>
      </c>
    </row>
    <row r="58" spans="1:5" x14ac:dyDescent="0.25">
      <c r="A58" t="s">
        <v>502</v>
      </c>
      <c r="B58" t="s">
        <v>1274</v>
      </c>
      <c r="C58" s="88">
        <v>11</v>
      </c>
      <c r="D58" s="176">
        <v>4.1198501872659197</v>
      </c>
      <c r="E58">
        <f t="shared" si="0"/>
        <v>3</v>
      </c>
    </row>
    <row r="59" spans="1:5" x14ac:dyDescent="0.25">
      <c r="A59" t="s">
        <v>502</v>
      </c>
      <c r="B59" t="s">
        <v>1275</v>
      </c>
      <c r="C59" s="88">
        <v>37</v>
      </c>
      <c r="D59" s="176">
        <v>13.857677902621701</v>
      </c>
      <c r="E59">
        <f t="shared" si="0"/>
        <v>5</v>
      </c>
    </row>
    <row r="60" spans="1:5" x14ac:dyDescent="0.25">
      <c r="A60" t="s">
        <v>502</v>
      </c>
      <c r="B60" t="s">
        <v>1276</v>
      </c>
      <c r="E60">
        <f t="shared" si="0"/>
        <v>1</v>
      </c>
    </row>
    <row r="61" spans="1:5" x14ac:dyDescent="0.25">
      <c r="A61" t="s">
        <v>502</v>
      </c>
      <c r="B61" t="s">
        <v>1277</v>
      </c>
      <c r="C61" s="88">
        <v>6</v>
      </c>
      <c r="D61" s="176">
        <v>2.2471910112359601</v>
      </c>
      <c r="E61">
        <f t="shared" si="0"/>
        <v>2</v>
      </c>
    </row>
    <row r="62" spans="1:5" x14ac:dyDescent="0.25">
      <c r="A62" t="s">
        <v>502</v>
      </c>
      <c r="B62" t="s">
        <v>1278</v>
      </c>
      <c r="E62">
        <f t="shared" si="0"/>
        <v>1</v>
      </c>
    </row>
    <row r="63" spans="1:5" x14ac:dyDescent="0.25">
      <c r="A63" t="s">
        <v>502</v>
      </c>
      <c r="B63" t="s">
        <v>1279</v>
      </c>
      <c r="C63" s="88">
        <v>0</v>
      </c>
      <c r="D63" s="176">
        <v>0</v>
      </c>
      <c r="E63">
        <f t="shared" si="0"/>
        <v>1</v>
      </c>
    </row>
    <row r="64" spans="1:5" x14ac:dyDescent="0.25">
      <c r="A64" t="s">
        <v>502</v>
      </c>
      <c r="B64" t="s">
        <v>1280</v>
      </c>
      <c r="C64" s="88">
        <v>2</v>
      </c>
      <c r="D64" s="176">
        <v>0.74906367041198496</v>
      </c>
      <c r="E64">
        <f t="shared" si="0"/>
        <v>1</v>
      </c>
    </row>
    <row r="65" spans="1:5" x14ac:dyDescent="0.25">
      <c r="A65" t="s">
        <v>502</v>
      </c>
      <c r="B65" t="s">
        <v>1281</v>
      </c>
      <c r="C65" s="88">
        <v>5</v>
      </c>
      <c r="D65" s="176">
        <v>1.87265917602996</v>
      </c>
      <c r="E65">
        <f t="shared" si="0"/>
        <v>2</v>
      </c>
    </row>
    <row r="66" spans="1:5" x14ac:dyDescent="0.25">
      <c r="A66" t="s">
        <v>502</v>
      </c>
      <c r="B66" t="s">
        <v>1282</v>
      </c>
      <c r="E66">
        <f t="shared" si="0"/>
        <v>1</v>
      </c>
    </row>
    <row r="67" spans="1:5" x14ac:dyDescent="0.25">
      <c r="A67" t="s">
        <v>502</v>
      </c>
      <c r="B67" t="s">
        <v>1283</v>
      </c>
      <c r="C67" s="88">
        <v>0</v>
      </c>
      <c r="D67" s="176">
        <v>0</v>
      </c>
      <c r="E67">
        <f t="shared" si="0"/>
        <v>1</v>
      </c>
    </row>
    <row r="68" spans="1:5" x14ac:dyDescent="0.25">
      <c r="A68" t="s">
        <v>502</v>
      </c>
      <c r="B68" t="s">
        <v>1284</v>
      </c>
      <c r="C68" s="88">
        <v>0</v>
      </c>
      <c r="D68" s="176">
        <v>0</v>
      </c>
      <c r="E68">
        <f t="shared" ref="E68:E76" si="1">LOOKUP(D68,$G$3:$H$12,$I$3:$I$12)</f>
        <v>1</v>
      </c>
    </row>
    <row r="69" spans="1:5" x14ac:dyDescent="0.25">
      <c r="A69" t="s">
        <v>502</v>
      </c>
      <c r="B69" t="s">
        <v>1285</v>
      </c>
      <c r="C69" s="88">
        <v>1</v>
      </c>
      <c r="D69" s="176">
        <v>0.37453183520599298</v>
      </c>
      <c r="E69">
        <f t="shared" si="1"/>
        <v>1</v>
      </c>
    </row>
    <row r="70" spans="1:5" x14ac:dyDescent="0.25">
      <c r="A70" t="s">
        <v>502</v>
      </c>
      <c r="B70" t="s">
        <v>1286</v>
      </c>
      <c r="C70" s="88">
        <v>0</v>
      </c>
      <c r="D70" s="176">
        <v>0</v>
      </c>
      <c r="E70">
        <f t="shared" si="1"/>
        <v>1</v>
      </c>
    </row>
    <row r="71" spans="1:5" x14ac:dyDescent="0.25">
      <c r="A71" t="s">
        <v>502</v>
      </c>
      <c r="B71" t="s">
        <v>1287</v>
      </c>
      <c r="C71" s="88">
        <v>0</v>
      </c>
      <c r="D71" s="176">
        <v>0</v>
      </c>
      <c r="E71">
        <f t="shared" si="1"/>
        <v>1</v>
      </c>
    </row>
    <row r="72" spans="1:5" x14ac:dyDescent="0.25">
      <c r="A72" t="s">
        <v>502</v>
      </c>
      <c r="B72" t="s">
        <v>1288</v>
      </c>
      <c r="E72">
        <f t="shared" si="1"/>
        <v>1</v>
      </c>
    </row>
    <row r="73" spans="1:5" x14ac:dyDescent="0.25">
      <c r="A73" t="s">
        <v>502</v>
      </c>
      <c r="B73" t="s">
        <v>1289</v>
      </c>
      <c r="E73">
        <f t="shared" si="1"/>
        <v>1</v>
      </c>
    </row>
    <row r="74" spans="1:5" x14ac:dyDescent="0.25">
      <c r="A74" t="s">
        <v>502</v>
      </c>
      <c r="B74" t="s">
        <v>1290</v>
      </c>
      <c r="C74" s="88">
        <v>0</v>
      </c>
      <c r="D74" s="176">
        <v>0</v>
      </c>
      <c r="E74">
        <f t="shared" si="1"/>
        <v>1</v>
      </c>
    </row>
    <row r="75" spans="1:5" x14ac:dyDescent="0.25">
      <c r="A75" t="s">
        <v>502</v>
      </c>
      <c r="B75" t="s">
        <v>1291</v>
      </c>
      <c r="E75">
        <f t="shared" si="1"/>
        <v>1</v>
      </c>
    </row>
    <row r="76" spans="1:5" x14ac:dyDescent="0.25">
      <c r="A76" t="s">
        <v>502</v>
      </c>
      <c r="B76" t="s">
        <v>1292</v>
      </c>
      <c r="E76">
        <f t="shared" si="1"/>
        <v>1</v>
      </c>
    </row>
  </sheetData>
  <autoFilter ref="A2:E33" xr:uid="{C731023D-837B-48C1-9F48-1F8C393967D5}"/>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8EAF-8F50-44E3-92A2-64645C2BD267}">
  <dimension ref="A1:L14"/>
  <sheetViews>
    <sheetView workbookViewId="0">
      <selection activeCell="E1" sqref="E1"/>
    </sheetView>
  </sheetViews>
  <sheetFormatPr defaultRowHeight="15" x14ac:dyDescent="0.25"/>
  <cols>
    <col min="1" max="1" width="14.42578125" customWidth="1"/>
    <col min="2" max="2" width="20.42578125" customWidth="1"/>
    <col min="3" max="3" width="20" customWidth="1"/>
  </cols>
  <sheetData>
    <row r="1" spans="1:12" ht="60" x14ac:dyDescent="0.25">
      <c r="A1" s="92" t="s">
        <v>405</v>
      </c>
      <c r="B1" s="92" t="s">
        <v>427</v>
      </c>
      <c r="C1" s="92" t="s">
        <v>407</v>
      </c>
      <c r="D1" s="92" t="s">
        <v>408</v>
      </c>
      <c r="E1" s="140" t="s">
        <v>409</v>
      </c>
      <c r="F1" s="92" t="s">
        <v>410</v>
      </c>
      <c r="G1" s="92" t="s">
        <v>411</v>
      </c>
      <c r="H1" s="56"/>
      <c r="J1" s="59" t="s">
        <v>412</v>
      </c>
      <c r="K1" s="60" t="s">
        <v>331</v>
      </c>
      <c r="L1" t="s">
        <v>428</v>
      </c>
    </row>
    <row r="2" spans="1:12" x14ac:dyDescent="0.25">
      <c r="A2">
        <v>1</v>
      </c>
      <c r="B2">
        <v>5</v>
      </c>
      <c r="C2">
        <v>50</v>
      </c>
      <c r="D2" s="61">
        <f t="shared" ref="D2:D11" si="0">B2/C2</f>
        <v>0.1</v>
      </c>
      <c r="E2" s="61">
        <f t="shared" ref="E2:E11" si="1">D2/MAX($D$2:$D$11)</f>
        <v>0.2</v>
      </c>
      <c r="F2" s="47">
        <f t="shared" ref="F2:F11" si="2">E2*100</f>
        <v>20</v>
      </c>
      <c r="G2" s="25">
        <v>2</v>
      </c>
      <c r="J2" s="62" t="s">
        <v>429</v>
      </c>
      <c r="K2" s="63">
        <v>1</v>
      </c>
    </row>
    <row r="3" spans="1:12" x14ac:dyDescent="0.25">
      <c r="A3">
        <v>2</v>
      </c>
      <c r="B3">
        <v>5</v>
      </c>
      <c r="C3">
        <v>500</v>
      </c>
      <c r="D3" s="61">
        <f t="shared" si="0"/>
        <v>0.01</v>
      </c>
      <c r="E3" s="61">
        <f t="shared" si="1"/>
        <v>0.02</v>
      </c>
      <c r="F3" s="47">
        <f t="shared" si="2"/>
        <v>2</v>
      </c>
      <c r="G3" s="25">
        <v>1</v>
      </c>
      <c r="J3" s="64" t="s">
        <v>430</v>
      </c>
      <c r="K3" s="63">
        <v>2</v>
      </c>
    </row>
    <row r="4" spans="1:12" x14ac:dyDescent="0.25">
      <c r="A4">
        <v>3</v>
      </c>
      <c r="B4">
        <v>50</v>
      </c>
      <c r="C4">
        <v>400</v>
      </c>
      <c r="D4" s="61">
        <f t="shared" si="0"/>
        <v>0.125</v>
      </c>
      <c r="E4" s="61">
        <f t="shared" si="1"/>
        <v>0.25</v>
      </c>
      <c r="F4" s="47">
        <f t="shared" si="2"/>
        <v>25</v>
      </c>
      <c r="G4" s="25">
        <v>3</v>
      </c>
      <c r="J4" s="64" t="s">
        <v>431</v>
      </c>
      <c r="K4" s="63">
        <v>3</v>
      </c>
    </row>
    <row r="5" spans="1:12" x14ac:dyDescent="0.25">
      <c r="A5">
        <v>4</v>
      </c>
      <c r="B5">
        <v>10</v>
      </c>
      <c r="C5">
        <v>50</v>
      </c>
      <c r="D5" s="61">
        <f t="shared" si="0"/>
        <v>0.2</v>
      </c>
      <c r="E5" s="61">
        <f t="shared" si="1"/>
        <v>0.4</v>
      </c>
      <c r="F5" s="47">
        <f t="shared" si="2"/>
        <v>40</v>
      </c>
      <c r="G5" s="25">
        <v>3</v>
      </c>
      <c r="J5" s="64" t="s">
        <v>432</v>
      </c>
      <c r="K5" s="63">
        <v>4</v>
      </c>
    </row>
    <row r="6" spans="1:12" x14ac:dyDescent="0.25">
      <c r="A6">
        <v>5</v>
      </c>
      <c r="B6">
        <v>100</v>
      </c>
      <c r="C6">
        <v>10000</v>
      </c>
      <c r="D6" s="61">
        <f t="shared" si="0"/>
        <v>0.01</v>
      </c>
      <c r="E6" s="61">
        <f t="shared" si="1"/>
        <v>0.02</v>
      </c>
      <c r="F6" s="47">
        <f t="shared" si="2"/>
        <v>2</v>
      </c>
      <c r="G6" s="25">
        <v>1</v>
      </c>
      <c r="J6" s="70" t="s">
        <v>422</v>
      </c>
      <c r="K6" s="68">
        <v>5</v>
      </c>
    </row>
    <row r="7" spans="1:12" x14ac:dyDescent="0.25">
      <c r="A7">
        <v>6</v>
      </c>
      <c r="B7">
        <v>500</v>
      </c>
      <c r="C7">
        <v>1000</v>
      </c>
      <c r="D7" s="61">
        <f t="shared" si="0"/>
        <v>0.5</v>
      </c>
      <c r="E7" s="61">
        <f t="shared" si="1"/>
        <v>1</v>
      </c>
      <c r="F7" s="47">
        <f t="shared" si="2"/>
        <v>100</v>
      </c>
      <c r="G7" s="25">
        <v>5</v>
      </c>
    </row>
    <row r="8" spans="1:12" x14ac:dyDescent="0.25">
      <c r="A8">
        <v>7</v>
      </c>
      <c r="B8">
        <v>500</v>
      </c>
      <c r="C8">
        <v>100000</v>
      </c>
      <c r="D8" s="61">
        <f t="shared" si="0"/>
        <v>5.0000000000000001E-3</v>
      </c>
      <c r="E8" s="61">
        <f t="shared" si="1"/>
        <v>0.01</v>
      </c>
      <c r="F8" s="47">
        <f t="shared" si="2"/>
        <v>1</v>
      </c>
      <c r="G8" s="25">
        <v>1</v>
      </c>
      <c r="J8" s="49" t="s">
        <v>355</v>
      </c>
    </row>
    <row r="9" spans="1:12" x14ac:dyDescent="0.25">
      <c r="A9">
        <v>8</v>
      </c>
      <c r="B9">
        <v>2000</v>
      </c>
      <c r="C9">
        <v>300000</v>
      </c>
      <c r="D9" s="61">
        <f t="shared" si="0"/>
        <v>6.6666666666666671E-3</v>
      </c>
      <c r="E9" s="61">
        <f t="shared" si="1"/>
        <v>1.3333333333333334E-2</v>
      </c>
      <c r="F9" s="47">
        <f t="shared" si="2"/>
        <v>1.3333333333333335</v>
      </c>
      <c r="G9" s="25">
        <v>1</v>
      </c>
    </row>
    <row r="10" spans="1:12" x14ac:dyDescent="0.25">
      <c r="A10">
        <v>9</v>
      </c>
      <c r="B10">
        <v>1</v>
      </c>
      <c r="C10">
        <v>100</v>
      </c>
      <c r="D10" s="61">
        <f t="shared" si="0"/>
        <v>0.01</v>
      </c>
      <c r="E10" s="61">
        <f t="shared" si="1"/>
        <v>0.02</v>
      </c>
      <c r="F10" s="47">
        <f t="shared" si="2"/>
        <v>2</v>
      </c>
      <c r="G10" s="25">
        <v>1</v>
      </c>
    </row>
    <row r="11" spans="1:12" x14ac:dyDescent="0.25">
      <c r="A11">
        <v>10</v>
      </c>
      <c r="B11">
        <v>5</v>
      </c>
      <c r="C11">
        <v>20</v>
      </c>
      <c r="D11" s="61">
        <f t="shared" si="0"/>
        <v>0.25</v>
      </c>
      <c r="E11" s="61">
        <f t="shared" si="1"/>
        <v>0.5</v>
      </c>
      <c r="F11" s="47">
        <f t="shared" si="2"/>
        <v>50</v>
      </c>
      <c r="G11" s="25">
        <v>3</v>
      </c>
    </row>
    <row r="14" spans="1:12" ht="60" x14ac:dyDescent="0.25">
      <c r="A14" s="71" t="s">
        <v>433</v>
      </c>
      <c r="B14" s="69" t="s">
        <v>424</v>
      </c>
      <c r="C14" s="71" t="s">
        <v>425</v>
      </c>
    </row>
  </sheetData>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BDD1-1E14-4CE8-B719-E3E4BC63A104}">
  <dimension ref="A1:O33"/>
  <sheetViews>
    <sheetView zoomScaleNormal="100"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5" bestFit="1" customWidth="1"/>
    <col min="4" max="4" width="17.5703125" style="46" bestFit="1" customWidth="1"/>
    <col min="5" max="5" width="19.5703125" style="88" bestFit="1" customWidth="1"/>
    <col min="6" max="6" width="23.7109375" style="113" bestFit="1" customWidth="1"/>
    <col min="7" max="7" width="9.85546875" style="88" bestFit="1" customWidth="1"/>
    <col min="8" max="8" width="30.140625" style="113" bestFit="1" customWidth="1"/>
    <col min="9" max="9" width="5.7109375" bestFit="1" customWidth="1"/>
    <col min="10" max="10" width="14.140625" bestFit="1" customWidth="1"/>
    <col min="11" max="11" width="8.42578125" customWidth="1"/>
  </cols>
  <sheetData>
    <row r="1" spans="1:15" x14ac:dyDescent="0.25">
      <c r="A1" s="32" t="s">
        <v>484</v>
      </c>
      <c r="M1" s="104"/>
      <c r="N1" s="104" t="s">
        <v>463</v>
      </c>
      <c r="O1" s="104"/>
    </row>
    <row r="2" spans="1:15" s="32" customFormat="1" x14ac:dyDescent="0.25">
      <c r="A2" s="32" t="s">
        <v>464</v>
      </c>
      <c r="B2" s="32" t="s">
        <v>465</v>
      </c>
      <c r="C2" s="32" t="s">
        <v>99</v>
      </c>
      <c r="D2" s="114" t="s">
        <v>485</v>
      </c>
      <c r="E2" s="105" t="s">
        <v>721</v>
      </c>
      <c r="F2" s="115" t="s">
        <v>486</v>
      </c>
      <c r="G2" s="105" t="s">
        <v>467</v>
      </c>
      <c r="H2" s="115" t="s">
        <v>487</v>
      </c>
      <c r="I2" s="32" t="s">
        <v>331</v>
      </c>
      <c r="J2" s="104" t="s">
        <v>469</v>
      </c>
      <c r="K2" s="32" t="s">
        <v>470</v>
      </c>
      <c r="M2" s="104" t="s">
        <v>471</v>
      </c>
      <c r="N2" s="104" t="s">
        <v>472</v>
      </c>
      <c r="O2" s="104" t="s">
        <v>331</v>
      </c>
    </row>
    <row r="3" spans="1:15" x14ac:dyDescent="0.25">
      <c r="A3" t="s">
        <v>473</v>
      </c>
      <c r="B3" t="s">
        <v>1118</v>
      </c>
      <c r="C3">
        <v>2020</v>
      </c>
      <c r="D3" s="46">
        <v>0</v>
      </c>
      <c r="E3" s="88">
        <v>468475</v>
      </c>
      <c r="F3" s="113">
        <v>0</v>
      </c>
      <c r="G3" s="88">
        <v>468475</v>
      </c>
      <c r="H3" s="113">
        <v>0</v>
      </c>
      <c r="I3">
        <f t="shared" ref="I3:I33" si="0">LOOKUP(F3,$M$3:$N$7,$O$3:$O$7)</f>
        <v>1</v>
      </c>
      <c r="J3">
        <f t="shared" ref="J3:J33" si="1">LOOKUP(H3,$M$3:$N$7,$O$3:$O$7)</f>
        <v>1</v>
      </c>
      <c r="K3">
        <f t="shared" ref="K3:K33" si="2">J3-I3</f>
        <v>0</v>
      </c>
      <c r="M3" s="106">
        <v>0</v>
      </c>
      <c r="N3" s="106">
        <v>5</v>
      </c>
      <c r="O3" s="107">
        <v>1</v>
      </c>
    </row>
    <row r="4" spans="1:15" x14ac:dyDescent="0.25">
      <c r="A4" t="s">
        <v>473</v>
      </c>
      <c r="B4" t="s">
        <v>1119</v>
      </c>
      <c r="C4">
        <v>2020</v>
      </c>
      <c r="D4" s="46">
        <v>147</v>
      </c>
      <c r="E4" s="88">
        <v>37956040</v>
      </c>
      <c r="F4" s="113">
        <v>5.5180320503964797</v>
      </c>
      <c r="G4" s="88">
        <v>37956040</v>
      </c>
      <c r="H4" s="113">
        <v>5.5180320503964797</v>
      </c>
      <c r="I4">
        <f t="shared" si="0"/>
        <v>2</v>
      </c>
      <c r="J4">
        <f t="shared" si="1"/>
        <v>2</v>
      </c>
      <c r="K4">
        <f t="shared" si="2"/>
        <v>0</v>
      </c>
      <c r="M4" s="106">
        <v>5</v>
      </c>
      <c r="N4" s="106">
        <v>40</v>
      </c>
      <c r="O4" s="107">
        <v>2</v>
      </c>
    </row>
    <row r="5" spans="1:15" x14ac:dyDescent="0.25">
      <c r="A5" t="s">
        <v>473</v>
      </c>
      <c r="B5" t="s">
        <v>1120</v>
      </c>
      <c r="C5">
        <v>2020</v>
      </c>
      <c r="D5" s="46">
        <v>0</v>
      </c>
      <c r="E5" s="88">
        <v>1466573</v>
      </c>
      <c r="F5" s="113">
        <v>0</v>
      </c>
      <c r="G5" s="88">
        <v>1466573</v>
      </c>
      <c r="H5" s="113">
        <v>0</v>
      </c>
      <c r="I5">
        <f t="shared" si="0"/>
        <v>1</v>
      </c>
      <c r="J5">
        <f t="shared" si="1"/>
        <v>1</v>
      </c>
      <c r="K5">
        <f t="shared" si="2"/>
        <v>0</v>
      </c>
      <c r="M5" s="106">
        <v>40</v>
      </c>
      <c r="N5" s="106">
        <v>60</v>
      </c>
      <c r="O5" s="107">
        <v>3</v>
      </c>
    </row>
    <row r="6" spans="1:15" x14ac:dyDescent="0.25">
      <c r="A6" t="s">
        <v>473</v>
      </c>
      <c r="B6" t="s">
        <v>1121</v>
      </c>
      <c r="C6">
        <v>2020</v>
      </c>
      <c r="D6" s="46">
        <v>9</v>
      </c>
      <c r="E6" s="88">
        <v>733617</v>
      </c>
      <c r="F6" s="113">
        <v>17.479173867941199</v>
      </c>
      <c r="G6" s="88">
        <v>733617</v>
      </c>
      <c r="H6" s="113">
        <v>17.479173867941199</v>
      </c>
      <c r="I6">
        <f t="shared" si="0"/>
        <v>2</v>
      </c>
      <c r="J6">
        <f t="shared" si="1"/>
        <v>2</v>
      </c>
      <c r="K6">
        <f t="shared" si="2"/>
        <v>0</v>
      </c>
      <c r="M6" s="106">
        <v>60</v>
      </c>
      <c r="N6" s="106">
        <v>80</v>
      </c>
      <c r="O6" s="107">
        <v>4</v>
      </c>
    </row>
    <row r="7" spans="1:15" x14ac:dyDescent="0.25">
      <c r="A7" t="s">
        <v>473</v>
      </c>
      <c r="B7" t="s">
        <v>1122</v>
      </c>
      <c r="C7">
        <v>2020</v>
      </c>
      <c r="E7" s="88">
        <v>691852</v>
      </c>
      <c r="G7" s="88">
        <v>691852</v>
      </c>
      <c r="I7">
        <f t="shared" si="0"/>
        <v>1</v>
      </c>
      <c r="J7">
        <f t="shared" si="1"/>
        <v>1</v>
      </c>
      <c r="K7">
        <f t="shared" si="2"/>
        <v>0</v>
      </c>
      <c r="M7" s="106">
        <v>80</v>
      </c>
      <c r="N7" s="106">
        <v>100</v>
      </c>
      <c r="O7" s="107">
        <v>5</v>
      </c>
    </row>
    <row r="8" spans="1:15" x14ac:dyDescent="0.25">
      <c r="A8" t="s">
        <v>473</v>
      </c>
      <c r="B8" t="s">
        <v>1123</v>
      </c>
      <c r="C8">
        <v>2020</v>
      </c>
      <c r="D8" s="46">
        <v>9</v>
      </c>
      <c r="E8" s="88">
        <v>1907239</v>
      </c>
      <c r="F8" s="113">
        <v>6.7233414876045403</v>
      </c>
      <c r="G8" s="88">
        <v>1907239</v>
      </c>
      <c r="H8" s="113">
        <v>6.7233414876045403</v>
      </c>
      <c r="I8">
        <f t="shared" si="0"/>
        <v>2</v>
      </c>
      <c r="J8">
        <f t="shared" si="1"/>
        <v>2</v>
      </c>
      <c r="K8">
        <f t="shared" si="2"/>
        <v>0</v>
      </c>
    </row>
    <row r="9" spans="1:15" x14ac:dyDescent="0.25">
      <c r="A9" t="s">
        <v>473</v>
      </c>
      <c r="B9" t="s">
        <v>1124</v>
      </c>
      <c r="C9">
        <v>2020</v>
      </c>
      <c r="D9" s="46">
        <v>1443</v>
      </c>
      <c r="E9" s="88">
        <v>46206000</v>
      </c>
      <c r="F9" s="113">
        <v>44.495463683826202</v>
      </c>
      <c r="G9" s="88">
        <v>46205905</v>
      </c>
      <c r="H9" s="113">
        <v>44.495555167134498</v>
      </c>
      <c r="I9">
        <f t="shared" si="0"/>
        <v>3</v>
      </c>
      <c r="J9">
        <f t="shared" si="1"/>
        <v>3</v>
      </c>
      <c r="K9">
        <f t="shared" si="2"/>
        <v>0</v>
      </c>
    </row>
    <row r="10" spans="1:15" x14ac:dyDescent="0.25">
      <c r="A10" t="s">
        <v>473</v>
      </c>
      <c r="B10" t="s">
        <v>1125</v>
      </c>
      <c r="C10">
        <v>2020</v>
      </c>
      <c r="D10" s="46">
        <v>2</v>
      </c>
      <c r="E10" s="88">
        <v>288584</v>
      </c>
      <c r="F10" s="113">
        <v>9.87428200799412</v>
      </c>
      <c r="G10" s="88">
        <v>288584</v>
      </c>
      <c r="H10" s="113">
        <v>9.87428200799412</v>
      </c>
      <c r="I10">
        <f t="shared" si="0"/>
        <v>2</v>
      </c>
      <c r="J10">
        <f t="shared" si="1"/>
        <v>2</v>
      </c>
      <c r="K10">
        <f t="shared" si="2"/>
        <v>0</v>
      </c>
    </row>
    <row r="11" spans="1:15" x14ac:dyDescent="0.25">
      <c r="A11" t="s">
        <v>473</v>
      </c>
      <c r="B11" t="s">
        <v>1126</v>
      </c>
      <c r="C11">
        <v>2020</v>
      </c>
      <c r="D11" s="46">
        <v>94</v>
      </c>
      <c r="E11" s="88">
        <v>5889020</v>
      </c>
      <c r="F11" s="113">
        <v>22.742206776808999</v>
      </c>
      <c r="G11" s="88">
        <v>5889020</v>
      </c>
      <c r="H11" s="113">
        <v>22.742206776808999</v>
      </c>
      <c r="I11">
        <f t="shared" si="0"/>
        <v>2</v>
      </c>
      <c r="J11">
        <f t="shared" si="1"/>
        <v>2</v>
      </c>
      <c r="K11">
        <f t="shared" si="2"/>
        <v>0</v>
      </c>
    </row>
    <row r="12" spans="1:15" x14ac:dyDescent="0.25">
      <c r="A12" t="s">
        <v>473</v>
      </c>
      <c r="B12" t="s">
        <v>1127</v>
      </c>
      <c r="C12">
        <v>2020</v>
      </c>
      <c r="D12" s="46">
        <v>54</v>
      </c>
      <c r="E12" s="88">
        <v>5092372</v>
      </c>
      <c r="F12" s="113">
        <v>15.1085023978736</v>
      </c>
      <c r="G12" s="88">
        <v>5092372</v>
      </c>
      <c r="H12" s="113">
        <v>15.1085023978736</v>
      </c>
      <c r="I12">
        <f t="shared" si="0"/>
        <v>2</v>
      </c>
      <c r="J12">
        <f t="shared" si="1"/>
        <v>2</v>
      </c>
      <c r="K12">
        <f t="shared" si="2"/>
        <v>0</v>
      </c>
    </row>
    <row r="13" spans="1:15" x14ac:dyDescent="0.25">
      <c r="A13" t="s">
        <v>473</v>
      </c>
      <c r="B13" t="s">
        <v>1128</v>
      </c>
      <c r="C13">
        <v>2020</v>
      </c>
      <c r="D13" s="46">
        <v>0</v>
      </c>
      <c r="E13" s="88">
        <v>480159</v>
      </c>
      <c r="F13" s="113">
        <v>0</v>
      </c>
      <c r="G13" s="88">
        <v>480159</v>
      </c>
      <c r="H13" s="113">
        <v>0</v>
      </c>
      <c r="I13">
        <f t="shared" si="0"/>
        <v>1</v>
      </c>
      <c r="J13">
        <f t="shared" si="1"/>
        <v>1</v>
      </c>
      <c r="K13">
        <f t="shared" si="2"/>
        <v>0</v>
      </c>
    </row>
    <row r="14" spans="1:15" x14ac:dyDescent="0.25">
      <c r="A14" t="s">
        <v>473</v>
      </c>
      <c r="B14" t="s">
        <v>1129</v>
      </c>
      <c r="C14">
        <v>2020</v>
      </c>
      <c r="D14" s="46">
        <v>0</v>
      </c>
      <c r="E14" s="88">
        <v>387989.5</v>
      </c>
      <c r="F14" s="113">
        <v>0</v>
      </c>
      <c r="G14" s="88">
        <v>775979</v>
      </c>
      <c r="H14" s="113">
        <v>0</v>
      </c>
      <c r="I14">
        <f t="shared" si="0"/>
        <v>1</v>
      </c>
      <c r="J14">
        <f t="shared" si="1"/>
        <v>1</v>
      </c>
      <c r="K14">
        <f t="shared" si="2"/>
        <v>0</v>
      </c>
    </row>
    <row r="15" spans="1:15" x14ac:dyDescent="0.25">
      <c r="A15" t="s">
        <v>473</v>
      </c>
      <c r="B15" t="s">
        <v>1130</v>
      </c>
      <c r="C15">
        <v>2020</v>
      </c>
      <c r="D15" s="46">
        <v>8</v>
      </c>
      <c r="E15" s="88">
        <v>296160</v>
      </c>
      <c r="F15" s="113">
        <v>38.486761196582599</v>
      </c>
      <c r="G15" s="88">
        <v>296160</v>
      </c>
      <c r="H15" s="113">
        <v>38.486761196582599</v>
      </c>
      <c r="I15">
        <f t="shared" si="0"/>
        <v>2</v>
      </c>
      <c r="J15">
        <f t="shared" si="1"/>
        <v>2</v>
      </c>
      <c r="K15">
        <f t="shared" si="2"/>
        <v>0</v>
      </c>
    </row>
    <row r="16" spans="1:15" x14ac:dyDescent="0.25">
      <c r="A16" t="s">
        <v>473</v>
      </c>
      <c r="B16" t="s">
        <v>1131</v>
      </c>
      <c r="C16">
        <v>2020</v>
      </c>
      <c r="D16" s="46">
        <v>0</v>
      </c>
      <c r="E16" s="88">
        <v>143320</v>
      </c>
      <c r="F16" s="113">
        <v>0</v>
      </c>
      <c r="G16" s="88">
        <v>143320</v>
      </c>
      <c r="H16" s="113">
        <v>0</v>
      </c>
      <c r="I16">
        <f t="shared" si="0"/>
        <v>1</v>
      </c>
      <c r="J16">
        <f t="shared" si="1"/>
        <v>1</v>
      </c>
      <c r="K16">
        <f t="shared" si="2"/>
        <v>0</v>
      </c>
    </row>
    <row r="17" spans="1:11" x14ac:dyDescent="0.25">
      <c r="A17" t="s">
        <v>473</v>
      </c>
      <c r="B17" t="s">
        <v>1132</v>
      </c>
      <c r="C17">
        <v>2020</v>
      </c>
      <c r="E17" s="88">
        <v>164261</v>
      </c>
      <c r="G17" s="88">
        <v>164261</v>
      </c>
      <c r="I17">
        <f t="shared" si="0"/>
        <v>1</v>
      </c>
      <c r="J17">
        <f t="shared" si="1"/>
        <v>1</v>
      </c>
      <c r="K17">
        <f t="shared" si="2"/>
        <v>0</v>
      </c>
    </row>
    <row r="18" spans="1:11" x14ac:dyDescent="0.25">
      <c r="A18" t="s">
        <v>473</v>
      </c>
      <c r="B18" t="s">
        <v>1133</v>
      </c>
      <c r="C18">
        <v>2020</v>
      </c>
      <c r="D18" s="46">
        <v>1</v>
      </c>
      <c r="E18" s="88">
        <v>138444.5</v>
      </c>
      <c r="F18" s="113">
        <v>10.291343458913</v>
      </c>
      <c r="G18" s="88">
        <v>138409</v>
      </c>
      <c r="H18" s="113">
        <v>10.293983046604501</v>
      </c>
      <c r="I18">
        <f t="shared" si="0"/>
        <v>2</v>
      </c>
      <c r="J18">
        <f t="shared" si="1"/>
        <v>2</v>
      </c>
      <c r="K18">
        <f t="shared" si="2"/>
        <v>0</v>
      </c>
    </row>
    <row r="19" spans="1:11" x14ac:dyDescent="0.25">
      <c r="A19" t="s">
        <v>473</v>
      </c>
      <c r="B19" t="s">
        <v>1134</v>
      </c>
      <c r="C19">
        <v>2020</v>
      </c>
      <c r="D19" s="46">
        <v>398</v>
      </c>
      <c r="E19" s="88">
        <v>5670624</v>
      </c>
      <c r="F19" s="113">
        <v>100</v>
      </c>
      <c r="G19" s="88">
        <v>5670624</v>
      </c>
      <c r="H19" s="113">
        <v>100</v>
      </c>
      <c r="I19">
        <f t="shared" si="0"/>
        <v>5</v>
      </c>
      <c r="J19">
        <f t="shared" si="1"/>
        <v>5</v>
      </c>
      <c r="K19">
        <f t="shared" si="2"/>
        <v>0</v>
      </c>
    </row>
    <row r="20" spans="1:11" x14ac:dyDescent="0.25">
      <c r="A20" t="s">
        <v>473</v>
      </c>
      <c r="B20" t="s">
        <v>1135</v>
      </c>
      <c r="C20">
        <v>2020</v>
      </c>
      <c r="D20" s="46">
        <v>3</v>
      </c>
      <c r="E20" s="88">
        <v>1440995</v>
      </c>
      <c r="F20" s="113">
        <v>2.9662418665522501</v>
      </c>
      <c r="G20" s="88">
        <v>1440995</v>
      </c>
      <c r="H20" s="113">
        <v>2.9662418665522501</v>
      </c>
      <c r="I20">
        <f t="shared" si="0"/>
        <v>1</v>
      </c>
      <c r="J20">
        <f t="shared" si="1"/>
        <v>1</v>
      </c>
      <c r="K20">
        <f t="shared" si="2"/>
        <v>0</v>
      </c>
    </row>
    <row r="21" spans="1:11" x14ac:dyDescent="0.25">
      <c r="A21" t="s">
        <v>473</v>
      </c>
      <c r="B21" t="s">
        <v>1136</v>
      </c>
      <c r="C21">
        <v>2020</v>
      </c>
      <c r="E21" s="88">
        <v>587388</v>
      </c>
      <c r="G21" s="88">
        <v>587388</v>
      </c>
      <c r="I21">
        <f t="shared" si="0"/>
        <v>1</v>
      </c>
      <c r="J21">
        <f t="shared" si="1"/>
        <v>1</v>
      </c>
      <c r="K21">
        <f t="shared" si="2"/>
        <v>0</v>
      </c>
    </row>
    <row r="22" spans="1:11" x14ac:dyDescent="0.25">
      <c r="A22" t="s">
        <v>473</v>
      </c>
      <c r="B22" t="s">
        <v>1137</v>
      </c>
      <c r="C22">
        <v>2020</v>
      </c>
      <c r="D22" s="46">
        <v>0</v>
      </c>
      <c r="E22" s="88">
        <v>190176</v>
      </c>
      <c r="F22" s="113">
        <v>0</v>
      </c>
      <c r="G22" s="88">
        <v>190176</v>
      </c>
      <c r="H22" s="113">
        <v>0</v>
      </c>
      <c r="I22">
        <f t="shared" si="0"/>
        <v>1</v>
      </c>
      <c r="J22">
        <f t="shared" si="1"/>
        <v>1</v>
      </c>
      <c r="K22">
        <f t="shared" si="2"/>
        <v>0</v>
      </c>
    </row>
    <row r="23" spans="1:11" x14ac:dyDescent="0.25">
      <c r="A23" t="s">
        <v>473</v>
      </c>
      <c r="B23" t="s">
        <v>1138</v>
      </c>
      <c r="C23">
        <v>2020</v>
      </c>
      <c r="D23" s="46">
        <v>186</v>
      </c>
      <c r="E23" s="88">
        <v>4091635</v>
      </c>
      <c r="F23" s="113">
        <v>64.768499953327407</v>
      </c>
      <c r="G23" s="88">
        <v>4091635</v>
      </c>
      <c r="H23" s="113">
        <v>64.768499953327407</v>
      </c>
      <c r="I23">
        <f t="shared" si="0"/>
        <v>4</v>
      </c>
      <c r="J23">
        <f t="shared" si="1"/>
        <v>4</v>
      </c>
      <c r="K23">
        <f t="shared" si="2"/>
        <v>0</v>
      </c>
    </row>
    <row r="24" spans="1:11" x14ac:dyDescent="0.25">
      <c r="A24" t="s">
        <v>473</v>
      </c>
      <c r="B24" t="s">
        <v>1139</v>
      </c>
      <c r="C24">
        <v>2020</v>
      </c>
      <c r="D24" s="46">
        <v>47</v>
      </c>
      <c r="E24" s="88">
        <v>1429611</v>
      </c>
      <c r="F24" s="113">
        <v>46.841172372331997</v>
      </c>
      <c r="G24" s="88">
        <v>1429611</v>
      </c>
      <c r="H24" s="113">
        <v>46.841172372331997</v>
      </c>
      <c r="I24">
        <f t="shared" si="0"/>
        <v>3</v>
      </c>
      <c r="J24">
        <f t="shared" si="1"/>
        <v>3</v>
      </c>
      <c r="K24">
        <f t="shared" si="2"/>
        <v>0</v>
      </c>
    </row>
    <row r="25" spans="1:11" x14ac:dyDescent="0.25">
      <c r="A25" t="s">
        <v>473</v>
      </c>
      <c r="B25" t="s">
        <v>1140</v>
      </c>
      <c r="C25">
        <v>2020</v>
      </c>
      <c r="D25" s="46">
        <v>0</v>
      </c>
      <c r="E25" s="88">
        <v>2235534</v>
      </c>
      <c r="F25" s="113">
        <v>0</v>
      </c>
      <c r="G25" s="88">
        <v>2235533</v>
      </c>
      <c r="H25" s="113">
        <v>0</v>
      </c>
      <c r="I25">
        <f t="shared" si="0"/>
        <v>1</v>
      </c>
      <c r="J25">
        <f t="shared" si="1"/>
        <v>1</v>
      </c>
      <c r="K25">
        <f t="shared" si="2"/>
        <v>0</v>
      </c>
    </row>
    <row r="26" spans="1:11" x14ac:dyDescent="0.25">
      <c r="A26" t="s">
        <v>473</v>
      </c>
      <c r="B26" t="s">
        <v>1141</v>
      </c>
      <c r="C26">
        <v>2020</v>
      </c>
      <c r="D26" s="46">
        <v>0</v>
      </c>
      <c r="E26" s="88">
        <v>151043</v>
      </c>
      <c r="F26" s="113">
        <v>0</v>
      </c>
      <c r="G26" s="88">
        <v>151044</v>
      </c>
      <c r="H26" s="113">
        <v>0</v>
      </c>
      <c r="I26">
        <f t="shared" si="0"/>
        <v>1</v>
      </c>
      <c r="J26">
        <f t="shared" si="1"/>
        <v>1</v>
      </c>
      <c r="K26">
        <f t="shared" si="2"/>
        <v>0</v>
      </c>
    </row>
    <row r="27" spans="1:11" x14ac:dyDescent="0.25">
      <c r="A27" t="s">
        <v>473</v>
      </c>
      <c r="B27" t="s">
        <v>1142</v>
      </c>
      <c r="C27">
        <v>2020</v>
      </c>
      <c r="D27" s="46">
        <v>14</v>
      </c>
      <c r="E27" s="88">
        <v>533811</v>
      </c>
      <c r="F27" s="113">
        <v>37.367005537474498</v>
      </c>
      <c r="G27" s="88">
        <v>533811</v>
      </c>
      <c r="H27" s="113">
        <v>37.367005537474498</v>
      </c>
      <c r="I27">
        <f t="shared" si="0"/>
        <v>2</v>
      </c>
      <c r="J27">
        <f t="shared" si="1"/>
        <v>2</v>
      </c>
      <c r="K27">
        <f t="shared" si="2"/>
        <v>0</v>
      </c>
    </row>
    <row r="28" spans="1:11" x14ac:dyDescent="0.25">
      <c r="A28" t="s">
        <v>473</v>
      </c>
      <c r="B28" t="s">
        <v>1143</v>
      </c>
      <c r="G28" s="88">
        <v>1466573</v>
      </c>
      <c r="I28">
        <f t="shared" si="0"/>
        <v>1</v>
      </c>
      <c r="J28">
        <f t="shared" si="1"/>
        <v>1</v>
      </c>
      <c r="K28">
        <f t="shared" si="2"/>
        <v>0</v>
      </c>
    </row>
    <row r="29" spans="1:11" x14ac:dyDescent="0.25">
      <c r="A29" t="s">
        <v>473</v>
      </c>
      <c r="B29" t="s">
        <v>1144</v>
      </c>
      <c r="C29">
        <v>2020</v>
      </c>
      <c r="D29" s="46">
        <v>1</v>
      </c>
      <c r="E29" s="88">
        <v>266095</v>
      </c>
      <c r="F29" s="113">
        <v>5.3544031248144002</v>
      </c>
      <c r="G29" s="88">
        <v>266095</v>
      </c>
      <c r="H29" s="113">
        <v>5.3544031248144002</v>
      </c>
      <c r="I29">
        <f t="shared" si="0"/>
        <v>2</v>
      </c>
      <c r="J29">
        <f t="shared" si="1"/>
        <v>2</v>
      </c>
      <c r="K29">
        <f t="shared" si="2"/>
        <v>0</v>
      </c>
    </row>
    <row r="30" spans="1:11" x14ac:dyDescent="0.25">
      <c r="A30" t="s">
        <v>473</v>
      </c>
      <c r="B30" t="s">
        <v>1145</v>
      </c>
      <c r="C30">
        <v>2020</v>
      </c>
      <c r="E30" s="88">
        <v>519854</v>
      </c>
      <c r="G30" s="88">
        <v>519854</v>
      </c>
      <c r="I30">
        <f t="shared" si="0"/>
        <v>1</v>
      </c>
      <c r="J30">
        <f t="shared" si="1"/>
        <v>1</v>
      </c>
      <c r="K30">
        <f t="shared" si="2"/>
        <v>0</v>
      </c>
    </row>
    <row r="31" spans="1:11" x14ac:dyDescent="0.25">
      <c r="A31" t="s">
        <v>473</v>
      </c>
      <c r="B31" t="s">
        <v>1146</v>
      </c>
      <c r="C31">
        <v>2020</v>
      </c>
      <c r="D31" s="46">
        <v>34</v>
      </c>
      <c r="E31" s="88">
        <v>2107452</v>
      </c>
      <c r="F31" s="113">
        <v>22.986296524387999</v>
      </c>
      <c r="G31" s="88">
        <v>2107452</v>
      </c>
      <c r="H31" s="113">
        <v>22.986296524387999</v>
      </c>
      <c r="I31">
        <f t="shared" si="0"/>
        <v>2</v>
      </c>
      <c r="J31">
        <f t="shared" si="1"/>
        <v>2</v>
      </c>
      <c r="K31">
        <f t="shared" si="2"/>
        <v>0</v>
      </c>
    </row>
    <row r="32" spans="1:11" x14ac:dyDescent="0.25">
      <c r="A32" t="s">
        <v>473</v>
      </c>
      <c r="B32" t="s">
        <v>1147</v>
      </c>
      <c r="D32" s="46">
        <v>4</v>
      </c>
      <c r="I32">
        <f t="shared" si="0"/>
        <v>1</v>
      </c>
      <c r="J32">
        <f t="shared" si="1"/>
        <v>1</v>
      </c>
      <c r="K32">
        <f t="shared" si="2"/>
        <v>0</v>
      </c>
    </row>
    <row r="33" spans="1:11" x14ac:dyDescent="0.25">
      <c r="A33" t="s">
        <v>473</v>
      </c>
      <c r="B33" t="s">
        <v>1148</v>
      </c>
      <c r="C33">
        <v>2020</v>
      </c>
      <c r="E33" s="88">
        <v>68664</v>
      </c>
      <c r="G33" s="88">
        <v>68664</v>
      </c>
      <c r="I33">
        <f t="shared" si="0"/>
        <v>1</v>
      </c>
      <c r="J33">
        <f t="shared" si="1"/>
        <v>1</v>
      </c>
      <c r="K33">
        <f t="shared" si="2"/>
        <v>0</v>
      </c>
    </row>
  </sheetData>
  <autoFilter ref="A2:K33" xr:uid="{E558B2A4-15FF-4861-80D7-B86FF7C1A00C}"/>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A40B-8003-450B-A2C8-9BC2E0D29244}">
  <dimension ref="A1:I72"/>
  <sheetViews>
    <sheetView zoomScaleNormal="100" workbookViewId="0">
      <pane ySplit="2" topLeftCell="A3" activePane="bottomLeft" state="frozen"/>
      <selection pane="bottomLeft" activeCell="C10" sqref="C10"/>
    </sheetView>
  </sheetViews>
  <sheetFormatPr defaultRowHeight="15" x14ac:dyDescent="0.25"/>
  <cols>
    <col min="1" max="1" width="8.85546875" bestFit="1" customWidth="1"/>
    <col min="2" max="2" width="16.85546875" bestFit="1" customWidth="1"/>
    <col min="3" max="3" width="17.5703125" style="46" bestFit="1" customWidth="1"/>
    <col min="4" max="4" width="23.7109375" style="113" bestFit="1" customWidth="1"/>
    <col min="5" max="5" width="5.7109375" bestFit="1" customWidth="1"/>
  </cols>
  <sheetData>
    <row r="1" spans="1:9" x14ac:dyDescent="0.25">
      <c r="A1" s="32" t="s">
        <v>484</v>
      </c>
      <c r="G1" s="104"/>
      <c r="H1" s="104" t="s">
        <v>463</v>
      </c>
      <c r="I1" s="104"/>
    </row>
    <row r="2" spans="1:9" s="32" customFormat="1" x14ac:dyDescent="0.25">
      <c r="A2" s="32" t="s">
        <v>464</v>
      </c>
      <c r="B2" s="32" t="s">
        <v>465</v>
      </c>
      <c r="C2" s="114" t="s">
        <v>485</v>
      </c>
      <c r="D2" s="115" t="s">
        <v>751</v>
      </c>
      <c r="E2" s="32" t="s">
        <v>331</v>
      </c>
      <c r="G2" s="104" t="s">
        <v>471</v>
      </c>
      <c r="H2" s="104" t="s">
        <v>472</v>
      </c>
      <c r="I2" s="104" t="s">
        <v>331</v>
      </c>
    </row>
    <row r="3" spans="1:9" x14ac:dyDescent="0.25">
      <c r="A3" t="s">
        <v>489</v>
      </c>
      <c r="B3" t="s">
        <v>1149</v>
      </c>
      <c r="C3" s="46">
        <v>126</v>
      </c>
      <c r="D3" s="113">
        <v>71.186440677966104</v>
      </c>
      <c r="E3">
        <f t="shared" ref="E3:E34" si="0">LOOKUP(D3,$G$3:$H$7,$I$3:$I$7)</f>
        <v>4</v>
      </c>
      <c r="G3" s="106">
        <v>0</v>
      </c>
      <c r="H3" s="106">
        <v>5</v>
      </c>
      <c r="I3" s="107">
        <v>1</v>
      </c>
    </row>
    <row r="4" spans="1:9" x14ac:dyDescent="0.25">
      <c r="A4" t="s">
        <v>489</v>
      </c>
      <c r="B4" t="s">
        <v>1150</v>
      </c>
      <c r="C4" s="46">
        <v>177</v>
      </c>
      <c r="D4" s="113">
        <v>100</v>
      </c>
      <c r="E4">
        <f t="shared" si="0"/>
        <v>5</v>
      </c>
      <c r="G4" s="106">
        <v>5</v>
      </c>
      <c r="H4" s="106">
        <v>40</v>
      </c>
      <c r="I4" s="107">
        <v>2</v>
      </c>
    </row>
    <row r="5" spans="1:9" x14ac:dyDescent="0.25">
      <c r="A5" t="s">
        <v>489</v>
      </c>
      <c r="B5" t="s">
        <v>1151</v>
      </c>
      <c r="C5" s="46">
        <v>28</v>
      </c>
      <c r="D5" s="113">
        <v>15.819209039547999</v>
      </c>
      <c r="E5">
        <f t="shared" si="0"/>
        <v>2</v>
      </c>
      <c r="G5" s="106">
        <v>40</v>
      </c>
      <c r="H5" s="106">
        <v>60</v>
      </c>
      <c r="I5" s="107">
        <v>3</v>
      </c>
    </row>
    <row r="6" spans="1:9" x14ac:dyDescent="0.25">
      <c r="A6" t="s">
        <v>489</v>
      </c>
      <c r="B6" t="s">
        <v>1152</v>
      </c>
      <c r="C6" s="46">
        <v>5</v>
      </c>
      <c r="D6" s="113">
        <v>2.8248587570621502</v>
      </c>
      <c r="E6">
        <f t="shared" si="0"/>
        <v>1</v>
      </c>
      <c r="G6" s="106">
        <v>60</v>
      </c>
      <c r="H6" s="106">
        <v>80</v>
      </c>
      <c r="I6" s="107">
        <v>4</v>
      </c>
    </row>
    <row r="7" spans="1:9" x14ac:dyDescent="0.25">
      <c r="A7" t="s">
        <v>489</v>
      </c>
      <c r="B7" t="s">
        <v>1153</v>
      </c>
      <c r="C7" s="46">
        <v>44</v>
      </c>
      <c r="D7" s="113">
        <v>24.8587570621469</v>
      </c>
      <c r="E7">
        <f t="shared" si="0"/>
        <v>2</v>
      </c>
      <c r="G7" s="106">
        <v>80</v>
      </c>
      <c r="H7" s="106">
        <v>100</v>
      </c>
      <c r="I7" s="107">
        <v>5</v>
      </c>
    </row>
    <row r="8" spans="1:9" x14ac:dyDescent="0.25">
      <c r="A8" t="s">
        <v>489</v>
      </c>
      <c r="B8" t="s">
        <v>1217</v>
      </c>
      <c r="C8" s="46">
        <v>13</v>
      </c>
      <c r="D8" s="113">
        <v>7.3446327683615804</v>
      </c>
      <c r="E8">
        <f t="shared" si="0"/>
        <v>2</v>
      </c>
    </row>
    <row r="9" spans="1:9" x14ac:dyDescent="0.25">
      <c r="A9" t="s">
        <v>489</v>
      </c>
      <c r="B9" t="s">
        <v>1154</v>
      </c>
      <c r="C9" s="46">
        <v>28</v>
      </c>
      <c r="D9" s="113">
        <v>15.819209039547999</v>
      </c>
      <c r="E9">
        <f t="shared" si="0"/>
        <v>2</v>
      </c>
    </row>
    <row r="10" spans="1:9" x14ac:dyDescent="0.25">
      <c r="A10" t="s">
        <v>489</v>
      </c>
      <c r="B10" t="s">
        <v>1155</v>
      </c>
      <c r="C10" s="46">
        <v>0</v>
      </c>
      <c r="D10" s="113">
        <v>0</v>
      </c>
      <c r="E10">
        <f t="shared" si="0"/>
        <v>1</v>
      </c>
    </row>
    <row r="11" spans="1:9" x14ac:dyDescent="0.25">
      <c r="A11" t="s">
        <v>489</v>
      </c>
      <c r="B11" t="s">
        <v>1156</v>
      </c>
      <c r="C11" s="46">
        <v>53</v>
      </c>
      <c r="D11" s="113">
        <v>29.9435028248588</v>
      </c>
      <c r="E11">
        <f t="shared" si="0"/>
        <v>2</v>
      </c>
    </row>
    <row r="12" spans="1:9" x14ac:dyDescent="0.25">
      <c r="A12" t="s">
        <v>489</v>
      </c>
      <c r="B12" t="s">
        <v>1157</v>
      </c>
      <c r="E12">
        <f t="shared" si="0"/>
        <v>1</v>
      </c>
    </row>
    <row r="13" spans="1:9" x14ac:dyDescent="0.25">
      <c r="A13" t="s">
        <v>489</v>
      </c>
      <c r="B13" t="s">
        <v>1158</v>
      </c>
      <c r="C13" s="46">
        <v>13</v>
      </c>
      <c r="D13" s="113">
        <v>7.3446327683615804</v>
      </c>
      <c r="E13">
        <f t="shared" si="0"/>
        <v>2</v>
      </c>
    </row>
    <row r="14" spans="1:9" x14ac:dyDescent="0.25">
      <c r="A14" t="s">
        <v>489</v>
      </c>
      <c r="B14" t="s">
        <v>1159</v>
      </c>
      <c r="C14" s="46">
        <v>14</v>
      </c>
      <c r="D14" s="113">
        <v>7.9096045197740104</v>
      </c>
      <c r="E14">
        <f t="shared" si="0"/>
        <v>2</v>
      </c>
    </row>
    <row r="15" spans="1:9" x14ac:dyDescent="0.25">
      <c r="A15" t="s">
        <v>489</v>
      </c>
      <c r="B15" t="s">
        <v>1160</v>
      </c>
      <c r="C15" s="46">
        <v>2</v>
      </c>
      <c r="D15" s="113">
        <v>1.1299435028248599</v>
      </c>
      <c r="E15">
        <f t="shared" si="0"/>
        <v>1</v>
      </c>
    </row>
    <row r="16" spans="1:9" x14ac:dyDescent="0.25">
      <c r="A16" t="s">
        <v>489</v>
      </c>
      <c r="B16" t="s">
        <v>1161</v>
      </c>
      <c r="E16">
        <f t="shared" si="0"/>
        <v>1</v>
      </c>
    </row>
    <row r="17" spans="1:5" x14ac:dyDescent="0.25">
      <c r="A17" t="s">
        <v>489</v>
      </c>
      <c r="B17" t="s">
        <v>1162</v>
      </c>
      <c r="C17" s="46">
        <v>0</v>
      </c>
      <c r="D17" s="113">
        <v>0</v>
      </c>
      <c r="E17">
        <f t="shared" si="0"/>
        <v>1</v>
      </c>
    </row>
    <row r="18" spans="1:5" x14ac:dyDescent="0.25">
      <c r="A18" t="s">
        <v>489</v>
      </c>
      <c r="B18" t="s">
        <v>1163</v>
      </c>
      <c r="C18" s="46">
        <v>0</v>
      </c>
      <c r="D18" s="113">
        <v>0</v>
      </c>
      <c r="E18">
        <f t="shared" si="0"/>
        <v>1</v>
      </c>
    </row>
    <row r="19" spans="1:5" x14ac:dyDescent="0.25">
      <c r="A19" t="s">
        <v>489</v>
      </c>
      <c r="B19" t="s">
        <v>1164</v>
      </c>
      <c r="C19" s="46">
        <v>4</v>
      </c>
      <c r="D19" s="113">
        <v>2.2598870056497198</v>
      </c>
      <c r="E19">
        <f t="shared" si="0"/>
        <v>1</v>
      </c>
    </row>
    <row r="20" spans="1:5" x14ac:dyDescent="0.25">
      <c r="A20" t="s">
        <v>489</v>
      </c>
      <c r="B20" t="s">
        <v>1165</v>
      </c>
      <c r="C20" s="46">
        <v>39</v>
      </c>
      <c r="D20" s="113">
        <v>22.033898305084701</v>
      </c>
      <c r="E20">
        <f t="shared" si="0"/>
        <v>2</v>
      </c>
    </row>
    <row r="21" spans="1:5" x14ac:dyDescent="0.25">
      <c r="A21" t="s">
        <v>489</v>
      </c>
      <c r="B21" t="s">
        <v>1166</v>
      </c>
      <c r="C21" s="46">
        <v>21</v>
      </c>
      <c r="D21" s="113">
        <v>11.864406779661</v>
      </c>
      <c r="E21">
        <f t="shared" si="0"/>
        <v>2</v>
      </c>
    </row>
    <row r="22" spans="1:5" x14ac:dyDescent="0.25">
      <c r="A22" t="s">
        <v>489</v>
      </c>
      <c r="B22" t="s">
        <v>1167</v>
      </c>
      <c r="C22" s="46">
        <v>9</v>
      </c>
      <c r="D22" s="113">
        <v>5.0847457627118704</v>
      </c>
      <c r="E22">
        <f t="shared" si="0"/>
        <v>2</v>
      </c>
    </row>
    <row r="23" spans="1:5" x14ac:dyDescent="0.25">
      <c r="A23" t="s">
        <v>489</v>
      </c>
      <c r="B23" t="s">
        <v>1168</v>
      </c>
      <c r="C23" s="46">
        <v>0</v>
      </c>
      <c r="D23" s="113">
        <v>0</v>
      </c>
      <c r="E23">
        <f t="shared" si="0"/>
        <v>1</v>
      </c>
    </row>
    <row r="24" spans="1:5" x14ac:dyDescent="0.25">
      <c r="A24" t="s">
        <v>489</v>
      </c>
      <c r="B24" t="s">
        <v>1169</v>
      </c>
      <c r="C24" s="46">
        <v>0</v>
      </c>
      <c r="D24" s="113">
        <v>0</v>
      </c>
      <c r="E24">
        <f t="shared" si="0"/>
        <v>1</v>
      </c>
    </row>
    <row r="25" spans="1:5" x14ac:dyDescent="0.25">
      <c r="A25" t="s">
        <v>489</v>
      </c>
      <c r="B25" t="s">
        <v>1170</v>
      </c>
      <c r="E25">
        <f t="shared" si="0"/>
        <v>1</v>
      </c>
    </row>
    <row r="26" spans="1:5" x14ac:dyDescent="0.25">
      <c r="A26" t="s">
        <v>489</v>
      </c>
      <c r="B26" t="s">
        <v>1171</v>
      </c>
      <c r="C26" s="46">
        <v>68</v>
      </c>
      <c r="D26" s="113">
        <v>38.418079096045197</v>
      </c>
      <c r="E26">
        <f t="shared" si="0"/>
        <v>2</v>
      </c>
    </row>
    <row r="27" spans="1:5" x14ac:dyDescent="0.25">
      <c r="A27" t="s">
        <v>489</v>
      </c>
      <c r="B27" t="s">
        <v>1172</v>
      </c>
      <c r="C27" s="46">
        <v>0</v>
      </c>
      <c r="D27" s="113">
        <v>0</v>
      </c>
      <c r="E27">
        <f t="shared" si="0"/>
        <v>1</v>
      </c>
    </row>
    <row r="28" spans="1:5" x14ac:dyDescent="0.25">
      <c r="A28" t="s">
        <v>489</v>
      </c>
      <c r="B28" t="s">
        <v>1173</v>
      </c>
      <c r="C28" s="46">
        <v>0</v>
      </c>
      <c r="D28" s="113">
        <v>0</v>
      </c>
      <c r="E28">
        <f t="shared" si="0"/>
        <v>1</v>
      </c>
    </row>
    <row r="29" spans="1:5" x14ac:dyDescent="0.25">
      <c r="A29" t="s">
        <v>489</v>
      </c>
      <c r="B29" t="s">
        <v>1174</v>
      </c>
      <c r="C29" s="46">
        <v>3</v>
      </c>
      <c r="D29" s="113">
        <v>1.6949152542372901</v>
      </c>
      <c r="E29">
        <f t="shared" si="0"/>
        <v>1</v>
      </c>
    </row>
    <row r="30" spans="1:5" x14ac:dyDescent="0.25">
      <c r="A30" t="s">
        <v>489</v>
      </c>
      <c r="B30" t="s">
        <v>1175</v>
      </c>
      <c r="C30" s="46">
        <v>0</v>
      </c>
      <c r="D30" s="113">
        <v>0</v>
      </c>
      <c r="E30">
        <f t="shared" si="0"/>
        <v>1</v>
      </c>
    </row>
    <row r="31" spans="1:5" x14ac:dyDescent="0.25">
      <c r="A31" t="s">
        <v>489</v>
      </c>
      <c r="B31" t="s">
        <v>1176</v>
      </c>
      <c r="C31" s="46">
        <v>68</v>
      </c>
      <c r="D31" s="113">
        <v>38.418079096045197</v>
      </c>
      <c r="E31">
        <f t="shared" si="0"/>
        <v>2</v>
      </c>
    </row>
    <row r="32" spans="1:5" x14ac:dyDescent="0.25">
      <c r="A32" t="s">
        <v>489</v>
      </c>
      <c r="B32" t="s">
        <v>1251</v>
      </c>
      <c r="C32" s="46">
        <v>14</v>
      </c>
      <c r="D32" s="113">
        <v>7.9096045197740104</v>
      </c>
      <c r="E32">
        <f t="shared" si="0"/>
        <v>2</v>
      </c>
    </row>
    <row r="33" spans="1:5" x14ac:dyDescent="0.25">
      <c r="A33" t="s">
        <v>489</v>
      </c>
      <c r="B33" t="s">
        <v>1177</v>
      </c>
      <c r="C33" s="46">
        <v>19</v>
      </c>
      <c r="D33" s="113">
        <v>10.7344632768362</v>
      </c>
      <c r="E33">
        <f t="shared" si="0"/>
        <v>2</v>
      </c>
    </row>
    <row r="34" spans="1:5" x14ac:dyDescent="0.25">
      <c r="A34" t="s">
        <v>489</v>
      </c>
      <c r="B34" t="s">
        <v>1178</v>
      </c>
      <c r="C34" s="46">
        <v>5</v>
      </c>
      <c r="D34" s="113">
        <v>2.8248587570621502</v>
      </c>
      <c r="E34">
        <f t="shared" si="0"/>
        <v>1</v>
      </c>
    </row>
    <row r="35" spans="1:5" x14ac:dyDescent="0.25">
      <c r="A35" t="s">
        <v>489</v>
      </c>
      <c r="B35" t="s">
        <v>1179</v>
      </c>
      <c r="C35" s="46">
        <v>44</v>
      </c>
      <c r="D35" s="113">
        <v>24.8587570621469</v>
      </c>
      <c r="E35">
        <f t="shared" ref="E35:E66" si="1">LOOKUP(D35,$G$3:$H$7,$I$3:$I$7)</f>
        <v>2</v>
      </c>
    </row>
    <row r="36" spans="1:5" x14ac:dyDescent="0.25">
      <c r="A36" t="s">
        <v>489</v>
      </c>
      <c r="B36" t="s">
        <v>1180</v>
      </c>
      <c r="C36" s="46">
        <v>0</v>
      </c>
      <c r="D36" s="113">
        <v>0</v>
      </c>
      <c r="E36">
        <f t="shared" si="1"/>
        <v>1</v>
      </c>
    </row>
    <row r="37" spans="1:5" x14ac:dyDescent="0.25">
      <c r="A37" t="s">
        <v>489</v>
      </c>
      <c r="B37" t="s">
        <v>1181</v>
      </c>
      <c r="C37" s="46">
        <v>2</v>
      </c>
      <c r="D37" s="113">
        <v>1.1299435028248599</v>
      </c>
      <c r="E37">
        <f t="shared" si="1"/>
        <v>1</v>
      </c>
    </row>
    <row r="38" spans="1:5" x14ac:dyDescent="0.25">
      <c r="A38" t="s">
        <v>489</v>
      </c>
      <c r="B38" t="s">
        <v>1182</v>
      </c>
      <c r="C38" s="46">
        <v>0</v>
      </c>
      <c r="D38" s="113">
        <v>0</v>
      </c>
      <c r="E38">
        <f t="shared" si="1"/>
        <v>1</v>
      </c>
    </row>
    <row r="39" spans="1:5" x14ac:dyDescent="0.25">
      <c r="A39" t="s">
        <v>489</v>
      </c>
      <c r="B39" t="s">
        <v>1183</v>
      </c>
      <c r="C39" s="46">
        <v>24</v>
      </c>
      <c r="D39" s="113">
        <v>13.559322033898299</v>
      </c>
      <c r="E39">
        <f t="shared" si="1"/>
        <v>2</v>
      </c>
    </row>
    <row r="40" spans="1:5" x14ac:dyDescent="0.25">
      <c r="A40" t="s">
        <v>489</v>
      </c>
      <c r="B40" t="s">
        <v>1184</v>
      </c>
      <c r="C40" s="46">
        <v>0</v>
      </c>
      <c r="D40" s="113">
        <v>0</v>
      </c>
      <c r="E40">
        <f t="shared" si="1"/>
        <v>1</v>
      </c>
    </row>
    <row r="41" spans="1:5" x14ac:dyDescent="0.25">
      <c r="A41" t="s">
        <v>489</v>
      </c>
      <c r="B41" t="s">
        <v>1185</v>
      </c>
      <c r="C41" s="46">
        <v>24</v>
      </c>
      <c r="D41" s="113">
        <v>13.559322033898299</v>
      </c>
      <c r="E41">
        <f t="shared" si="1"/>
        <v>2</v>
      </c>
    </row>
    <row r="42" spans="1:5" x14ac:dyDescent="0.25">
      <c r="A42" t="s">
        <v>489</v>
      </c>
      <c r="B42" t="s">
        <v>1186</v>
      </c>
      <c r="C42" s="46">
        <v>0</v>
      </c>
      <c r="D42" s="113">
        <v>0</v>
      </c>
      <c r="E42">
        <f t="shared" si="1"/>
        <v>1</v>
      </c>
    </row>
    <row r="43" spans="1:5" x14ac:dyDescent="0.25">
      <c r="A43" t="s">
        <v>489</v>
      </c>
      <c r="B43" t="s">
        <v>1187</v>
      </c>
      <c r="E43">
        <f t="shared" si="1"/>
        <v>1</v>
      </c>
    </row>
    <row r="44" spans="1:5" x14ac:dyDescent="0.25">
      <c r="A44" t="s">
        <v>489</v>
      </c>
      <c r="B44" t="s">
        <v>1188</v>
      </c>
      <c r="C44" s="46">
        <v>14</v>
      </c>
      <c r="D44" s="113">
        <v>7.9096045197740104</v>
      </c>
      <c r="E44">
        <f t="shared" si="1"/>
        <v>2</v>
      </c>
    </row>
    <row r="45" spans="1:5" x14ac:dyDescent="0.25">
      <c r="A45" t="s">
        <v>489</v>
      </c>
      <c r="B45" t="s">
        <v>1189</v>
      </c>
      <c r="E45">
        <f t="shared" si="1"/>
        <v>1</v>
      </c>
    </row>
    <row r="46" spans="1:5" x14ac:dyDescent="0.25">
      <c r="A46" t="s">
        <v>489</v>
      </c>
      <c r="B46" t="s">
        <v>1190</v>
      </c>
      <c r="C46" s="46">
        <v>40</v>
      </c>
      <c r="D46" s="113">
        <v>22.598870056497201</v>
      </c>
      <c r="E46">
        <f t="shared" si="1"/>
        <v>2</v>
      </c>
    </row>
    <row r="47" spans="1:5" x14ac:dyDescent="0.25">
      <c r="A47" t="s">
        <v>489</v>
      </c>
      <c r="B47" t="s">
        <v>1191</v>
      </c>
      <c r="C47" s="46">
        <v>8</v>
      </c>
      <c r="D47" s="113">
        <v>4.5197740112994396</v>
      </c>
      <c r="E47">
        <f t="shared" si="1"/>
        <v>1</v>
      </c>
    </row>
    <row r="48" spans="1:5" x14ac:dyDescent="0.25">
      <c r="A48" t="s">
        <v>489</v>
      </c>
      <c r="B48" t="s">
        <v>1192</v>
      </c>
      <c r="C48" s="46">
        <v>1</v>
      </c>
      <c r="D48" s="113">
        <v>0.56497175141242895</v>
      </c>
      <c r="E48">
        <f t="shared" si="1"/>
        <v>1</v>
      </c>
    </row>
    <row r="49" spans="1:5" x14ac:dyDescent="0.25">
      <c r="A49" t="s">
        <v>489</v>
      </c>
      <c r="B49" t="s">
        <v>1193</v>
      </c>
      <c r="C49" s="46">
        <v>0</v>
      </c>
      <c r="D49" s="113">
        <v>0</v>
      </c>
      <c r="E49">
        <f t="shared" si="1"/>
        <v>1</v>
      </c>
    </row>
    <row r="50" spans="1:5" x14ac:dyDescent="0.25">
      <c r="A50" t="s">
        <v>489</v>
      </c>
      <c r="B50" t="s">
        <v>1194</v>
      </c>
      <c r="C50" s="46">
        <v>0</v>
      </c>
      <c r="D50" s="113">
        <v>0</v>
      </c>
      <c r="E50">
        <f t="shared" si="1"/>
        <v>1</v>
      </c>
    </row>
    <row r="51" spans="1:5" x14ac:dyDescent="0.25">
      <c r="A51" t="s">
        <v>489</v>
      </c>
      <c r="B51" t="s">
        <v>1195</v>
      </c>
      <c r="C51" s="46">
        <v>1</v>
      </c>
      <c r="D51" s="113">
        <v>0.56497175141242895</v>
      </c>
      <c r="E51">
        <f t="shared" si="1"/>
        <v>1</v>
      </c>
    </row>
    <row r="52" spans="1:5" x14ac:dyDescent="0.25">
      <c r="A52" t="s">
        <v>489</v>
      </c>
      <c r="B52" t="s">
        <v>1196</v>
      </c>
      <c r="C52" s="46">
        <v>1</v>
      </c>
      <c r="D52" s="113">
        <v>0.56497175141242895</v>
      </c>
      <c r="E52">
        <f t="shared" si="1"/>
        <v>1</v>
      </c>
    </row>
    <row r="53" spans="1:5" x14ac:dyDescent="0.25">
      <c r="A53" t="s">
        <v>489</v>
      </c>
      <c r="B53" t="s">
        <v>1197</v>
      </c>
      <c r="C53" s="46">
        <v>0</v>
      </c>
      <c r="D53" s="113">
        <v>0</v>
      </c>
      <c r="E53">
        <f t="shared" si="1"/>
        <v>1</v>
      </c>
    </row>
    <row r="54" spans="1:5" x14ac:dyDescent="0.25">
      <c r="A54" t="s">
        <v>489</v>
      </c>
      <c r="B54" t="s">
        <v>1198</v>
      </c>
      <c r="C54" s="46">
        <v>0</v>
      </c>
      <c r="D54" s="113">
        <v>0</v>
      </c>
      <c r="E54">
        <f t="shared" si="1"/>
        <v>1</v>
      </c>
    </row>
    <row r="55" spans="1:5" x14ac:dyDescent="0.25">
      <c r="A55" t="s">
        <v>489</v>
      </c>
      <c r="B55" t="s">
        <v>1199</v>
      </c>
      <c r="C55" s="46">
        <v>0</v>
      </c>
      <c r="D55" s="113">
        <v>0</v>
      </c>
      <c r="E55">
        <f t="shared" si="1"/>
        <v>1</v>
      </c>
    </row>
    <row r="56" spans="1:5" x14ac:dyDescent="0.25">
      <c r="A56" t="s">
        <v>489</v>
      </c>
      <c r="B56" t="s">
        <v>1200</v>
      </c>
      <c r="C56" s="46">
        <v>0</v>
      </c>
      <c r="D56" s="113">
        <v>0</v>
      </c>
      <c r="E56">
        <f t="shared" si="1"/>
        <v>1</v>
      </c>
    </row>
    <row r="57" spans="1:5" x14ac:dyDescent="0.25">
      <c r="A57" t="s">
        <v>489</v>
      </c>
      <c r="B57" t="s">
        <v>1201</v>
      </c>
      <c r="C57" s="46">
        <v>0</v>
      </c>
      <c r="D57" s="113">
        <v>0</v>
      </c>
      <c r="E57">
        <f t="shared" si="1"/>
        <v>1</v>
      </c>
    </row>
    <row r="58" spans="1:5" x14ac:dyDescent="0.25">
      <c r="A58" t="s">
        <v>489</v>
      </c>
      <c r="B58" t="s">
        <v>1202</v>
      </c>
      <c r="C58" s="46">
        <v>0</v>
      </c>
      <c r="D58" s="113">
        <v>0</v>
      </c>
      <c r="E58">
        <f t="shared" si="1"/>
        <v>1</v>
      </c>
    </row>
    <row r="59" spans="1:5" x14ac:dyDescent="0.25">
      <c r="A59" t="s">
        <v>489</v>
      </c>
      <c r="B59" t="s">
        <v>1203</v>
      </c>
      <c r="C59" s="46">
        <v>0</v>
      </c>
      <c r="D59" s="113">
        <v>0</v>
      </c>
      <c r="E59">
        <f t="shared" si="1"/>
        <v>1</v>
      </c>
    </row>
    <row r="60" spans="1:5" x14ac:dyDescent="0.25">
      <c r="A60" t="s">
        <v>489</v>
      </c>
      <c r="B60" t="s">
        <v>1204</v>
      </c>
      <c r="C60" s="46">
        <v>0</v>
      </c>
      <c r="D60" s="113">
        <v>0</v>
      </c>
      <c r="E60">
        <f t="shared" si="1"/>
        <v>1</v>
      </c>
    </row>
    <row r="61" spans="1:5" x14ac:dyDescent="0.25">
      <c r="A61" t="s">
        <v>489</v>
      </c>
      <c r="B61" t="s">
        <v>1205</v>
      </c>
      <c r="E61">
        <f t="shared" si="1"/>
        <v>1</v>
      </c>
    </row>
    <row r="62" spans="1:5" x14ac:dyDescent="0.25">
      <c r="A62" t="s">
        <v>489</v>
      </c>
      <c r="B62" t="s">
        <v>1206</v>
      </c>
      <c r="C62" s="46">
        <v>0</v>
      </c>
      <c r="D62" s="113">
        <v>0</v>
      </c>
      <c r="E62">
        <f t="shared" si="1"/>
        <v>1</v>
      </c>
    </row>
    <row r="63" spans="1:5" x14ac:dyDescent="0.25">
      <c r="A63" t="s">
        <v>489</v>
      </c>
      <c r="B63" t="s">
        <v>1207</v>
      </c>
      <c r="C63" s="46">
        <v>4</v>
      </c>
      <c r="D63" s="113">
        <v>2.2598870056497198</v>
      </c>
      <c r="E63">
        <f t="shared" si="1"/>
        <v>1</v>
      </c>
    </row>
    <row r="64" spans="1:5" x14ac:dyDescent="0.25">
      <c r="A64" t="s">
        <v>489</v>
      </c>
      <c r="B64" t="s">
        <v>1208</v>
      </c>
      <c r="C64" s="46">
        <v>0</v>
      </c>
      <c r="D64" s="113">
        <v>0</v>
      </c>
      <c r="E64">
        <f t="shared" si="1"/>
        <v>1</v>
      </c>
    </row>
    <row r="65" spans="1:5" x14ac:dyDescent="0.25">
      <c r="A65" t="s">
        <v>489</v>
      </c>
      <c r="B65" t="s">
        <v>1209</v>
      </c>
      <c r="E65">
        <f t="shared" si="1"/>
        <v>1</v>
      </c>
    </row>
    <row r="66" spans="1:5" x14ac:dyDescent="0.25">
      <c r="A66" t="s">
        <v>489</v>
      </c>
      <c r="B66" t="s">
        <v>1210</v>
      </c>
      <c r="C66" s="46">
        <v>0.13</v>
      </c>
      <c r="D66" s="113">
        <v>7.3446327683615795E-2</v>
      </c>
      <c r="E66">
        <f t="shared" si="1"/>
        <v>1</v>
      </c>
    </row>
    <row r="67" spans="1:5" x14ac:dyDescent="0.25">
      <c r="A67" t="s">
        <v>489</v>
      </c>
      <c r="B67" t="s">
        <v>1211</v>
      </c>
      <c r="C67" s="46">
        <v>0</v>
      </c>
      <c r="D67" s="113">
        <v>0</v>
      </c>
      <c r="E67">
        <f t="shared" ref="E67:E72" si="2">LOOKUP(D67,$G$3:$H$7,$I$3:$I$7)</f>
        <v>1</v>
      </c>
    </row>
    <row r="68" spans="1:5" x14ac:dyDescent="0.25">
      <c r="A68" t="s">
        <v>489</v>
      </c>
      <c r="B68" t="s">
        <v>1212</v>
      </c>
      <c r="C68" s="46">
        <v>31</v>
      </c>
      <c r="D68" s="113">
        <v>17.514124293785301</v>
      </c>
      <c r="E68">
        <f t="shared" si="2"/>
        <v>2</v>
      </c>
    </row>
    <row r="69" spans="1:5" x14ac:dyDescent="0.25">
      <c r="A69" t="s">
        <v>489</v>
      </c>
      <c r="B69" t="s">
        <v>1213</v>
      </c>
      <c r="C69" s="46">
        <v>0</v>
      </c>
      <c r="D69" s="113">
        <v>0</v>
      </c>
      <c r="E69">
        <f t="shared" si="2"/>
        <v>1</v>
      </c>
    </row>
    <row r="70" spans="1:5" x14ac:dyDescent="0.25">
      <c r="A70" t="s">
        <v>489</v>
      </c>
      <c r="B70" t="s">
        <v>1214</v>
      </c>
      <c r="C70" s="46">
        <v>0</v>
      </c>
      <c r="D70" s="113">
        <v>0</v>
      </c>
      <c r="E70">
        <f t="shared" si="2"/>
        <v>1</v>
      </c>
    </row>
    <row r="71" spans="1:5" x14ac:dyDescent="0.25">
      <c r="A71" t="s">
        <v>489</v>
      </c>
      <c r="B71" t="s">
        <v>1215</v>
      </c>
      <c r="E71">
        <f t="shared" si="2"/>
        <v>1</v>
      </c>
    </row>
    <row r="72" spans="1:5" x14ac:dyDescent="0.25">
      <c r="A72" t="s">
        <v>489</v>
      </c>
      <c r="B72" t="s">
        <v>1216</v>
      </c>
      <c r="E72">
        <f t="shared" si="2"/>
        <v>1</v>
      </c>
    </row>
  </sheetData>
  <autoFilter ref="A2:E33" xr:uid="{E558B2A4-15FF-4861-80D7-B86FF7C1A00C}"/>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B3810-4C4D-4F48-B800-CC7E474B0A15}">
  <dimension ref="A1:I76"/>
  <sheetViews>
    <sheetView zoomScaleNormal="100" workbookViewId="0">
      <pane ySplit="2" topLeftCell="A3" activePane="bottomLeft" state="frozen"/>
      <selection pane="bottomLeft" activeCell="B9" sqref="B9"/>
    </sheetView>
  </sheetViews>
  <sheetFormatPr defaultRowHeight="15" x14ac:dyDescent="0.25"/>
  <cols>
    <col min="1" max="1" width="8.85546875" bestFit="1" customWidth="1"/>
    <col min="2" max="2" width="16.85546875" bestFit="1" customWidth="1"/>
    <col min="3" max="3" width="17.5703125" style="46" bestFit="1" customWidth="1"/>
    <col min="4" max="4" width="23.7109375" style="113" bestFit="1" customWidth="1"/>
    <col min="5" max="5" width="5.7109375" bestFit="1" customWidth="1"/>
  </cols>
  <sheetData>
    <row r="1" spans="1:9" x14ac:dyDescent="0.25">
      <c r="A1" s="32" t="s">
        <v>484</v>
      </c>
      <c r="G1" s="104"/>
      <c r="H1" s="104" t="s">
        <v>463</v>
      </c>
      <c r="I1" s="104"/>
    </row>
    <row r="2" spans="1:9" s="32" customFormat="1" x14ac:dyDescent="0.25">
      <c r="A2" s="32" t="s">
        <v>464</v>
      </c>
      <c r="B2" s="32" t="s">
        <v>465</v>
      </c>
      <c r="C2" s="114" t="s">
        <v>485</v>
      </c>
      <c r="D2" s="115" t="s">
        <v>751</v>
      </c>
      <c r="E2" s="32" t="s">
        <v>331</v>
      </c>
      <c r="G2" s="104" t="s">
        <v>471</v>
      </c>
      <c r="H2" s="104" t="s">
        <v>472</v>
      </c>
      <c r="I2" s="104" t="s">
        <v>331</v>
      </c>
    </row>
    <row r="3" spans="1:9" x14ac:dyDescent="0.25">
      <c r="A3" t="s">
        <v>502</v>
      </c>
      <c r="B3" t="s">
        <v>1218</v>
      </c>
      <c r="C3" s="46">
        <v>10</v>
      </c>
      <c r="D3" s="113">
        <v>1.6666666666666701</v>
      </c>
      <c r="E3">
        <f t="shared" ref="E3:E34" si="0">LOOKUP(D3,$G$3:$H$7,$I$3:$I$7)</f>
        <v>1</v>
      </c>
      <c r="G3" s="106">
        <v>0</v>
      </c>
      <c r="H3" s="106">
        <v>5</v>
      </c>
      <c r="I3" s="107">
        <v>1</v>
      </c>
    </row>
    <row r="4" spans="1:9" x14ac:dyDescent="0.25">
      <c r="A4" t="s">
        <v>502</v>
      </c>
      <c r="B4" t="s">
        <v>1219</v>
      </c>
      <c r="C4" s="46">
        <v>5</v>
      </c>
      <c r="D4" s="113">
        <v>0.83333333333333304</v>
      </c>
      <c r="E4">
        <f t="shared" si="0"/>
        <v>1</v>
      </c>
      <c r="G4" s="106">
        <v>5</v>
      </c>
      <c r="H4" s="106">
        <v>40</v>
      </c>
      <c r="I4" s="107">
        <v>2</v>
      </c>
    </row>
    <row r="5" spans="1:9" x14ac:dyDescent="0.25">
      <c r="A5" t="s">
        <v>502</v>
      </c>
      <c r="B5" t="s">
        <v>1220</v>
      </c>
      <c r="E5">
        <f t="shared" si="0"/>
        <v>1</v>
      </c>
      <c r="G5" s="106">
        <v>40</v>
      </c>
      <c r="H5" s="106">
        <v>60</v>
      </c>
      <c r="I5" s="107">
        <v>3</v>
      </c>
    </row>
    <row r="6" spans="1:9" x14ac:dyDescent="0.25">
      <c r="A6" t="s">
        <v>502</v>
      </c>
      <c r="B6" t="s">
        <v>1221</v>
      </c>
      <c r="C6" s="46">
        <v>0</v>
      </c>
      <c r="D6" s="113">
        <v>0</v>
      </c>
      <c r="E6">
        <f t="shared" si="0"/>
        <v>1</v>
      </c>
      <c r="G6" s="106">
        <v>60</v>
      </c>
      <c r="H6" s="106">
        <v>80</v>
      </c>
      <c r="I6" s="107">
        <v>4</v>
      </c>
    </row>
    <row r="7" spans="1:9" x14ac:dyDescent="0.25">
      <c r="A7" t="s">
        <v>502</v>
      </c>
      <c r="B7" t="s">
        <v>1222</v>
      </c>
      <c r="C7" s="46">
        <v>5</v>
      </c>
      <c r="D7" s="113">
        <v>0.83333333333333304</v>
      </c>
      <c r="E7">
        <f t="shared" si="0"/>
        <v>1</v>
      </c>
      <c r="G7" s="106">
        <v>80</v>
      </c>
      <c r="H7" s="106">
        <v>100</v>
      </c>
      <c r="I7" s="107">
        <v>5</v>
      </c>
    </row>
    <row r="8" spans="1:9" x14ac:dyDescent="0.25">
      <c r="A8" t="s">
        <v>502</v>
      </c>
      <c r="B8" t="s">
        <v>1223</v>
      </c>
      <c r="E8">
        <f t="shared" si="0"/>
        <v>1</v>
      </c>
    </row>
    <row r="9" spans="1:9" x14ac:dyDescent="0.25">
      <c r="A9" t="s">
        <v>502</v>
      </c>
      <c r="B9" t="s">
        <v>1224</v>
      </c>
      <c r="C9" s="46">
        <v>61</v>
      </c>
      <c r="D9" s="113">
        <v>10.1666666666667</v>
      </c>
      <c r="E9">
        <f t="shared" si="0"/>
        <v>2</v>
      </c>
    </row>
    <row r="10" spans="1:9" x14ac:dyDescent="0.25">
      <c r="A10" t="s">
        <v>502</v>
      </c>
      <c r="B10" t="s">
        <v>1225</v>
      </c>
      <c r="C10" s="46">
        <v>0</v>
      </c>
      <c r="D10" s="113">
        <v>0</v>
      </c>
      <c r="E10">
        <f t="shared" si="0"/>
        <v>1</v>
      </c>
    </row>
    <row r="11" spans="1:9" x14ac:dyDescent="0.25">
      <c r="A11" t="s">
        <v>502</v>
      </c>
      <c r="B11" t="s">
        <v>1226</v>
      </c>
      <c r="C11" s="46">
        <v>0</v>
      </c>
      <c r="D11" s="113">
        <v>0</v>
      </c>
      <c r="E11">
        <f t="shared" si="0"/>
        <v>1</v>
      </c>
    </row>
    <row r="12" spans="1:9" x14ac:dyDescent="0.25">
      <c r="A12" t="s">
        <v>502</v>
      </c>
      <c r="B12" t="s">
        <v>1227</v>
      </c>
      <c r="C12" s="46">
        <v>6</v>
      </c>
      <c r="D12" s="113">
        <v>1</v>
      </c>
      <c r="E12">
        <f t="shared" si="0"/>
        <v>1</v>
      </c>
    </row>
    <row r="13" spans="1:9" x14ac:dyDescent="0.25">
      <c r="A13" t="s">
        <v>502</v>
      </c>
      <c r="B13" t="s">
        <v>1228</v>
      </c>
      <c r="C13" s="46">
        <v>0</v>
      </c>
      <c r="D13" s="113">
        <v>0</v>
      </c>
      <c r="E13">
        <f t="shared" si="0"/>
        <v>1</v>
      </c>
    </row>
    <row r="14" spans="1:9" x14ac:dyDescent="0.25">
      <c r="A14" t="s">
        <v>502</v>
      </c>
      <c r="B14" t="s">
        <v>1229</v>
      </c>
      <c r="E14">
        <f t="shared" si="0"/>
        <v>1</v>
      </c>
    </row>
    <row r="15" spans="1:9" x14ac:dyDescent="0.25">
      <c r="A15" t="s">
        <v>502</v>
      </c>
      <c r="B15" t="s">
        <v>1230</v>
      </c>
      <c r="E15">
        <f t="shared" si="0"/>
        <v>1</v>
      </c>
    </row>
    <row r="16" spans="1:9" x14ac:dyDescent="0.25">
      <c r="A16" t="s">
        <v>502</v>
      </c>
      <c r="B16" t="s">
        <v>1231</v>
      </c>
      <c r="C16" s="46">
        <v>0</v>
      </c>
      <c r="D16" s="113">
        <v>0</v>
      </c>
      <c r="E16">
        <f t="shared" si="0"/>
        <v>1</v>
      </c>
    </row>
    <row r="17" spans="1:5" x14ac:dyDescent="0.25">
      <c r="A17" t="s">
        <v>502</v>
      </c>
      <c r="B17" t="s">
        <v>1232</v>
      </c>
      <c r="C17" s="46">
        <v>0</v>
      </c>
      <c r="D17" s="113">
        <v>0</v>
      </c>
      <c r="E17">
        <f t="shared" si="0"/>
        <v>1</v>
      </c>
    </row>
    <row r="18" spans="1:5" x14ac:dyDescent="0.25">
      <c r="A18" t="s">
        <v>502</v>
      </c>
      <c r="B18" t="s">
        <v>1233</v>
      </c>
      <c r="C18" s="46">
        <v>31</v>
      </c>
      <c r="D18" s="113">
        <v>5.1666666666666696</v>
      </c>
      <c r="E18">
        <f t="shared" si="0"/>
        <v>2</v>
      </c>
    </row>
    <row r="19" spans="1:5" x14ac:dyDescent="0.25">
      <c r="A19" t="s">
        <v>502</v>
      </c>
      <c r="B19" t="s">
        <v>1234</v>
      </c>
      <c r="C19" s="46">
        <v>21</v>
      </c>
      <c r="D19" s="113">
        <v>3.5</v>
      </c>
      <c r="E19">
        <f t="shared" si="0"/>
        <v>1</v>
      </c>
    </row>
    <row r="20" spans="1:5" x14ac:dyDescent="0.25">
      <c r="A20" t="s">
        <v>502</v>
      </c>
      <c r="B20" t="s">
        <v>1235</v>
      </c>
      <c r="C20" s="46">
        <v>4</v>
      </c>
      <c r="D20" s="113">
        <v>0.66666666666666696</v>
      </c>
      <c r="E20">
        <f t="shared" si="0"/>
        <v>1</v>
      </c>
    </row>
    <row r="21" spans="1:5" x14ac:dyDescent="0.25">
      <c r="A21" t="s">
        <v>502</v>
      </c>
      <c r="B21" t="s">
        <v>1236</v>
      </c>
      <c r="E21">
        <f t="shared" si="0"/>
        <v>1</v>
      </c>
    </row>
    <row r="22" spans="1:5" x14ac:dyDescent="0.25">
      <c r="A22" t="s">
        <v>502</v>
      </c>
      <c r="B22" t="s">
        <v>1237</v>
      </c>
      <c r="C22" s="46">
        <v>0</v>
      </c>
      <c r="D22" s="113">
        <v>0</v>
      </c>
      <c r="E22">
        <f t="shared" si="0"/>
        <v>1</v>
      </c>
    </row>
    <row r="23" spans="1:5" x14ac:dyDescent="0.25">
      <c r="A23" t="s">
        <v>502</v>
      </c>
      <c r="B23" t="s">
        <v>1238</v>
      </c>
      <c r="E23">
        <f t="shared" si="0"/>
        <v>1</v>
      </c>
    </row>
    <row r="24" spans="1:5" x14ac:dyDescent="0.25">
      <c r="A24" t="s">
        <v>502</v>
      </c>
      <c r="B24" t="s">
        <v>1239</v>
      </c>
      <c r="C24" s="46">
        <v>0</v>
      </c>
      <c r="D24" s="113">
        <v>0</v>
      </c>
      <c r="E24">
        <f t="shared" si="0"/>
        <v>1</v>
      </c>
    </row>
    <row r="25" spans="1:5" x14ac:dyDescent="0.25">
      <c r="A25" t="s">
        <v>502</v>
      </c>
      <c r="B25" t="s">
        <v>1240</v>
      </c>
      <c r="E25">
        <f t="shared" si="0"/>
        <v>1</v>
      </c>
    </row>
    <row r="26" spans="1:5" x14ac:dyDescent="0.25">
      <c r="A26" t="s">
        <v>502</v>
      </c>
      <c r="B26" t="s">
        <v>1241</v>
      </c>
      <c r="C26" s="46">
        <v>0</v>
      </c>
      <c r="D26" s="113">
        <v>0</v>
      </c>
      <c r="E26">
        <f t="shared" si="0"/>
        <v>1</v>
      </c>
    </row>
    <row r="27" spans="1:5" x14ac:dyDescent="0.25">
      <c r="A27" t="s">
        <v>502</v>
      </c>
      <c r="B27" t="s">
        <v>1242</v>
      </c>
      <c r="C27" s="46">
        <v>0</v>
      </c>
      <c r="D27" s="113">
        <v>0</v>
      </c>
      <c r="E27">
        <f t="shared" si="0"/>
        <v>1</v>
      </c>
    </row>
    <row r="28" spans="1:5" x14ac:dyDescent="0.25">
      <c r="A28" t="s">
        <v>502</v>
      </c>
      <c r="B28" t="s">
        <v>1243</v>
      </c>
      <c r="C28" s="46">
        <v>1</v>
      </c>
      <c r="D28" s="113">
        <v>0.16666666666666699</v>
      </c>
      <c r="E28">
        <f t="shared" si="0"/>
        <v>1</v>
      </c>
    </row>
    <row r="29" spans="1:5" x14ac:dyDescent="0.25">
      <c r="A29" t="s">
        <v>502</v>
      </c>
      <c r="B29" t="s">
        <v>1244</v>
      </c>
      <c r="C29" s="46">
        <v>0</v>
      </c>
      <c r="D29" s="113">
        <v>0</v>
      </c>
      <c r="E29">
        <f t="shared" si="0"/>
        <v>1</v>
      </c>
    </row>
    <row r="30" spans="1:5" x14ac:dyDescent="0.25">
      <c r="A30" t="s">
        <v>502</v>
      </c>
      <c r="B30" t="s">
        <v>1245</v>
      </c>
      <c r="C30" s="46">
        <v>0</v>
      </c>
      <c r="D30" s="113">
        <v>0</v>
      </c>
      <c r="E30">
        <f t="shared" si="0"/>
        <v>1</v>
      </c>
    </row>
    <row r="31" spans="1:5" x14ac:dyDescent="0.25">
      <c r="A31" t="s">
        <v>502</v>
      </c>
      <c r="B31" t="s">
        <v>1246</v>
      </c>
      <c r="C31" s="46">
        <v>0</v>
      </c>
      <c r="D31" s="113">
        <v>0</v>
      </c>
      <c r="E31">
        <f t="shared" si="0"/>
        <v>1</v>
      </c>
    </row>
    <row r="32" spans="1:5" x14ac:dyDescent="0.25">
      <c r="A32" t="s">
        <v>502</v>
      </c>
      <c r="B32" t="s">
        <v>1247</v>
      </c>
      <c r="C32" s="46">
        <v>37</v>
      </c>
      <c r="D32" s="113">
        <v>6.1666666666666696</v>
      </c>
      <c r="E32">
        <f t="shared" si="0"/>
        <v>2</v>
      </c>
    </row>
    <row r="33" spans="1:5" x14ac:dyDescent="0.25">
      <c r="A33" t="s">
        <v>502</v>
      </c>
      <c r="B33" t="s">
        <v>1248</v>
      </c>
      <c r="C33" s="46">
        <v>0</v>
      </c>
      <c r="D33" s="113">
        <v>0</v>
      </c>
      <c r="E33">
        <f t="shared" si="0"/>
        <v>1</v>
      </c>
    </row>
    <row r="34" spans="1:5" x14ac:dyDescent="0.25">
      <c r="A34" t="s">
        <v>502</v>
      </c>
      <c r="B34" t="s">
        <v>1249</v>
      </c>
      <c r="C34" s="46">
        <v>0</v>
      </c>
      <c r="D34" s="113">
        <v>0</v>
      </c>
      <c r="E34">
        <f t="shared" si="0"/>
        <v>1</v>
      </c>
    </row>
    <row r="35" spans="1:5" x14ac:dyDescent="0.25">
      <c r="A35" t="s">
        <v>502</v>
      </c>
      <c r="B35" t="s">
        <v>1250</v>
      </c>
      <c r="C35" s="46">
        <v>11</v>
      </c>
      <c r="D35" s="113">
        <v>1.8333333333333299</v>
      </c>
      <c r="E35">
        <f t="shared" ref="E35:E66" si="1">LOOKUP(D35,$G$3:$H$7,$I$3:$I$7)</f>
        <v>1</v>
      </c>
    </row>
    <row r="36" spans="1:5" x14ac:dyDescent="0.25">
      <c r="A36" t="s">
        <v>502</v>
      </c>
      <c r="B36" t="s">
        <v>1252</v>
      </c>
      <c r="C36" s="46">
        <v>0</v>
      </c>
      <c r="D36" s="113">
        <v>0</v>
      </c>
      <c r="E36">
        <f t="shared" si="1"/>
        <v>1</v>
      </c>
    </row>
    <row r="37" spans="1:5" x14ac:dyDescent="0.25">
      <c r="A37" t="s">
        <v>502</v>
      </c>
      <c r="B37" t="s">
        <v>1253</v>
      </c>
      <c r="C37" s="46">
        <v>17</v>
      </c>
      <c r="D37" s="113">
        <v>2.8333333333333299</v>
      </c>
      <c r="E37">
        <f t="shared" si="1"/>
        <v>1</v>
      </c>
    </row>
    <row r="38" spans="1:5" x14ac:dyDescent="0.25">
      <c r="A38" t="s">
        <v>502</v>
      </c>
      <c r="B38" t="s">
        <v>1254</v>
      </c>
      <c r="C38" s="46">
        <v>0</v>
      </c>
      <c r="D38" s="113">
        <v>0</v>
      </c>
      <c r="E38">
        <f t="shared" si="1"/>
        <v>1</v>
      </c>
    </row>
    <row r="39" spans="1:5" x14ac:dyDescent="0.25">
      <c r="A39" t="s">
        <v>502</v>
      </c>
      <c r="B39" t="s">
        <v>1255</v>
      </c>
      <c r="E39">
        <f t="shared" si="1"/>
        <v>1</v>
      </c>
    </row>
    <row r="40" spans="1:5" x14ac:dyDescent="0.25">
      <c r="A40" t="s">
        <v>502</v>
      </c>
      <c r="B40" t="s">
        <v>1256</v>
      </c>
      <c r="C40" s="46">
        <v>0</v>
      </c>
      <c r="D40" s="113">
        <v>0</v>
      </c>
      <c r="E40">
        <f t="shared" si="1"/>
        <v>1</v>
      </c>
    </row>
    <row r="41" spans="1:5" x14ac:dyDescent="0.25">
      <c r="A41" t="s">
        <v>502</v>
      </c>
      <c r="B41" t="s">
        <v>1257</v>
      </c>
      <c r="C41" s="46">
        <v>12</v>
      </c>
      <c r="D41" s="113">
        <v>2</v>
      </c>
      <c r="E41">
        <f t="shared" si="1"/>
        <v>1</v>
      </c>
    </row>
    <row r="42" spans="1:5" x14ac:dyDescent="0.25">
      <c r="A42" t="s">
        <v>502</v>
      </c>
      <c r="B42" t="s">
        <v>1258</v>
      </c>
      <c r="C42" s="46">
        <v>0</v>
      </c>
      <c r="D42" s="113">
        <v>0</v>
      </c>
      <c r="E42">
        <f t="shared" si="1"/>
        <v>1</v>
      </c>
    </row>
    <row r="43" spans="1:5" x14ac:dyDescent="0.25">
      <c r="A43" t="s">
        <v>502</v>
      </c>
      <c r="B43" t="s">
        <v>1259</v>
      </c>
      <c r="C43" s="46">
        <v>22</v>
      </c>
      <c r="D43" s="113">
        <v>3.6666666666666701</v>
      </c>
      <c r="E43">
        <f t="shared" si="1"/>
        <v>1</v>
      </c>
    </row>
    <row r="44" spans="1:5" x14ac:dyDescent="0.25">
      <c r="A44" t="s">
        <v>502</v>
      </c>
      <c r="B44" t="s">
        <v>1260</v>
      </c>
      <c r="E44">
        <f t="shared" si="1"/>
        <v>1</v>
      </c>
    </row>
    <row r="45" spans="1:5" x14ac:dyDescent="0.25">
      <c r="A45" t="s">
        <v>502</v>
      </c>
      <c r="B45" t="s">
        <v>1261</v>
      </c>
      <c r="E45">
        <f t="shared" si="1"/>
        <v>1</v>
      </c>
    </row>
    <row r="46" spans="1:5" x14ac:dyDescent="0.25">
      <c r="A46" t="s">
        <v>502</v>
      </c>
      <c r="B46" t="s">
        <v>1262</v>
      </c>
      <c r="C46" s="46">
        <v>1</v>
      </c>
      <c r="D46" s="113">
        <v>0.16666666666666699</v>
      </c>
      <c r="E46">
        <f t="shared" si="1"/>
        <v>1</v>
      </c>
    </row>
    <row r="47" spans="1:5" x14ac:dyDescent="0.25">
      <c r="A47" t="s">
        <v>502</v>
      </c>
      <c r="B47" t="s">
        <v>1263</v>
      </c>
      <c r="E47">
        <f t="shared" si="1"/>
        <v>1</v>
      </c>
    </row>
    <row r="48" spans="1:5" x14ac:dyDescent="0.25">
      <c r="A48" t="s">
        <v>502</v>
      </c>
      <c r="B48" t="s">
        <v>1264</v>
      </c>
      <c r="C48" s="46">
        <v>4</v>
      </c>
      <c r="D48" s="113">
        <v>0.66666666666666696</v>
      </c>
      <c r="E48">
        <f t="shared" si="1"/>
        <v>1</v>
      </c>
    </row>
    <row r="49" spans="1:5" x14ac:dyDescent="0.25">
      <c r="A49" t="s">
        <v>502</v>
      </c>
      <c r="B49" t="s">
        <v>1265</v>
      </c>
      <c r="C49" s="46">
        <v>0</v>
      </c>
      <c r="D49" s="113">
        <v>0</v>
      </c>
      <c r="E49">
        <f t="shared" si="1"/>
        <v>1</v>
      </c>
    </row>
    <row r="50" spans="1:5" x14ac:dyDescent="0.25">
      <c r="A50" t="s">
        <v>502</v>
      </c>
      <c r="B50" t="s">
        <v>1266</v>
      </c>
      <c r="C50" s="46">
        <v>7</v>
      </c>
      <c r="D50" s="113">
        <v>1.1666666666666701</v>
      </c>
      <c r="E50">
        <f t="shared" si="1"/>
        <v>1</v>
      </c>
    </row>
    <row r="51" spans="1:5" x14ac:dyDescent="0.25">
      <c r="A51" t="s">
        <v>502</v>
      </c>
      <c r="B51" t="s">
        <v>1267</v>
      </c>
      <c r="C51" s="46">
        <v>0</v>
      </c>
      <c r="D51" s="113">
        <v>0</v>
      </c>
      <c r="E51">
        <f t="shared" si="1"/>
        <v>1</v>
      </c>
    </row>
    <row r="52" spans="1:5" x14ac:dyDescent="0.25">
      <c r="A52" t="s">
        <v>502</v>
      </c>
      <c r="B52" t="s">
        <v>1268</v>
      </c>
      <c r="E52">
        <f t="shared" si="1"/>
        <v>1</v>
      </c>
    </row>
    <row r="53" spans="1:5" x14ac:dyDescent="0.25">
      <c r="A53" t="s">
        <v>502</v>
      </c>
      <c r="B53" t="s">
        <v>1269</v>
      </c>
      <c r="E53">
        <f t="shared" si="1"/>
        <v>1</v>
      </c>
    </row>
    <row r="54" spans="1:5" x14ac:dyDescent="0.25">
      <c r="A54" t="s">
        <v>502</v>
      </c>
      <c r="B54" t="s">
        <v>1270</v>
      </c>
      <c r="C54" s="46">
        <v>0</v>
      </c>
      <c r="D54" s="113">
        <v>0</v>
      </c>
      <c r="E54">
        <f t="shared" si="1"/>
        <v>1</v>
      </c>
    </row>
    <row r="55" spans="1:5" x14ac:dyDescent="0.25">
      <c r="A55" t="s">
        <v>502</v>
      </c>
      <c r="B55" t="s">
        <v>1271</v>
      </c>
      <c r="C55" s="46">
        <v>600</v>
      </c>
      <c r="D55" s="113">
        <v>100</v>
      </c>
      <c r="E55">
        <f t="shared" si="1"/>
        <v>5</v>
      </c>
    </row>
    <row r="56" spans="1:5" x14ac:dyDescent="0.25">
      <c r="A56" t="s">
        <v>502</v>
      </c>
      <c r="B56" t="s">
        <v>1272</v>
      </c>
      <c r="C56" s="46">
        <v>0</v>
      </c>
      <c r="D56" s="113">
        <v>0</v>
      </c>
      <c r="E56">
        <f t="shared" si="1"/>
        <v>1</v>
      </c>
    </row>
    <row r="57" spans="1:5" x14ac:dyDescent="0.25">
      <c r="A57" t="s">
        <v>502</v>
      </c>
      <c r="B57" t="s">
        <v>1273</v>
      </c>
      <c r="C57" s="46">
        <v>0</v>
      </c>
      <c r="D57" s="113">
        <v>0</v>
      </c>
      <c r="E57">
        <f t="shared" si="1"/>
        <v>1</v>
      </c>
    </row>
    <row r="58" spans="1:5" x14ac:dyDescent="0.25">
      <c r="A58" t="s">
        <v>502</v>
      </c>
      <c r="B58" t="s">
        <v>1274</v>
      </c>
      <c r="C58" s="46">
        <v>0</v>
      </c>
      <c r="D58" s="113">
        <v>0</v>
      </c>
      <c r="E58">
        <f t="shared" si="1"/>
        <v>1</v>
      </c>
    </row>
    <row r="59" spans="1:5" x14ac:dyDescent="0.25">
      <c r="A59" t="s">
        <v>502</v>
      </c>
      <c r="B59" t="s">
        <v>1275</v>
      </c>
      <c r="C59" s="46">
        <v>30</v>
      </c>
      <c r="D59" s="113">
        <v>5</v>
      </c>
      <c r="E59">
        <f t="shared" si="1"/>
        <v>2</v>
      </c>
    </row>
    <row r="60" spans="1:5" x14ac:dyDescent="0.25">
      <c r="A60" t="s">
        <v>502</v>
      </c>
      <c r="B60" t="s">
        <v>1276</v>
      </c>
      <c r="E60">
        <f t="shared" si="1"/>
        <v>1</v>
      </c>
    </row>
    <row r="61" spans="1:5" x14ac:dyDescent="0.25">
      <c r="A61" t="s">
        <v>502</v>
      </c>
      <c r="B61" t="s">
        <v>1277</v>
      </c>
      <c r="C61" s="46">
        <v>6</v>
      </c>
      <c r="D61" s="113">
        <v>1</v>
      </c>
      <c r="E61">
        <f t="shared" si="1"/>
        <v>1</v>
      </c>
    </row>
    <row r="62" spans="1:5" x14ac:dyDescent="0.25">
      <c r="A62" t="s">
        <v>502</v>
      </c>
      <c r="B62" t="s">
        <v>1278</v>
      </c>
      <c r="E62">
        <f t="shared" si="1"/>
        <v>1</v>
      </c>
    </row>
    <row r="63" spans="1:5" x14ac:dyDescent="0.25">
      <c r="A63" t="s">
        <v>502</v>
      </c>
      <c r="B63" t="s">
        <v>1279</v>
      </c>
      <c r="C63" s="46">
        <v>0</v>
      </c>
      <c r="D63" s="113">
        <v>0</v>
      </c>
      <c r="E63">
        <f t="shared" si="1"/>
        <v>1</v>
      </c>
    </row>
    <row r="64" spans="1:5" x14ac:dyDescent="0.25">
      <c r="A64" t="s">
        <v>502</v>
      </c>
      <c r="B64" t="s">
        <v>1280</v>
      </c>
      <c r="E64">
        <f t="shared" si="1"/>
        <v>1</v>
      </c>
    </row>
    <row r="65" spans="1:5" x14ac:dyDescent="0.25">
      <c r="A65" t="s">
        <v>502</v>
      </c>
      <c r="B65" t="s">
        <v>1281</v>
      </c>
      <c r="C65" s="46">
        <v>0</v>
      </c>
      <c r="D65" s="113">
        <v>0</v>
      </c>
      <c r="E65">
        <f t="shared" si="1"/>
        <v>1</v>
      </c>
    </row>
    <row r="66" spans="1:5" x14ac:dyDescent="0.25">
      <c r="A66" t="s">
        <v>502</v>
      </c>
      <c r="B66" t="s">
        <v>1282</v>
      </c>
      <c r="E66">
        <f t="shared" si="1"/>
        <v>1</v>
      </c>
    </row>
    <row r="67" spans="1:5" x14ac:dyDescent="0.25">
      <c r="A67" t="s">
        <v>502</v>
      </c>
      <c r="B67" t="s">
        <v>1283</v>
      </c>
      <c r="C67" s="46">
        <v>0</v>
      </c>
      <c r="D67" s="113">
        <v>0</v>
      </c>
      <c r="E67">
        <f t="shared" ref="E67:E76" si="2">LOOKUP(D67,$G$3:$H$7,$I$3:$I$7)</f>
        <v>1</v>
      </c>
    </row>
    <row r="68" spans="1:5" x14ac:dyDescent="0.25">
      <c r="A68" t="s">
        <v>502</v>
      </c>
      <c r="B68" t="s">
        <v>1284</v>
      </c>
      <c r="E68">
        <f t="shared" si="2"/>
        <v>1</v>
      </c>
    </row>
    <row r="69" spans="1:5" x14ac:dyDescent="0.25">
      <c r="A69" t="s">
        <v>502</v>
      </c>
      <c r="B69" t="s">
        <v>1285</v>
      </c>
      <c r="E69">
        <f t="shared" si="2"/>
        <v>1</v>
      </c>
    </row>
    <row r="70" spans="1:5" x14ac:dyDescent="0.25">
      <c r="A70" t="s">
        <v>502</v>
      </c>
      <c r="B70" t="s">
        <v>1286</v>
      </c>
      <c r="C70" s="46">
        <v>0</v>
      </c>
      <c r="D70" s="113">
        <v>0</v>
      </c>
      <c r="E70">
        <f t="shared" si="2"/>
        <v>1</v>
      </c>
    </row>
    <row r="71" spans="1:5" x14ac:dyDescent="0.25">
      <c r="A71" t="s">
        <v>502</v>
      </c>
      <c r="B71" t="s">
        <v>1287</v>
      </c>
      <c r="C71" s="46">
        <v>0</v>
      </c>
      <c r="D71" s="113">
        <v>0</v>
      </c>
      <c r="E71">
        <f t="shared" si="2"/>
        <v>1</v>
      </c>
    </row>
    <row r="72" spans="1:5" x14ac:dyDescent="0.25">
      <c r="A72" t="s">
        <v>502</v>
      </c>
      <c r="B72" t="s">
        <v>1288</v>
      </c>
      <c r="E72">
        <f t="shared" si="2"/>
        <v>1</v>
      </c>
    </row>
    <row r="73" spans="1:5" x14ac:dyDescent="0.25">
      <c r="A73" t="s">
        <v>502</v>
      </c>
      <c r="B73" t="s">
        <v>1289</v>
      </c>
      <c r="E73">
        <f t="shared" si="2"/>
        <v>1</v>
      </c>
    </row>
    <row r="74" spans="1:5" x14ac:dyDescent="0.25">
      <c r="A74" t="s">
        <v>502</v>
      </c>
      <c r="B74" t="s">
        <v>1290</v>
      </c>
      <c r="C74" s="46">
        <v>0</v>
      </c>
      <c r="D74" s="113">
        <v>0</v>
      </c>
      <c r="E74">
        <f t="shared" si="2"/>
        <v>1</v>
      </c>
    </row>
    <row r="75" spans="1:5" x14ac:dyDescent="0.25">
      <c r="A75" t="s">
        <v>502</v>
      </c>
      <c r="B75" t="s">
        <v>1291</v>
      </c>
      <c r="E75">
        <f t="shared" si="2"/>
        <v>1</v>
      </c>
    </row>
    <row r="76" spans="1:5" x14ac:dyDescent="0.25">
      <c r="A76" t="s">
        <v>502</v>
      </c>
      <c r="B76" t="s">
        <v>1292</v>
      </c>
      <c r="E76">
        <f t="shared" si="2"/>
        <v>1</v>
      </c>
    </row>
  </sheetData>
  <autoFilter ref="A2:E33" xr:uid="{E558B2A4-15FF-4861-80D7-B86FF7C1A00C}"/>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5345-62AC-4B45-B57A-95656B76A6F2}">
  <dimension ref="A1:K42"/>
  <sheetViews>
    <sheetView topLeftCell="A22" workbookViewId="0">
      <selection activeCell="C44" sqref="C44"/>
    </sheetView>
  </sheetViews>
  <sheetFormatPr defaultColWidth="21" defaultRowHeight="15" x14ac:dyDescent="0.25"/>
  <cols>
    <col min="1" max="1" width="21" style="56"/>
    <col min="2" max="2" width="17.85546875" style="56" customWidth="1"/>
    <col min="3" max="3" width="16.28515625" style="56" customWidth="1"/>
    <col min="4" max="4" width="14" style="56" customWidth="1"/>
    <col min="5" max="5" width="13.42578125" style="56" customWidth="1"/>
    <col min="6" max="6" width="16.7109375" style="56" customWidth="1"/>
    <col min="7" max="7" width="14.140625" style="56" customWidth="1"/>
    <col min="8" max="8" width="19.42578125" style="56" customWidth="1"/>
    <col min="9" max="9" width="17" style="56" customWidth="1"/>
    <col min="10" max="10" width="12.28515625" style="56" customWidth="1"/>
  </cols>
  <sheetData>
    <row r="1" spans="1:10" s="56" customFormat="1" ht="45" x14ac:dyDescent="0.25">
      <c r="A1" s="92" t="s">
        <v>405</v>
      </c>
      <c r="B1" s="92" t="s">
        <v>99</v>
      </c>
      <c r="C1" s="93" t="s">
        <v>434</v>
      </c>
      <c r="D1" s="92" t="s">
        <v>435</v>
      </c>
      <c r="E1" s="92" t="s">
        <v>436</v>
      </c>
      <c r="F1" s="92" t="s">
        <v>240</v>
      </c>
      <c r="G1" s="92" t="s">
        <v>437</v>
      </c>
      <c r="H1" s="92" t="s">
        <v>438</v>
      </c>
      <c r="I1" s="94" t="s">
        <v>439</v>
      </c>
    </row>
    <row r="2" spans="1:10" x14ac:dyDescent="0.25">
      <c r="A2" s="56">
        <v>1</v>
      </c>
      <c r="B2" s="99">
        <v>2005</v>
      </c>
      <c r="C2" s="99">
        <v>62366</v>
      </c>
      <c r="D2" s="99">
        <v>83547000</v>
      </c>
      <c r="E2" s="99">
        <v>12532050</v>
      </c>
      <c r="F2" s="99">
        <v>112335900</v>
      </c>
      <c r="G2" s="99">
        <v>0.64</v>
      </c>
      <c r="H2" s="99">
        <v>4.53</v>
      </c>
      <c r="I2" s="72">
        <v>4500</v>
      </c>
      <c r="J2"/>
    </row>
    <row r="3" spans="1:10" x14ac:dyDescent="0.25">
      <c r="B3" s="99">
        <v>2006</v>
      </c>
      <c r="C3" s="99">
        <v>46960</v>
      </c>
      <c r="D3" s="99">
        <v>86034000</v>
      </c>
      <c r="E3" s="99">
        <v>12905100</v>
      </c>
      <c r="F3" s="99">
        <v>112347933</v>
      </c>
      <c r="G3" s="99">
        <v>0.34</v>
      </c>
      <c r="H3" s="99">
        <v>6.58</v>
      </c>
      <c r="I3" s="72">
        <v>4000</v>
      </c>
      <c r="J3"/>
    </row>
    <row r="4" spans="1:10" x14ac:dyDescent="0.25">
      <c r="B4" s="99">
        <v>2007</v>
      </c>
      <c r="C4" s="99">
        <v>74378</v>
      </c>
      <c r="D4" s="99">
        <v>83128000</v>
      </c>
      <c r="E4" s="99">
        <v>12469200</v>
      </c>
      <c r="F4" s="99">
        <v>112359966</v>
      </c>
      <c r="G4" s="99">
        <v>0.64</v>
      </c>
      <c r="H4" s="99">
        <v>9.8000000000000007</v>
      </c>
      <c r="I4" s="72">
        <v>3800</v>
      </c>
      <c r="J4"/>
    </row>
    <row r="5" spans="1:10" x14ac:dyDescent="0.25">
      <c r="B5" s="99">
        <v>2008</v>
      </c>
      <c r="C5" s="99">
        <v>84623</v>
      </c>
      <c r="D5" s="99">
        <v>123640000</v>
      </c>
      <c r="E5" s="99">
        <v>18546000</v>
      </c>
      <c r="F5" s="99">
        <v>112371999</v>
      </c>
      <c r="G5" s="99">
        <v>0.34</v>
      </c>
      <c r="H5" s="99">
        <v>12</v>
      </c>
      <c r="I5" s="72">
        <v>4000</v>
      </c>
      <c r="J5"/>
    </row>
    <row r="6" spans="1:10" x14ac:dyDescent="0.25">
      <c r="B6" s="99">
        <v>2009</v>
      </c>
      <c r="C6" s="99">
        <v>138822</v>
      </c>
      <c r="D6" s="99">
        <v>170184000</v>
      </c>
      <c r="E6" s="99">
        <v>25527600</v>
      </c>
      <c r="F6" s="99">
        <v>112384032</v>
      </c>
      <c r="G6" s="99">
        <v>0.34</v>
      </c>
      <c r="H6" s="99">
        <v>36.700000000000003</v>
      </c>
      <c r="I6" s="72">
        <v>4200</v>
      </c>
      <c r="J6"/>
    </row>
    <row r="7" spans="1:10" x14ac:dyDescent="0.25">
      <c r="B7" s="99">
        <v>2010</v>
      </c>
      <c r="C7" s="99">
        <v>166234</v>
      </c>
      <c r="D7" s="99">
        <v>193840000</v>
      </c>
      <c r="E7" s="99">
        <v>29076000</v>
      </c>
      <c r="F7" s="99">
        <v>118894880</v>
      </c>
      <c r="G7" s="99">
        <v>0.28000000000000003</v>
      </c>
      <c r="H7" s="99">
        <v>45.69</v>
      </c>
      <c r="I7" s="72">
        <v>5320</v>
      </c>
      <c r="J7"/>
    </row>
    <row r="8" spans="1:10" x14ac:dyDescent="0.25">
      <c r="B8" s="99">
        <v>2011</v>
      </c>
      <c r="C8" s="99">
        <v>169232</v>
      </c>
      <c r="D8" s="99">
        <v>219993000</v>
      </c>
      <c r="E8" s="99">
        <v>32998950</v>
      </c>
      <c r="F8" s="99">
        <v>119206157</v>
      </c>
      <c r="G8" s="99">
        <v>0.22</v>
      </c>
      <c r="H8" s="99">
        <v>56.8</v>
      </c>
      <c r="I8" s="72">
        <v>6000</v>
      </c>
      <c r="J8"/>
    </row>
    <row r="9" spans="1:10" x14ac:dyDescent="0.25">
      <c r="B9" s="99">
        <v>2012</v>
      </c>
      <c r="C9" s="99">
        <v>242588</v>
      </c>
      <c r="D9" s="99">
        <v>256560000</v>
      </c>
      <c r="E9" s="99">
        <v>38484000</v>
      </c>
      <c r="F9" s="99">
        <v>119206157</v>
      </c>
      <c r="G9" s="99">
        <v>0.64</v>
      </c>
      <c r="H9" s="99">
        <v>78.03</v>
      </c>
      <c r="I9" s="72">
        <v>5500</v>
      </c>
      <c r="J9"/>
    </row>
    <row r="10" spans="1:10" x14ac:dyDescent="0.25">
      <c r="B10" s="99">
        <v>2013</v>
      </c>
      <c r="C10" s="99">
        <v>320309</v>
      </c>
      <c r="D10" s="99">
        <v>317873000</v>
      </c>
      <c r="E10" s="99">
        <v>47680950</v>
      </c>
      <c r="F10" s="99">
        <v>119206157</v>
      </c>
      <c r="G10" s="99">
        <v>0.34</v>
      </c>
      <c r="H10" s="99">
        <v>55.6</v>
      </c>
      <c r="I10" s="72">
        <v>5580</v>
      </c>
      <c r="J10"/>
    </row>
    <row r="11" spans="1:10" x14ac:dyDescent="0.25">
      <c r="B11" s="99">
        <v>2014</v>
      </c>
      <c r="C11" s="99">
        <v>264090</v>
      </c>
      <c r="D11" s="99">
        <v>365880000</v>
      </c>
      <c r="E11" s="99">
        <v>54882000</v>
      </c>
      <c r="F11" s="99">
        <v>119206157</v>
      </c>
      <c r="G11" s="99">
        <v>0.64</v>
      </c>
      <c r="H11" s="99">
        <v>65.400000000000006</v>
      </c>
      <c r="I11" s="72">
        <v>6100</v>
      </c>
      <c r="J11"/>
    </row>
    <row r="12" spans="1:10" x14ac:dyDescent="0.25">
      <c r="B12" s="99">
        <v>2015</v>
      </c>
      <c r="C12" s="99">
        <v>221986</v>
      </c>
      <c r="D12" s="99">
        <v>427395000</v>
      </c>
      <c r="E12" s="99">
        <v>64109250</v>
      </c>
      <c r="F12" s="99">
        <v>119526157</v>
      </c>
      <c r="G12" s="99">
        <v>0.34</v>
      </c>
      <c r="H12" s="99">
        <v>98.7</v>
      </c>
      <c r="I12" s="72">
        <v>6200</v>
      </c>
      <c r="J12"/>
    </row>
    <row r="13" spans="1:10" x14ac:dyDescent="0.25">
      <c r="B13" s="99">
        <v>2016</v>
      </c>
      <c r="C13" s="99">
        <v>707658</v>
      </c>
      <c r="D13" s="99">
        <v>476827000</v>
      </c>
      <c r="E13" s="99">
        <v>71524050</v>
      </c>
      <c r="F13" s="99">
        <v>135526154</v>
      </c>
      <c r="G13" s="99">
        <v>0.34</v>
      </c>
      <c r="H13" s="99">
        <v>114.02</v>
      </c>
      <c r="I13" s="72">
        <v>7300</v>
      </c>
      <c r="J13"/>
    </row>
    <row r="14" spans="1:10" x14ac:dyDescent="0.25">
      <c r="B14" s="99">
        <v>2017</v>
      </c>
      <c r="C14" s="99">
        <v>148456</v>
      </c>
      <c r="D14" s="99">
        <v>573243000</v>
      </c>
      <c r="E14" s="99">
        <v>85986450</v>
      </c>
      <c r="F14" s="99">
        <v>135526154</v>
      </c>
      <c r="G14" s="99">
        <v>0.28000000000000003</v>
      </c>
      <c r="H14" s="99">
        <v>82.33</v>
      </c>
      <c r="I14" s="72">
        <v>8230</v>
      </c>
      <c r="J14"/>
    </row>
    <row r="15" spans="1:10" x14ac:dyDescent="0.25">
      <c r="B15" s="99">
        <v>2018</v>
      </c>
      <c r="C15" s="99">
        <v>217036</v>
      </c>
      <c r="D15" s="99">
        <v>162013000</v>
      </c>
      <c r="E15" s="99">
        <v>24301950</v>
      </c>
      <c r="F15" s="99">
        <v>135526154</v>
      </c>
      <c r="G15" s="99">
        <v>0.22</v>
      </c>
      <c r="H15" s="99">
        <v>82.47</v>
      </c>
      <c r="I15" s="72">
        <v>8210</v>
      </c>
      <c r="J15"/>
    </row>
    <row r="16" spans="1:10" x14ac:dyDescent="0.25">
      <c r="B16" s="99">
        <v>2019</v>
      </c>
      <c r="C16" s="99">
        <v>261713</v>
      </c>
      <c r="D16" s="99">
        <v>543777000</v>
      </c>
      <c r="E16" s="99">
        <v>81566550</v>
      </c>
      <c r="F16" s="99">
        <v>135526154</v>
      </c>
      <c r="G16" s="99">
        <v>0.34</v>
      </c>
      <c r="H16" s="99">
        <v>69.25</v>
      </c>
      <c r="I16" s="72">
        <v>8200</v>
      </c>
      <c r="J16"/>
    </row>
    <row r="17" spans="1:11" x14ac:dyDescent="0.25">
      <c r="B17" s="99">
        <v>2020</v>
      </c>
      <c r="C17" s="99">
        <v>235069</v>
      </c>
      <c r="D17" s="99">
        <v>442433000</v>
      </c>
      <c r="E17" s="99">
        <v>66364950</v>
      </c>
      <c r="F17" s="99">
        <v>130431804</v>
      </c>
      <c r="G17" s="99">
        <v>0.34</v>
      </c>
      <c r="H17" s="99">
        <v>62</v>
      </c>
      <c r="I17" s="72">
        <v>7980</v>
      </c>
      <c r="J17"/>
    </row>
    <row r="18" spans="1:11" x14ac:dyDescent="0.25">
      <c r="B18" s="99"/>
      <c r="C18" s="99"/>
      <c r="D18" s="99"/>
      <c r="E18" s="99"/>
      <c r="F18" s="99"/>
      <c r="I18" s="99"/>
      <c r="J18"/>
    </row>
    <row r="19" spans="1:11" x14ac:dyDescent="0.25">
      <c r="A19" s="56" t="s">
        <v>440</v>
      </c>
      <c r="B19" s="99"/>
      <c r="C19" s="99">
        <f>SUM(C2:C17)</f>
        <v>3361520</v>
      </c>
      <c r="D19" s="99">
        <f>SUM(D2:D17)</f>
        <v>4526367000</v>
      </c>
      <c r="E19" s="73">
        <f>SUM(E2:E17)</f>
        <v>678955050</v>
      </c>
      <c r="F19" s="74">
        <f>AVERAGE(F2:F17)</f>
        <v>121848869.6875</v>
      </c>
      <c r="G19" s="99">
        <f>AVERAGE(G2:G17)</f>
        <v>0.39249999999999996</v>
      </c>
      <c r="H19" s="99">
        <f>AVERAGE(H2:H17)</f>
        <v>54.993750000000006</v>
      </c>
      <c r="I19" s="99">
        <f>SUM(I2:I17)</f>
        <v>95120</v>
      </c>
      <c r="J19"/>
    </row>
    <row r="20" spans="1:11" x14ac:dyDescent="0.25">
      <c r="B20" s="99"/>
      <c r="C20" s="99"/>
      <c r="D20" s="99"/>
      <c r="E20" s="99"/>
      <c r="F20" s="99"/>
      <c r="G20" s="99"/>
      <c r="H20" s="99"/>
      <c r="I20" s="99"/>
      <c r="K20" s="25"/>
    </row>
    <row r="21" spans="1:11" x14ac:dyDescent="0.25">
      <c r="A21" s="75" t="s">
        <v>441</v>
      </c>
      <c r="B21" s="76">
        <v>0.55000000000000004</v>
      </c>
      <c r="C21" s="201" t="s">
        <v>442</v>
      </c>
      <c r="D21" s="99"/>
      <c r="E21" s="99"/>
      <c r="F21" s="99"/>
      <c r="G21" s="99"/>
      <c r="H21" s="99"/>
      <c r="I21" s="99"/>
      <c r="K21" s="25"/>
    </row>
    <row r="22" spans="1:11" ht="90" x14ac:dyDescent="0.25">
      <c r="A22" s="75" t="s">
        <v>443</v>
      </c>
      <c r="B22" s="76">
        <v>0.3</v>
      </c>
      <c r="C22" s="201"/>
      <c r="D22" s="99"/>
      <c r="E22" s="99"/>
      <c r="F22" s="99"/>
      <c r="G22" s="99"/>
      <c r="H22" s="99"/>
      <c r="I22" s="99"/>
      <c r="J22" s="56" t="s">
        <v>444</v>
      </c>
      <c r="K22" s="25"/>
    </row>
    <row r="23" spans="1:11" ht="30" x14ac:dyDescent="0.25">
      <c r="A23" s="75" t="s">
        <v>445</v>
      </c>
      <c r="B23" s="76">
        <v>0.15</v>
      </c>
      <c r="C23" s="201"/>
      <c r="D23" s="99"/>
      <c r="E23" s="99"/>
      <c r="F23" s="99"/>
      <c r="G23" s="99"/>
      <c r="H23" s="99"/>
      <c r="I23" s="99"/>
      <c r="K23" s="25"/>
    </row>
    <row r="24" spans="1:11" x14ac:dyDescent="0.25">
      <c r="A24" s="98"/>
      <c r="B24" s="99"/>
      <c r="C24" s="99"/>
      <c r="D24" s="99"/>
      <c r="E24" s="99"/>
      <c r="F24" s="99"/>
      <c r="G24" s="99"/>
      <c r="H24" s="99"/>
      <c r="I24" s="99"/>
      <c r="K24" s="25"/>
    </row>
    <row r="25" spans="1:11" ht="75" x14ac:dyDescent="0.25">
      <c r="B25" s="56" t="s">
        <v>446</v>
      </c>
      <c r="C25" s="99"/>
      <c r="D25" s="99"/>
      <c r="E25" s="99"/>
      <c r="F25" s="99"/>
      <c r="G25" s="99"/>
      <c r="H25" s="99"/>
      <c r="I25" s="99"/>
      <c r="K25" s="25"/>
    </row>
    <row r="26" spans="1:11" ht="30" x14ac:dyDescent="0.25">
      <c r="A26" s="56" t="s">
        <v>447</v>
      </c>
      <c r="B26" s="99">
        <f>B21*C19+B22*((F19*H19)+(D19-E19))+B23*E19</f>
        <v>3268193561.7130857</v>
      </c>
      <c r="D26" s="99"/>
      <c r="E26" s="99"/>
      <c r="F26" s="99"/>
      <c r="G26" s="99"/>
      <c r="H26" s="99"/>
      <c r="I26" s="99"/>
      <c r="K26" s="25"/>
    </row>
    <row r="27" spans="1:11" x14ac:dyDescent="0.25">
      <c r="B27" s="99"/>
      <c r="D27" s="99"/>
      <c r="E27" s="99"/>
      <c r="F27" s="99"/>
      <c r="G27" s="99"/>
      <c r="H27" s="99"/>
      <c r="I27" s="99"/>
      <c r="K27" s="25"/>
    </row>
    <row r="28" spans="1:11" x14ac:dyDescent="0.25">
      <c r="B28" s="99"/>
      <c r="D28" s="99"/>
      <c r="E28" s="99"/>
      <c r="F28" s="99"/>
      <c r="G28" s="99"/>
      <c r="H28" s="99"/>
      <c r="I28" s="99"/>
      <c r="K28" s="25"/>
    </row>
    <row r="29" spans="1:11" ht="75" x14ac:dyDescent="0.25">
      <c r="A29" s="99" t="s">
        <v>405</v>
      </c>
      <c r="B29" s="56" t="s">
        <v>448</v>
      </c>
      <c r="C29" s="56" t="s">
        <v>407</v>
      </c>
      <c r="D29" s="56" t="s">
        <v>449</v>
      </c>
      <c r="E29" s="118" t="s">
        <v>409</v>
      </c>
      <c r="F29" s="56" t="s">
        <v>410</v>
      </c>
      <c r="G29" s="56" t="s">
        <v>411</v>
      </c>
      <c r="J29" s="77" t="s">
        <v>412</v>
      </c>
      <c r="K29" s="60" t="s">
        <v>331</v>
      </c>
    </row>
    <row r="30" spans="1:11" x14ac:dyDescent="0.25">
      <c r="A30" s="99">
        <v>1</v>
      </c>
      <c r="B30" s="56">
        <f>B26</f>
        <v>3268193561.7130857</v>
      </c>
      <c r="C30" s="99">
        <f>I19</f>
        <v>95120</v>
      </c>
      <c r="D30" s="99">
        <f>B30/C30</f>
        <v>34358.63710800132</v>
      </c>
      <c r="E30" s="56">
        <f>D30/MAX($D$30:$D$39)</f>
        <v>0.13940787965463367</v>
      </c>
      <c r="F30" s="56">
        <f>E30*100</f>
        <v>13.940787965463366</v>
      </c>
      <c r="G30" s="99">
        <v>5</v>
      </c>
      <c r="J30" s="78" t="s">
        <v>413</v>
      </c>
      <c r="K30" s="63">
        <v>1</v>
      </c>
    </row>
    <row r="31" spans="1:11" x14ac:dyDescent="0.25">
      <c r="A31" s="99">
        <v>2</v>
      </c>
      <c r="B31" s="56">
        <v>2388753449</v>
      </c>
      <c r="C31" s="99">
        <v>15000</v>
      </c>
      <c r="D31" s="99">
        <f t="shared" ref="D31:D38" si="0">B31/C31</f>
        <v>159250.22993333332</v>
      </c>
      <c r="E31" s="56">
        <f t="shared" ref="E31:E39" si="1">D31/MAX($D$30:$D$39)</f>
        <v>0.64614719203599735</v>
      </c>
      <c r="F31" s="56">
        <f t="shared" ref="F31:F39" si="2">E31*100</f>
        <v>64.614719203599734</v>
      </c>
      <c r="G31" s="99">
        <v>9</v>
      </c>
      <c r="J31" s="79" t="s">
        <v>414</v>
      </c>
      <c r="K31" s="63">
        <v>2</v>
      </c>
    </row>
    <row r="32" spans="1:11" x14ac:dyDescent="0.25">
      <c r="A32" s="99">
        <v>3</v>
      </c>
      <c r="B32" s="56">
        <v>9858449090</v>
      </c>
      <c r="C32" s="99">
        <v>40000</v>
      </c>
      <c r="D32" s="99">
        <f t="shared" si="0"/>
        <v>246461.22725</v>
      </c>
      <c r="E32" s="56">
        <f t="shared" si="1"/>
        <v>1</v>
      </c>
      <c r="F32" s="56">
        <f t="shared" si="2"/>
        <v>100</v>
      </c>
      <c r="G32" s="99">
        <v>10</v>
      </c>
      <c r="J32" s="79" t="s">
        <v>415</v>
      </c>
      <c r="K32" s="63">
        <v>3</v>
      </c>
    </row>
    <row r="33" spans="1:11" x14ac:dyDescent="0.25">
      <c r="A33" s="99">
        <v>4</v>
      </c>
      <c r="B33" s="99">
        <v>46976</v>
      </c>
      <c r="C33" s="99">
        <v>3420</v>
      </c>
      <c r="D33" s="99">
        <f t="shared" si="0"/>
        <v>13.735672514619884</v>
      </c>
      <c r="E33" s="56">
        <f t="shared" si="1"/>
        <v>5.5731575582422096E-5</v>
      </c>
      <c r="F33" s="56">
        <f t="shared" si="2"/>
        <v>5.5731575582422099E-3</v>
      </c>
      <c r="G33" s="99">
        <v>1</v>
      </c>
      <c r="J33" s="79" t="s">
        <v>416</v>
      </c>
      <c r="K33" s="63">
        <v>4</v>
      </c>
    </row>
    <row r="34" spans="1:11" x14ac:dyDescent="0.25">
      <c r="A34" s="99">
        <v>5</v>
      </c>
      <c r="B34" s="56">
        <v>234556</v>
      </c>
      <c r="C34" s="99">
        <v>2345</v>
      </c>
      <c r="D34" s="99">
        <f t="shared" si="0"/>
        <v>100.02388059701492</v>
      </c>
      <c r="E34" s="56">
        <f t="shared" si="1"/>
        <v>4.0584022774322578E-4</v>
      </c>
      <c r="F34" s="56">
        <f t="shared" si="2"/>
        <v>4.0584022774322576E-2</v>
      </c>
      <c r="G34" s="99">
        <v>1</v>
      </c>
      <c r="J34" s="80" t="s">
        <v>417</v>
      </c>
      <c r="K34" s="63">
        <v>5</v>
      </c>
    </row>
    <row r="35" spans="1:11" x14ac:dyDescent="0.25">
      <c r="A35" s="99">
        <v>6</v>
      </c>
      <c r="B35" s="56">
        <v>3455</v>
      </c>
      <c r="C35" s="99">
        <v>123</v>
      </c>
      <c r="D35" s="99">
        <f t="shared" si="0"/>
        <v>28.089430894308943</v>
      </c>
      <c r="E35" s="56">
        <f t="shared" si="1"/>
        <v>1.1397099335960133E-4</v>
      </c>
      <c r="F35" s="56">
        <f t="shared" si="2"/>
        <v>1.1397099335960134E-2</v>
      </c>
      <c r="G35" s="99">
        <v>1</v>
      </c>
      <c r="J35" s="81" t="s">
        <v>418</v>
      </c>
      <c r="K35" s="63">
        <v>6</v>
      </c>
    </row>
    <row r="36" spans="1:11" x14ac:dyDescent="0.25">
      <c r="A36" s="99">
        <v>7</v>
      </c>
      <c r="B36" s="56">
        <v>5664</v>
      </c>
      <c r="C36" s="99">
        <v>230</v>
      </c>
      <c r="D36" s="99">
        <f t="shared" si="0"/>
        <v>24.626086956521739</v>
      </c>
      <c r="E36" s="56">
        <f t="shared" si="1"/>
        <v>9.9918706205021302E-5</v>
      </c>
      <c r="F36" s="56">
        <f t="shared" si="2"/>
        <v>9.9918706205021305E-3</v>
      </c>
      <c r="G36" s="99">
        <v>1</v>
      </c>
      <c r="J36" s="81" t="s">
        <v>419</v>
      </c>
      <c r="K36" s="63">
        <v>7</v>
      </c>
    </row>
    <row r="37" spans="1:11" x14ac:dyDescent="0.25">
      <c r="A37" s="99">
        <v>8</v>
      </c>
      <c r="B37" s="56">
        <v>28700</v>
      </c>
      <c r="C37" s="99">
        <v>2341</v>
      </c>
      <c r="D37" s="99">
        <f t="shared" si="0"/>
        <v>12.259718069201195</v>
      </c>
      <c r="E37" s="56">
        <f t="shared" si="1"/>
        <v>4.9742988810022637E-5</v>
      </c>
      <c r="F37" s="56">
        <f t="shared" si="2"/>
        <v>4.9742988810022636E-3</v>
      </c>
      <c r="G37" s="99">
        <v>1</v>
      </c>
      <c r="J37" s="81" t="s">
        <v>420</v>
      </c>
      <c r="K37" s="63">
        <v>8</v>
      </c>
    </row>
    <row r="38" spans="1:11" x14ac:dyDescent="0.25">
      <c r="A38" s="99">
        <v>9</v>
      </c>
      <c r="B38" s="56">
        <v>335325</v>
      </c>
      <c r="C38" s="99">
        <v>647</v>
      </c>
      <c r="D38" s="99">
        <f t="shared" si="0"/>
        <v>518.27666151468316</v>
      </c>
      <c r="E38" s="56">
        <f t="shared" si="1"/>
        <v>2.1028730048031647E-3</v>
      </c>
      <c r="F38" s="56">
        <f t="shared" si="2"/>
        <v>0.21028730048031646</v>
      </c>
      <c r="G38" s="99">
        <v>1</v>
      </c>
      <c r="J38" s="81" t="s">
        <v>421</v>
      </c>
      <c r="K38" s="63">
        <v>9</v>
      </c>
    </row>
    <row r="39" spans="1:11" x14ac:dyDescent="0.25">
      <c r="A39" s="99">
        <v>10</v>
      </c>
      <c r="B39" s="56">
        <v>58899</v>
      </c>
      <c r="C39" s="99">
        <v>1455</v>
      </c>
      <c r="D39" s="99">
        <f>B39/C39</f>
        <v>40.480412371134022</v>
      </c>
      <c r="E39" s="56">
        <f t="shared" si="1"/>
        <v>1.6424657469579334E-4</v>
      </c>
      <c r="F39" s="56">
        <f t="shared" si="2"/>
        <v>1.6424657469579333E-2</v>
      </c>
      <c r="G39" s="99">
        <v>1</v>
      </c>
      <c r="J39" s="82" t="s">
        <v>422</v>
      </c>
      <c r="K39" s="68">
        <v>10</v>
      </c>
    </row>
    <row r="41" spans="1:11" x14ac:dyDescent="0.25">
      <c r="J41" s="49" t="s">
        <v>355</v>
      </c>
    </row>
    <row r="42" spans="1:11" ht="30" x14ac:dyDescent="0.25">
      <c r="A42" s="56" t="s">
        <v>423</v>
      </c>
    </row>
  </sheetData>
  <mergeCells count="1">
    <mergeCell ref="C21:C2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0"/>
  <sheetViews>
    <sheetView zoomScale="110" zoomScaleNormal="110" workbookViewId="0">
      <selection activeCell="B3" sqref="B3"/>
    </sheetView>
  </sheetViews>
  <sheetFormatPr defaultColWidth="82.42578125" defaultRowHeight="15" x14ac:dyDescent="0.25"/>
  <cols>
    <col min="1" max="1" width="8.42578125" customWidth="1"/>
    <col min="2" max="2" width="47.140625" customWidth="1"/>
    <col min="3" max="3" width="19.140625" bestFit="1" customWidth="1"/>
    <col min="4" max="4" width="63.42578125" customWidth="1"/>
  </cols>
  <sheetData>
    <row r="1" spans="1:4" ht="18.75" x14ac:dyDescent="0.3">
      <c r="A1" s="182" t="s">
        <v>302</v>
      </c>
      <c r="B1" s="182"/>
      <c r="C1" s="182"/>
      <c r="D1" s="182"/>
    </row>
    <row r="2" spans="1:4" s="3" customFormat="1" ht="15.75" x14ac:dyDescent="0.25">
      <c r="A2" s="1" t="s">
        <v>1</v>
      </c>
      <c r="B2" s="1" t="s">
        <v>2</v>
      </c>
      <c r="C2" s="1" t="s">
        <v>3</v>
      </c>
      <c r="D2" s="2" t="s">
        <v>4</v>
      </c>
    </row>
    <row r="3" spans="1:4" ht="38.25" x14ac:dyDescent="0.25">
      <c r="A3" s="19" t="s">
        <v>303</v>
      </c>
      <c r="B3" s="4" t="s">
        <v>304</v>
      </c>
      <c r="C3" s="4">
        <v>20</v>
      </c>
      <c r="D3" s="4" t="s">
        <v>7</v>
      </c>
    </row>
    <row r="4" spans="1:4" ht="51" x14ac:dyDescent="0.25">
      <c r="A4" s="19" t="s">
        <v>305</v>
      </c>
      <c r="B4" s="4" t="s">
        <v>306</v>
      </c>
      <c r="C4" s="4">
        <v>20</v>
      </c>
      <c r="D4" s="4" t="s">
        <v>7</v>
      </c>
    </row>
    <row r="5" spans="1:4" s="3" customFormat="1" ht="15.75" x14ac:dyDescent="0.25">
      <c r="A5" s="1" t="s">
        <v>16</v>
      </c>
      <c r="B5" s="1" t="s">
        <v>2</v>
      </c>
      <c r="C5" s="14" t="s">
        <v>3</v>
      </c>
      <c r="D5" s="2" t="s">
        <v>4</v>
      </c>
    </row>
    <row r="6" spans="1:4" s="8" customFormat="1" ht="25.5" x14ac:dyDescent="0.25">
      <c r="A6" s="19" t="s">
        <v>17</v>
      </c>
      <c r="B6" s="10" t="s">
        <v>18</v>
      </c>
      <c r="C6" s="11" t="s">
        <v>19</v>
      </c>
      <c r="D6" s="9"/>
    </row>
    <row r="7" spans="1:4" s="8" customFormat="1" ht="12.75" x14ac:dyDescent="0.25">
      <c r="A7" s="179" t="s">
        <v>20</v>
      </c>
      <c r="B7" s="10" t="s">
        <v>21</v>
      </c>
      <c r="C7" s="11" t="s">
        <v>19</v>
      </c>
      <c r="D7" s="9"/>
    </row>
    <row r="8" spans="1:4" s="8" customFormat="1" ht="12.75" x14ac:dyDescent="0.25">
      <c r="A8" s="179"/>
      <c r="B8" s="10" t="s">
        <v>11</v>
      </c>
      <c r="C8" s="11" t="s">
        <v>19</v>
      </c>
      <c r="D8" s="9"/>
    </row>
    <row r="9" spans="1:4" s="8" customFormat="1" ht="12.75" x14ac:dyDescent="0.25">
      <c r="A9" s="179"/>
      <c r="B9" s="10" t="s">
        <v>22</v>
      </c>
      <c r="C9" s="11" t="s">
        <v>19</v>
      </c>
      <c r="D9" s="9"/>
    </row>
    <row r="10" spans="1:4" s="8" customFormat="1" ht="12.75" x14ac:dyDescent="0.25">
      <c r="A10" s="179"/>
      <c r="B10" s="10" t="s">
        <v>23</v>
      </c>
      <c r="C10" s="11" t="s">
        <v>19</v>
      </c>
      <c r="D10" s="9"/>
    </row>
    <row r="11" spans="1:4" s="8" customFormat="1" ht="51" x14ac:dyDescent="0.25">
      <c r="A11" s="19" t="s">
        <v>24</v>
      </c>
      <c r="B11" s="10" t="s">
        <v>25</v>
      </c>
      <c r="C11" s="11" t="s">
        <v>19</v>
      </c>
      <c r="D11" s="9"/>
    </row>
    <row r="12" spans="1:4" s="8" customFormat="1" ht="12.75" x14ac:dyDescent="0.25">
      <c r="A12" s="179" t="s">
        <v>26</v>
      </c>
      <c r="B12" s="10" t="s">
        <v>27</v>
      </c>
      <c r="C12" s="11" t="s">
        <v>19</v>
      </c>
      <c r="D12" s="9"/>
    </row>
    <row r="13" spans="1:4" s="8" customFormat="1" ht="12.75" x14ac:dyDescent="0.25">
      <c r="A13" s="179"/>
      <c r="B13" s="10" t="s">
        <v>28</v>
      </c>
      <c r="C13" s="11" t="s">
        <v>19</v>
      </c>
      <c r="D13" s="9"/>
    </row>
    <row r="14" spans="1:4" s="8" customFormat="1" ht="12.75" x14ac:dyDescent="0.25">
      <c r="A14" s="179"/>
      <c r="B14" s="10" t="s">
        <v>29</v>
      </c>
      <c r="C14" s="11" t="s">
        <v>19</v>
      </c>
      <c r="D14" s="9"/>
    </row>
    <row r="15" spans="1:4" s="8" customFormat="1" ht="25.5" x14ac:dyDescent="0.25">
      <c r="A15" s="96" t="s">
        <v>30</v>
      </c>
      <c r="B15" s="10" t="s">
        <v>31</v>
      </c>
      <c r="C15" s="4" t="s">
        <v>32</v>
      </c>
      <c r="D15" s="10" t="s">
        <v>33</v>
      </c>
    </row>
    <row r="16" spans="1:4" s="8" customFormat="1" ht="51" x14ac:dyDescent="0.25">
      <c r="A16" s="179" t="s">
        <v>34</v>
      </c>
      <c r="B16" s="10" t="s">
        <v>35</v>
      </c>
      <c r="C16" s="4"/>
      <c r="D16" s="9"/>
    </row>
    <row r="17" spans="1:4" s="8" customFormat="1" ht="12.75" x14ac:dyDescent="0.25">
      <c r="A17" s="179"/>
      <c r="B17" s="10" t="s">
        <v>36</v>
      </c>
      <c r="C17" s="4"/>
      <c r="D17" s="10" t="s">
        <v>37</v>
      </c>
    </row>
    <row r="18" spans="1:4" s="8" customFormat="1" ht="25.5" x14ac:dyDescent="0.25">
      <c r="A18" s="179"/>
      <c r="B18" s="10" t="s">
        <v>38</v>
      </c>
      <c r="C18" s="4"/>
      <c r="D18" s="11"/>
    </row>
    <row r="19" spans="1:4" s="8" customFormat="1" ht="38.25" x14ac:dyDescent="0.25">
      <c r="A19" s="179"/>
      <c r="B19" s="10" t="s">
        <v>39</v>
      </c>
      <c r="C19" s="4">
        <v>10</v>
      </c>
      <c r="D19" s="10" t="s">
        <v>40</v>
      </c>
    </row>
    <row r="20" spans="1:4" s="8" customFormat="1" ht="38.25" x14ac:dyDescent="0.25">
      <c r="A20" s="179"/>
      <c r="B20" s="10" t="s">
        <v>41</v>
      </c>
      <c r="C20" s="4">
        <v>10</v>
      </c>
      <c r="D20" s="10" t="s">
        <v>40</v>
      </c>
    </row>
    <row r="21" spans="1:4" s="8" customFormat="1" ht="38.25" x14ac:dyDescent="0.25">
      <c r="A21" s="179"/>
      <c r="B21" s="10" t="s">
        <v>42</v>
      </c>
      <c r="C21" s="4">
        <v>10</v>
      </c>
      <c r="D21" s="10" t="s">
        <v>43</v>
      </c>
    </row>
    <row r="22" spans="1:4" s="8" customFormat="1" ht="38.25" x14ac:dyDescent="0.25">
      <c r="A22" s="179"/>
      <c r="B22" s="10" t="s">
        <v>44</v>
      </c>
      <c r="C22" s="4">
        <v>10</v>
      </c>
      <c r="D22" s="10" t="s">
        <v>43</v>
      </c>
    </row>
    <row r="23" spans="1:4" s="8" customFormat="1" ht="38.25" x14ac:dyDescent="0.25">
      <c r="A23" s="179"/>
      <c r="B23" s="10" t="s">
        <v>45</v>
      </c>
      <c r="C23" s="4">
        <v>10</v>
      </c>
      <c r="D23" s="10" t="s">
        <v>43</v>
      </c>
    </row>
    <row r="24" spans="1:4" s="3" customFormat="1" ht="15.75" x14ac:dyDescent="0.25">
      <c r="A24" s="1" t="s">
        <v>46</v>
      </c>
      <c r="B24" s="1" t="s">
        <v>2</v>
      </c>
      <c r="C24" s="14" t="s">
        <v>3</v>
      </c>
      <c r="D24" s="2" t="s">
        <v>4</v>
      </c>
    </row>
    <row r="25" spans="1:4" s="5" customFormat="1" ht="102" x14ac:dyDescent="0.2">
      <c r="A25" s="19" t="s">
        <v>47</v>
      </c>
      <c r="B25" s="10" t="s">
        <v>48</v>
      </c>
      <c r="C25" s="4">
        <v>20</v>
      </c>
      <c r="D25" s="10" t="s">
        <v>49</v>
      </c>
    </row>
    <row r="26" spans="1:4" s="5" customFormat="1" ht="114.75" x14ac:dyDescent="0.2">
      <c r="A26" s="19" t="s">
        <v>50</v>
      </c>
      <c r="B26" s="10" t="s">
        <v>51</v>
      </c>
      <c r="C26" s="10" t="s">
        <v>52</v>
      </c>
      <c r="D26" s="10" t="s">
        <v>49</v>
      </c>
    </row>
    <row r="27" spans="1:4" s="5" customFormat="1" ht="102" x14ac:dyDescent="0.2">
      <c r="A27" s="19" t="s">
        <v>53</v>
      </c>
      <c r="B27" s="10" t="s">
        <v>54</v>
      </c>
      <c r="C27" s="15">
        <v>20</v>
      </c>
      <c r="D27" s="10" t="s">
        <v>49</v>
      </c>
    </row>
    <row r="28" spans="1:4" s="5" customFormat="1" ht="102" x14ac:dyDescent="0.2">
      <c r="A28" s="19" t="s">
        <v>55</v>
      </c>
      <c r="B28" s="10" t="s">
        <v>56</v>
      </c>
      <c r="C28" s="15">
        <v>20</v>
      </c>
      <c r="D28" s="10" t="s">
        <v>49</v>
      </c>
    </row>
    <row r="29" spans="1:4" s="5" customFormat="1" ht="102" x14ac:dyDescent="0.2">
      <c r="A29" s="19" t="s">
        <v>57</v>
      </c>
      <c r="B29" s="10" t="s">
        <v>58</v>
      </c>
      <c r="C29" s="10" t="s">
        <v>52</v>
      </c>
      <c r="D29" s="10" t="s">
        <v>49</v>
      </c>
    </row>
    <row r="30" spans="1:4" s="5" customFormat="1" ht="102" x14ac:dyDescent="0.2">
      <c r="A30" s="19" t="s">
        <v>59</v>
      </c>
      <c r="B30" s="10" t="s">
        <v>60</v>
      </c>
      <c r="C30" s="10" t="s">
        <v>52</v>
      </c>
      <c r="D30" s="10" t="s">
        <v>49</v>
      </c>
    </row>
    <row r="31" spans="1:4" s="5" customFormat="1" ht="102" x14ac:dyDescent="0.2">
      <c r="A31" s="19" t="s">
        <v>61</v>
      </c>
      <c r="B31" s="10" t="s">
        <v>62</v>
      </c>
      <c r="C31" s="15">
        <v>20</v>
      </c>
      <c r="D31" s="10" t="s">
        <v>49</v>
      </c>
    </row>
    <row r="32" spans="1:4" s="8" customFormat="1" ht="38.25" x14ac:dyDescent="0.25">
      <c r="A32" s="96" t="s">
        <v>63</v>
      </c>
      <c r="B32" s="4" t="s">
        <v>64</v>
      </c>
      <c r="C32" s="4">
        <v>2</v>
      </c>
      <c r="D32" s="11" t="s">
        <v>65</v>
      </c>
    </row>
    <row r="33" spans="1:4" s="8" customFormat="1" ht="12.75" x14ac:dyDescent="0.25">
      <c r="A33" s="96" t="s">
        <v>66</v>
      </c>
      <c r="B33" s="4" t="s">
        <v>67</v>
      </c>
      <c r="C33" s="4">
        <v>2</v>
      </c>
      <c r="D33" s="11" t="s">
        <v>65</v>
      </c>
    </row>
    <row r="34" spans="1:4" s="3" customFormat="1" ht="15.75" x14ac:dyDescent="0.25">
      <c r="A34" s="1" t="s">
        <v>68</v>
      </c>
      <c r="B34" s="1" t="s">
        <v>2</v>
      </c>
      <c r="C34" s="14" t="s">
        <v>3</v>
      </c>
      <c r="D34" s="2" t="s">
        <v>4</v>
      </c>
    </row>
    <row r="35" spans="1:4" s="5" customFormat="1" ht="25.5" x14ac:dyDescent="0.2">
      <c r="A35" s="19" t="s">
        <v>69</v>
      </c>
      <c r="B35" s="10" t="s">
        <v>70</v>
      </c>
      <c r="C35" s="13"/>
      <c r="D35" s="13"/>
    </row>
    <row r="36" spans="1:4" s="5" customFormat="1" ht="25.5" x14ac:dyDescent="0.2">
      <c r="A36" s="179" t="s">
        <v>71</v>
      </c>
      <c r="B36" s="10" t="s">
        <v>72</v>
      </c>
      <c r="C36" s="15">
        <v>20</v>
      </c>
      <c r="D36" s="10" t="s">
        <v>73</v>
      </c>
    </row>
    <row r="37" spans="1:4" s="5" customFormat="1" ht="12.75" x14ac:dyDescent="0.2">
      <c r="A37" s="179"/>
      <c r="B37" s="10" t="s">
        <v>74</v>
      </c>
      <c r="C37" s="15">
        <v>15</v>
      </c>
      <c r="D37" s="10" t="s">
        <v>75</v>
      </c>
    </row>
    <row r="38" spans="1:4" s="5" customFormat="1" ht="25.5" x14ac:dyDescent="0.2">
      <c r="A38" s="179"/>
      <c r="B38" s="10" t="s">
        <v>76</v>
      </c>
      <c r="C38" s="15">
        <v>10</v>
      </c>
      <c r="D38" s="10" t="s">
        <v>77</v>
      </c>
    </row>
    <row r="39" spans="1:4" s="5" customFormat="1" ht="25.5" x14ac:dyDescent="0.2">
      <c r="A39" s="19" t="s">
        <v>78</v>
      </c>
      <c r="B39" s="10" t="s">
        <v>79</v>
      </c>
      <c r="C39" s="15">
        <v>5</v>
      </c>
      <c r="D39" s="10" t="s">
        <v>80</v>
      </c>
    </row>
    <row r="40" spans="1:4" s="5" customFormat="1" ht="12.75" x14ac:dyDescent="0.2">
      <c r="A40" s="179" t="s">
        <v>81</v>
      </c>
      <c r="B40" s="10" t="s">
        <v>82</v>
      </c>
      <c r="C40" s="10"/>
      <c r="D40" s="7"/>
    </row>
    <row r="41" spans="1:4" s="5" customFormat="1" ht="12.75" x14ac:dyDescent="0.2">
      <c r="A41" s="179"/>
      <c r="B41" s="10" t="s">
        <v>83</v>
      </c>
      <c r="C41" s="10"/>
      <c r="D41" s="7"/>
    </row>
    <row r="42" spans="1:4" s="5" customFormat="1" ht="12.75" x14ac:dyDescent="0.2">
      <c r="A42" s="179"/>
      <c r="B42" s="10" t="s">
        <v>84</v>
      </c>
      <c r="C42" s="10"/>
      <c r="D42" s="7"/>
    </row>
    <row r="43" spans="1:4" s="5" customFormat="1" ht="12.75" x14ac:dyDescent="0.2">
      <c r="A43" s="179"/>
      <c r="B43" s="10" t="s">
        <v>85</v>
      </c>
      <c r="C43" s="10"/>
      <c r="D43" s="7"/>
    </row>
    <row r="44" spans="1:4" s="5" customFormat="1" ht="12.75" x14ac:dyDescent="0.2">
      <c r="A44" s="179"/>
      <c r="B44" s="10" t="s">
        <v>86</v>
      </c>
      <c r="C44" s="10"/>
      <c r="D44" s="7"/>
    </row>
    <row r="45" spans="1:4" s="5" customFormat="1" ht="12.75" x14ac:dyDescent="0.2">
      <c r="A45" s="179"/>
      <c r="B45" s="10" t="s">
        <v>87</v>
      </c>
      <c r="C45" s="10"/>
      <c r="D45" s="7"/>
    </row>
    <row r="46" spans="1:4" s="5" customFormat="1" ht="12.75" x14ac:dyDescent="0.2">
      <c r="A46" s="179"/>
      <c r="B46" s="10" t="s">
        <v>88</v>
      </c>
      <c r="C46" s="10"/>
      <c r="D46" s="7"/>
    </row>
    <row r="47" spans="1:4" s="5" customFormat="1" ht="12.75" x14ac:dyDescent="0.2">
      <c r="A47" s="179"/>
      <c r="B47" s="10" t="s">
        <v>89</v>
      </c>
      <c r="C47" s="10"/>
      <c r="D47" s="7"/>
    </row>
    <row r="48" spans="1:4" s="5" customFormat="1" ht="12.75" x14ac:dyDescent="0.2">
      <c r="A48" s="179"/>
      <c r="B48" s="10" t="s">
        <v>90</v>
      </c>
      <c r="C48" s="10"/>
      <c r="D48" s="11" t="s">
        <v>91</v>
      </c>
    </row>
    <row r="49" spans="1:4" s="5" customFormat="1" ht="12.75" x14ac:dyDescent="0.2">
      <c r="A49" s="179"/>
      <c r="B49" s="16" t="s">
        <v>92</v>
      </c>
      <c r="C49" s="17"/>
      <c r="D49" s="18" t="s">
        <v>93</v>
      </c>
    </row>
    <row r="50" spans="1:4" s="3" customFormat="1" ht="15.75" x14ac:dyDescent="0.25">
      <c r="A50" s="1" t="s">
        <v>109</v>
      </c>
      <c r="B50" s="1" t="s">
        <v>2</v>
      </c>
      <c r="C50" s="14" t="s">
        <v>3</v>
      </c>
      <c r="D50" s="2" t="s">
        <v>4</v>
      </c>
    </row>
    <row r="51" spans="1:4" s="8" customFormat="1" ht="12.75" x14ac:dyDescent="0.25">
      <c r="A51" s="179" t="s">
        <v>110</v>
      </c>
      <c r="B51" s="10" t="s">
        <v>111</v>
      </c>
      <c r="C51" s="4">
        <v>12</v>
      </c>
      <c r="D51" s="180" t="s">
        <v>112</v>
      </c>
    </row>
    <row r="52" spans="1:4" s="8" customFormat="1" ht="12.75" x14ac:dyDescent="0.25">
      <c r="A52" s="179"/>
      <c r="B52" s="10" t="s">
        <v>113</v>
      </c>
      <c r="C52" s="4"/>
      <c r="D52" s="180"/>
    </row>
    <row r="53" spans="1:4" s="8" customFormat="1" ht="12.75" x14ac:dyDescent="0.25">
      <c r="A53" s="179"/>
      <c r="B53" s="10" t="s">
        <v>114</v>
      </c>
      <c r="C53" s="4"/>
      <c r="D53" s="180"/>
    </row>
    <row r="54" spans="1:4" s="8" customFormat="1" ht="12.75" x14ac:dyDescent="0.25">
      <c r="A54" s="179"/>
      <c r="B54" s="10" t="s">
        <v>115</v>
      </c>
      <c r="C54" s="4"/>
      <c r="D54" s="180"/>
    </row>
    <row r="55" spans="1:4" s="8" customFormat="1" ht="38.25" x14ac:dyDescent="0.25">
      <c r="A55" s="179" t="s">
        <v>116</v>
      </c>
      <c r="B55" s="10" t="s">
        <v>117</v>
      </c>
      <c r="C55" s="180" t="s">
        <v>19</v>
      </c>
      <c r="D55" s="9"/>
    </row>
    <row r="56" spans="1:4" s="8" customFormat="1" ht="12.75" x14ac:dyDescent="0.25">
      <c r="A56" s="179"/>
      <c r="B56" s="10" t="s">
        <v>118</v>
      </c>
      <c r="C56" s="180"/>
      <c r="D56" s="9"/>
    </row>
    <row r="57" spans="1:4" s="8" customFormat="1" ht="12.75" x14ac:dyDescent="0.25">
      <c r="A57" s="179"/>
      <c r="B57" s="10" t="s">
        <v>119</v>
      </c>
      <c r="C57" s="180"/>
      <c r="D57" s="9"/>
    </row>
    <row r="58" spans="1:4" s="8" customFormat="1" ht="12.75" x14ac:dyDescent="0.25">
      <c r="A58" s="179"/>
      <c r="B58" s="10" t="s">
        <v>120</v>
      </c>
      <c r="C58" s="180"/>
      <c r="D58" s="9"/>
    </row>
    <row r="59" spans="1:4" s="8" customFormat="1" ht="12.75" x14ac:dyDescent="0.25">
      <c r="A59" s="179"/>
      <c r="B59" s="10" t="s">
        <v>121</v>
      </c>
      <c r="C59" s="180"/>
      <c r="D59" s="9"/>
    </row>
    <row r="60" spans="1:4" s="8" customFormat="1" ht="12.75" x14ac:dyDescent="0.25">
      <c r="A60" s="179"/>
      <c r="B60" s="10" t="s">
        <v>122</v>
      </c>
      <c r="C60" s="180"/>
      <c r="D60" s="9"/>
    </row>
    <row r="61" spans="1:4" s="8" customFormat="1" ht="12.75" x14ac:dyDescent="0.25">
      <c r="A61" s="179"/>
      <c r="B61" s="10" t="s">
        <v>123</v>
      </c>
      <c r="C61" s="180"/>
      <c r="D61" s="9"/>
    </row>
    <row r="62" spans="1:4" s="8" customFormat="1" ht="38.25" x14ac:dyDescent="0.25">
      <c r="A62" s="19" t="s">
        <v>124</v>
      </c>
      <c r="B62" s="10" t="s">
        <v>125</v>
      </c>
      <c r="C62" s="4">
        <v>10</v>
      </c>
      <c r="D62" s="10" t="s">
        <v>126</v>
      </c>
    </row>
    <row r="63" spans="1:4" s="8" customFormat="1" ht="12.75" x14ac:dyDescent="0.25">
      <c r="A63" s="181" t="s">
        <v>301</v>
      </c>
      <c r="B63" s="10" t="s">
        <v>127</v>
      </c>
      <c r="C63" s="4"/>
      <c r="D63" s="9"/>
    </row>
    <row r="64" spans="1:4" s="8" customFormat="1" ht="38.25" x14ac:dyDescent="0.25">
      <c r="A64" s="181"/>
      <c r="B64" s="10" t="s">
        <v>128</v>
      </c>
      <c r="C64" s="4">
        <v>10</v>
      </c>
      <c r="D64" s="10" t="s">
        <v>129</v>
      </c>
    </row>
    <row r="65" spans="1:4" s="8" customFormat="1" ht="38.25" x14ac:dyDescent="0.25">
      <c r="A65" s="179" t="s">
        <v>130</v>
      </c>
      <c r="B65" s="10" t="s">
        <v>131</v>
      </c>
      <c r="C65" s="4">
        <v>24</v>
      </c>
      <c r="D65" s="10" t="s">
        <v>132</v>
      </c>
    </row>
    <row r="66" spans="1:4" s="8" customFormat="1" ht="12.75" x14ac:dyDescent="0.25">
      <c r="A66" s="179"/>
      <c r="B66" s="10" t="s">
        <v>133</v>
      </c>
      <c r="C66" s="4"/>
      <c r="D66" s="9"/>
    </row>
    <row r="67" spans="1:4" s="8" customFormat="1" ht="12.75" x14ac:dyDescent="0.25">
      <c r="A67" s="179"/>
      <c r="B67" s="10" t="s">
        <v>134</v>
      </c>
      <c r="C67" s="4"/>
      <c r="D67" s="9"/>
    </row>
    <row r="68" spans="1:4" s="8" customFormat="1" ht="12.75" x14ac:dyDescent="0.25">
      <c r="A68" s="179"/>
      <c r="B68" s="10" t="s">
        <v>135</v>
      </c>
      <c r="C68" s="4"/>
      <c r="D68" s="9"/>
    </row>
    <row r="69" spans="1:4" s="8" customFormat="1" ht="12.75" x14ac:dyDescent="0.25">
      <c r="A69" s="179"/>
      <c r="B69" s="10" t="s">
        <v>136</v>
      </c>
      <c r="C69" s="4"/>
      <c r="D69" s="9"/>
    </row>
    <row r="70" spans="1:4" s="8" customFormat="1" ht="12.75" x14ac:dyDescent="0.25">
      <c r="A70" s="179"/>
      <c r="B70" s="10" t="s">
        <v>137</v>
      </c>
      <c r="C70" s="4"/>
      <c r="D70" s="9"/>
    </row>
    <row r="71" spans="1:4" s="8" customFormat="1" ht="12.75" x14ac:dyDescent="0.25">
      <c r="A71" s="179"/>
      <c r="B71" s="10" t="s">
        <v>138</v>
      </c>
      <c r="C71" s="4"/>
      <c r="D71" s="9"/>
    </row>
    <row r="72" spans="1:4" s="8" customFormat="1" ht="12.75" x14ac:dyDescent="0.25">
      <c r="A72" s="179"/>
      <c r="B72" s="10" t="s">
        <v>139</v>
      </c>
      <c r="C72" s="4"/>
      <c r="D72" s="9"/>
    </row>
    <row r="73" spans="1:4" s="8" customFormat="1" ht="12.75" x14ac:dyDescent="0.25">
      <c r="A73" s="179"/>
      <c r="B73" s="10" t="s">
        <v>140</v>
      </c>
      <c r="C73" s="4"/>
      <c r="D73" s="9"/>
    </row>
    <row r="74" spans="1:4" s="8" customFormat="1" ht="12.75" x14ac:dyDescent="0.25">
      <c r="A74" s="179"/>
      <c r="B74" s="10" t="s">
        <v>141</v>
      </c>
      <c r="C74" s="4"/>
      <c r="D74" s="9"/>
    </row>
    <row r="75" spans="1:4" s="8" customFormat="1" ht="12.75" x14ac:dyDescent="0.25">
      <c r="A75" s="179"/>
      <c r="B75" s="10" t="s">
        <v>142</v>
      </c>
      <c r="C75" s="4"/>
      <c r="D75" s="9"/>
    </row>
    <row r="76" spans="1:4" s="8" customFormat="1" ht="12.75" x14ac:dyDescent="0.25">
      <c r="A76" s="179"/>
      <c r="B76" s="10" t="s">
        <v>143</v>
      </c>
      <c r="C76" s="4"/>
      <c r="D76" s="9"/>
    </row>
    <row r="77" spans="1:4" s="8" customFormat="1" ht="25.5" x14ac:dyDescent="0.25">
      <c r="A77" s="19" t="s">
        <v>144</v>
      </c>
      <c r="B77" s="10" t="s">
        <v>145</v>
      </c>
      <c r="C77" s="4">
        <v>5</v>
      </c>
      <c r="D77" s="11" t="s">
        <v>146</v>
      </c>
    </row>
    <row r="78" spans="1:4" s="8" customFormat="1" ht="38.25" x14ac:dyDescent="0.25">
      <c r="A78" s="12" t="s">
        <v>147</v>
      </c>
      <c r="B78" s="10" t="s">
        <v>148</v>
      </c>
      <c r="C78" s="4">
        <v>9</v>
      </c>
      <c r="D78" s="10" t="s">
        <v>149</v>
      </c>
    </row>
    <row r="79" spans="1:4" s="8" customFormat="1" ht="12.75" x14ac:dyDescent="0.25">
      <c r="A79" s="12"/>
      <c r="B79" s="10" t="s">
        <v>150</v>
      </c>
      <c r="C79" s="4"/>
      <c r="D79" s="9"/>
    </row>
    <row r="80" spans="1:4" s="8" customFormat="1" ht="25.5" x14ac:dyDescent="0.25">
      <c r="A80" s="95" t="s">
        <v>151</v>
      </c>
      <c r="B80" s="10" t="s">
        <v>152</v>
      </c>
      <c r="C80" s="4">
        <v>5</v>
      </c>
      <c r="D80" s="11" t="s">
        <v>146</v>
      </c>
    </row>
    <row r="81" spans="1:4" s="8" customFormat="1" ht="25.5" x14ac:dyDescent="0.25">
      <c r="A81" s="19" t="s">
        <v>153</v>
      </c>
      <c r="B81" s="10" t="s">
        <v>154</v>
      </c>
      <c r="C81" s="4">
        <v>5</v>
      </c>
      <c r="D81" s="11" t="s">
        <v>146</v>
      </c>
    </row>
    <row r="82" spans="1:4" s="8" customFormat="1" ht="25.5" x14ac:dyDescent="0.25">
      <c r="A82" s="19" t="s">
        <v>155</v>
      </c>
      <c r="B82" s="10" t="s">
        <v>156</v>
      </c>
      <c r="C82" s="4">
        <v>5</v>
      </c>
      <c r="D82" s="11" t="s">
        <v>146</v>
      </c>
    </row>
    <row r="83" spans="1:4" s="8" customFormat="1" ht="25.5" x14ac:dyDescent="0.25">
      <c r="A83" s="19" t="s">
        <v>157</v>
      </c>
      <c r="B83" s="10" t="s">
        <v>158</v>
      </c>
      <c r="C83" s="4">
        <v>5</v>
      </c>
      <c r="D83" s="11" t="s">
        <v>146</v>
      </c>
    </row>
    <row r="84" spans="1:4" s="8" customFormat="1" ht="12.75" x14ac:dyDescent="0.25">
      <c r="A84" s="96" t="s">
        <v>159</v>
      </c>
      <c r="B84" s="10" t="s">
        <v>160</v>
      </c>
      <c r="C84" s="4">
        <v>5</v>
      </c>
      <c r="D84" s="11" t="s">
        <v>146</v>
      </c>
    </row>
    <row r="85" spans="1:4" s="8" customFormat="1" ht="25.5" x14ac:dyDescent="0.25">
      <c r="A85" s="19" t="s">
        <v>161</v>
      </c>
      <c r="B85" s="4" t="s">
        <v>162</v>
      </c>
      <c r="C85" s="4">
        <v>5</v>
      </c>
      <c r="D85" s="11" t="s">
        <v>146</v>
      </c>
    </row>
    <row r="86" spans="1:4" s="8" customFormat="1" ht="76.5" x14ac:dyDescent="0.25">
      <c r="A86" s="96" t="s">
        <v>163</v>
      </c>
      <c r="B86" s="4" t="s">
        <v>164</v>
      </c>
      <c r="C86" s="4">
        <v>5</v>
      </c>
      <c r="D86" s="11" t="s">
        <v>146</v>
      </c>
    </row>
    <row r="87" spans="1:4" s="3" customFormat="1" ht="15.75" x14ac:dyDescent="0.25">
      <c r="A87" s="1" t="s">
        <v>165</v>
      </c>
      <c r="B87" s="1" t="s">
        <v>2</v>
      </c>
      <c r="C87" s="14" t="s">
        <v>3</v>
      </c>
      <c r="D87" s="2" t="s">
        <v>4</v>
      </c>
    </row>
    <row r="88" spans="1:4" s="8" customFormat="1" ht="38.25" x14ac:dyDescent="0.25">
      <c r="A88" s="179" t="s">
        <v>166</v>
      </c>
      <c r="B88" s="10" t="s">
        <v>167</v>
      </c>
      <c r="C88" s="4">
        <v>10</v>
      </c>
      <c r="D88" s="11" t="s">
        <v>168</v>
      </c>
    </row>
    <row r="89" spans="1:4" s="8" customFormat="1" ht="25.5" x14ac:dyDescent="0.25">
      <c r="A89" s="179"/>
      <c r="B89" s="10" t="s">
        <v>169</v>
      </c>
      <c r="C89" s="4"/>
      <c r="D89" s="9"/>
    </row>
    <row r="90" spans="1:4" s="8" customFormat="1" ht="25.5" x14ac:dyDescent="0.25">
      <c r="A90" s="179"/>
      <c r="B90" s="10" t="s">
        <v>170</v>
      </c>
      <c r="C90" s="4"/>
      <c r="D90" s="9"/>
    </row>
    <row r="91" spans="1:4" s="8" customFormat="1" ht="25.5" x14ac:dyDescent="0.25">
      <c r="A91" s="179"/>
      <c r="B91" s="10" t="s">
        <v>171</v>
      </c>
      <c r="C91" s="4"/>
      <c r="D91" s="9"/>
    </row>
    <row r="92" spans="1:4" s="8" customFormat="1" ht="25.5" x14ac:dyDescent="0.25">
      <c r="A92" s="179"/>
      <c r="B92" s="10" t="s">
        <v>172</v>
      </c>
      <c r="C92" s="4"/>
      <c r="D92" s="9"/>
    </row>
    <row r="93" spans="1:4" s="8" customFormat="1" ht="25.5" x14ac:dyDescent="0.25">
      <c r="A93" s="179"/>
      <c r="B93" s="10" t="s">
        <v>173</v>
      </c>
      <c r="C93" s="4"/>
      <c r="D93" s="9"/>
    </row>
    <row r="94" spans="1:4" s="8" customFormat="1" ht="25.5" x14ac:dyDescent="0.25">
      <c r="A94" s="179"/>
      <c r="B94" s="10" t="s">
        <v>174</v>
      </c>
      <c r="C94" s="4"/>
      <c r="D94" s="9"/>
    </row>
    <row r="95" spans="1:4" s="8" customFormat="1" ht="25.5" x14ac:dyDescent="0.25">
      <c r="A95" s="179"/>
      <c r="B95" s="10" t="s">
        <v>175</v>
      </c>
      <c r="C95" s="4"/>
      <c r="D95" s="9"/>
    </row>
    <row r="96" spans="1:4" s="8" customFormat="1" ht="25.5" x14ac:dyDescent="0.25">
      <c r="A96" s="179"/>
      <c r="B96" s="10" t="s">
        <v>176</v>
      </c>
      <c r="C96" s="4"/>
      <c r="D96" s="9"/>
    </row>
    <row r="97" spans="1:4" s="8" customFormat="1" ht="25.5" x14ac:dyDescent="0.25">
      <c r="A97" s="179"/>
      <c r="B97" s="10" t="s">
        <v>177</v>
      </c>
      <c r="C97" s="4"/>
      <c r="D97" s="9"/>
    </row>
    <row r="98" spans="1:4" s="8" customFormat="1" ht="25.5" x14ac:dyDescent="0.25">
      <c r="A98" s="179"/>
      <c r="B98" s="10" t="s">
        <v>178</v>
      </c>
      <c r="C98" s="4"/>
      <c r="D98" s="9"/>
    </row>
    <row r="99" spans="1:4" s="8" customFormat="1" ht="12.75" x14ac:dyDescent="0.25">
      <c r="A99" s="179"/>
      <c r="B99" s="10" t="s">
        <v>179</v>
      </c>
      <c r="C99" s="4"/>
      <c r="D99" s="9"/>
    </row>
    <row r="100" spans="1:4" s="8" customFormat="1" ht="12.75" x14ac:dyDescent="0.25">
      <c r="A100" s="179"/>
      <c r="B100" s="10" t="s">
        <v>180</v>
      </c>
      <c r="C100" s="4"/>
      <c r="D100" s="9"/>
    </row>
    <row r="101" spans="1:4" s="8" customFormat="1" ht="12.75" x14ac:dyDescent="0.25">
      <c r="A101" s="179"/>
      <c r="B101" s="10" t="s">
        <v>181</v>
      </c>
      <c r="C101" s="4"/>
      <c r="D101" s="9"/>
    </row>
    <row r="102" spans="1:4" s="8" customFormat="1" ht="12.75" x14ac:dyDescent="0.25">
      <c r="A102" s="179"/>
      <c r="B102" s="10" t="s">
        <v>182</v>
      </c>
      <c r="C102" s="4"/>
      <c r="D102" s="9"/>
    </row>
    <row r="103" spans="1:4" s="8" customFormat="1" ht="12.75" x14ac:dyDescent="0.25">
      <c r="A103" s="179"/>
      <c r="B103" s="10" t="s">
        <v>183</v>
      </c>
      <c r="C103" s="4"/>
      <c r="D103" s="9"/>
    </row>
    <row r="104" spans="1:4" s="8" customFormat="1" ht="12.75" x14ac:dyDescent="0.25">
      <c r="A104" s="179"/>
      <c r="B104" s="10" t="s">
        <v>184</v>
      </c>
      <c r="C104" s="4"/>
      <c r="D104" s="9"/>
    </row>
    <row r="105" spans="1:4" s="8" customFormat="1" ht="12.75" x14ac:dyDescent="0.25">
      <c r="A105" s="179"/>
      <c r="B105" s="10" t="s">
        <v>185</v>
      </c>
      <c r="C105" s="4"/>
      <c r="D105" s="9"/>
    </row>
    <row r="106" spans="1:4" s="8" customFormat="1" ht="12.75" x14ac:dyDescent="0.25">
      <c r="A106" s="179"/>
      <c r="B106" s="10" t="s">
        <v>186</v>
      </c>
      <c r="C106" s="4"/>
      <c r="D106" s="9"/>
    </row>
    <row r="107" spans="1:4" s="8" customFormat="1" ht="12.75" x14ac:dyDescent="0.25">
      <c r="A107" s="179"/>
      <c r="B107" s="10" t="s">
        <v>187</v>
      </c>
      <c r="C107" s="4"/>
      <c r="D107" s="9"/>
    </row>
    <row r="108" spans="1:4" s="8" customFormat="1" ht="12.75" x14ac:dyDescent="0.25">
      <c r="A108" s="179"/>
      <c r="B108" s="10" t="s">
        <v>188</v>
      </c>
      <c r="C108" s="4"/>
      <c r="D108" s="9"/>
    </row>
    <row r="109" spans="1:4" s="8" customFormat="1" ht="12.75" x14ac:dyDescent="0.25">
      <c r="A109" s="179"/>
      <c r="B109" s="10" t="s">
        <v>189</v>
      </c>
      <c r="C109" s="4"/>
      <c r="D109" s="9"/>
    </row>
    <row r="110" spans="1:4" s="8" customFormat="1" ht="12.75" x14ac:dyDescent="0.25">
      <c r="A110" s="179"/>
      <c r="B110" s="10" t="s">
        <v>190</v>
      </c>
      <c r="C110" s="4"/>
      <c r="D110" s="9"/>
    </row>
    <row r="111" spans="1:4" s="8" customFormat="1" ht="12.75" x14ac:dyDescent="0.25">
      <c r="A111" s="179"/>
      <c r="B111" s="10" t="s">
        <v>191</v>
      </c>
      <c r="C111" s="4"/>
      <c r="D111" s="9"/>
    </row>
    <row r="112" spans="1:4" s="8" customFormat="1" ht="12.75" x14ac:dyDescent="0.25">
      <c r="A112" s="179"/>
      <c r="B112" s="10" t="s">
        <v>192</v>
      </c>
      <c r="C112" s="4"/>
      <c r="D112" s="9"/>
    </row>
    <row r="113" spans="1:4" s="8" customFormat="1" ht="12.75" x14ac:dyDescent="0.25">
      <c r="A113" s="179"/>
      <c r="B113" s="10" t="s">
        <v>193</v>
      </c>
      <c r="C113" s="4"/>
      <c r="D113" s="9"/>
    </row>
    <row r="114" spans="1:4" s="8" customFormat="1" ht="12.75" x14ac:dyDescent="0.25">
      <c r="A114" s="179"/>
      <c r="B114" s="10" t="s">
        <v>194</v>
      </c>
      <c r="C114" s="4"/>
      <c r="D114" s="9"/>
    </row>
    <row r="115" spans="1:4" s="8" customFormat="1" ht="51" x14ac:dyDescent="0.25">
      <c r="A115" s="179" t="s">
        <v>195</v>
      </c>
      <c r="B115" s="10" t="s">
        <v>196</v>
      </c>
      <c r="C115" s="4">
        <v>5</v>
      </c>
      <c r="D115" s="6" t="s">
        <v>197</v>
      </c>
    </row>
    <row r="116" spans="1:4" s="8" customFormat="1" ht="25.5" x14ac:dyDescent="0.25">
      <c r="A116" s="179"/>
      <c r="B116" s="10" t="s">
        <v>198</v>
      </c>
      <c r="C116" s="4"/>
      <c r="D116" s="9"/>
    </row>
    <row r="117" spans="1:4" s="8" customFormat="1" ht="25.5" x14ac:dyDescent="0.25">
      <c r="A117" s="179"/>
      <c r="B117" s="10" t="s">
        <v>199</v>
      </c>
      <c r="C117" s="4"/>
      <c r="D117" s="9"/>
    </row>
    <row r="118" spans="1:4" s="8" customFormat="1" ht="25.5" x14ac:dyDescent="0.25">
      <c r="A118" s="179"/>
      <c r="B118" s="10" t="s">
        <v>200</v>
      </c>
      <c r="C118" s="4"/>
      <c r="D118" s="9"/>
    </row>
    <row r="119" spans="1:4" s="8" customFormat="1" ht="12.75" x14ac:dyDescent="0.25">
      <c r="A119" s="179"/>
      <c r="B119" s="6" t="s">
        <v>201</v>
      </c>
      <c r="C119" s="4"/>
      <c r="D119" s="9"/>
    </row>
    <row r="120" spans="1:4" s="8" customFormat="1" ht="25.5" x14ac:dyDescent="0.25">
      <c r="A120" s="179"/>
      <c r="B120" s="10" t="s">
        <v>202</v>
      </c>
      <c r="C120" s="4"/>
      <c r="D120" s="9"/>
    </row>
    <row r="121" spans="1:4" s="8" customFormat="1" ht="12.75" x14ac:dyDescent="0.25">
      <c r="A121" s="179"/>
      <c r="B121" s="10" t="s">
        <v>203</v>
      </c>
      <c r="C121" s="4"/>
      <c r="D121" s="9"/>
    </row>
    <row r="122" spans="1:4" s="8" customFormat="1" ht="25.5" x14ac:dyDescent="0.25">
      <c r="A122" s="179"/>
      <c r="B122" s="10" t="s">
        <v>204</v>
      </c>
      <c r="C122" s="4"/>
      <c r="D122" s="9"/>
    </row>
    <row r="123" spans="1:4" s="8" customFormat="1" ht="25.5" x14ac:dyDescent="0.25">
      <c r="A123" s="179"/>
      <c r="B123" s="10" t="s">
        <v>205</v>
      </c>
      <c r="C123" s="4"/>
      <c r="D123" s="9"/>
    </row>
    <row r="124" spans="1:4" s="8" customFormat="1" ht="25.5" x14ac:dyDescent="0.25">
      <c r="A124" s="179"/>
      <c r="B124" s="10" t="s">
        <v>206</v>
      </c>
      <c r="C124" s="4"/>
      <c r="D124" s="9"/>
    </row>
    <row r="125" spans="1:4" s="8" customFormat="1" ht="25.5" x14ac:dyDescent="0.25">
      <c r="A125" s="179"/>
      <c r="B125" s="10" t="s">
        <v>207</v>
      </c>
      <c r="C125" s="4"/>
      <c r="D125" s="9"/>
    </row>
    <row r="126" spans="1:4" s="8" customFormat="1" ht="25.5" x14ac:dyDescent="0.25">
      <c r="A126" s="179"/>
      <c r="B126" s="10" t="s">
        <v>208</v>
      </c>
      <c r="C126" s="4"/>
      <c r="D126" s="9"/>
    </row>
    <row r="127" spans="1:4" s="8" customFormat="1" ht="12.75" x14ac:dyDescent="0.25">
      <c r="A127" s="179"/>
      <c r="B127" s="10" t="s">
        <v>209</v>
      </c>
      <c r="C127" s="4"/>
      <c r="D127" s="9"/>
    </row>
    <row r="128" spans="1:4" s="8" customFormat="1" ht="12.75" x14ac:dyDescent="0.25">
      <c r="A128" s="179"/>
      <c r="B128" s="10" t="s">
        <v>210</v>
      </c>
      <c r="C128" s="4"/>
      <c r="D128" s="9"/>
    </row>
    <row r="129" spans="1:4" s="8" customFormat="1" ht="12.75" x14ac:dyDescent="0.25">
      <c r="A129" s="179"/>
      <c r="B129" s="10" t="s">
        <v>211</v>
      </c>
      <c r="C129" s="4"/>
      <c r="D129" s="9"/>
    </row>
    <row r="130" spans="1:4" s="8" customFormat="1" ht="12.75" x14ac:dyDescent="0.25">
      <c r="A130" s="179"/>
      <c r="B130" s="10" t="s">
        <v>212</v>
      </c>
      <c r="C130" s="4"/>
      <c r="D130" s="9"/>
    </row>
    <row r="131" spans="1:4" s="8" customFormat="1" ht="12.75" x14ac:dyDescent="0.25">
      <c r="A131" s="179"/>
      <c r="B131" s="10" t="s">
        <v>213</v>
      </c>
      <c r="C131" s="4"/>
      <c r="D131" s="9"/>
    </row>
    <row r="132" spans="1:4" s="8" customFormat="1" ht="12.75" x14ac:dyDescent="0.25">
      <c r="A132" s="179"/>
      <c r="B132" s="10" t="s">
        <v>214</v>
      </c>
      <c r="C132" s="4"/>
      <c r="D132" s="9"/>
    </row>
    <row r="133" spans="1:4" s="8" customFormat="1" ht="12.75" x14ac:dyDescent="0.25">
      <c r="A133" s="179"/>
      <c r="B133" s="10" t="s">
        <v>215</v>
      </c>
      <c r="C133" s="4"/>
      <c r="D133" s="9"/>
    </row>
    <row r="134" spans="1:4" s="8" customFormat="1" ht="12.75" x14ac:dyDescent="0.25">
      <c r="A134" s="179"/>
      <c r="B134" s="10" t="s">
        <v>216</v>
      </c>
      <c r="C134" s="4"/>
      <c r="D134" s="9"/>
    </row>
    <row r="135" spans="1:4" s="8" customFormat="1" ht="12.75" x14ac:dyDescent="0.25">
      <c r="A135" s="179"/>
      <c r="B135" s="10" t="s">
        <v>217</v>
      </c>
      <c r="C135" s="4"/>
      <c r="D135" s="9"/>
    </row>
    <row r="136" spans="1:4" s="8" customFormat="1" ht="12.75" x14ac:dyDescent="0.25">
      <c r="A136" s="179"/>
      <c r="B136" s="10" t="s">
        <v>218</v>
      </c>
      <c r="C136" s="4"/>
      <c r="D136" s="9"/>
    </row>
    <row r="137" spans="1:4" s="8" customFormat="1" ht="12.75" x14ac:dyDescent="0.25">
      <c r="A137" s="179"/>
      <c r="B137" s="10" t="s">
        <v>219</v>
      </c>
      <c r="C137" s="4"/>
      <c r="D137" s="9"/>
    </row>
    <row r="138" spans="1:4" s="8" customFormat="1" ht="12.75" x14ac:dyDescent="0.25">
      <c r="A138" s="179"/>
      <c r="B138" s="10" t="s">
        <v>220</v>
      </c>
      <c r="C138" s="4"/>
      <c r="D138" s="9"/>
    </row>
    <row r="139" spans="1:4" s="8" customFormat="1" ht="12.75" x14ac:dyDescent="0.25">
      <c r="A139" s="179"/>
      <c r="B139" s="10" t="s">
        <v>221</v>
      </c>
      <c r="C139" s="4"/>
      <c r="D139" s="9"/>
    </row>
    <row r="140" spans="1:4" s="8" customFormat="1" ht="12.75" x14ac:dyDescent="0.25">
      <c r="A140" s="179"/>
      <c r="B140" s="10" t="s">
        <v>222</v>
      </c>
      <c r="C140" s="4"/>
      <c r="D140" s="9"/>
    </row>
    <row r="141" spans="1:4" s="8" customFormat="1" ht="12.75" x14ac:dyDescent="0.25">
      <c r="A141" s="179"/>
      <c r="B141" s="10" t="s">
        <v>223</v>
      </c>
      <c r="C141" s="4"/>
      <c r="D141" s="9"/>
    </row>
    <row r="142" spans="1:4" s="8" customFormat="1" ht="12.75" x14ac:dyDescent="0.25">
      <c r="A142" s="179"/>
      <c r="B142" s="10" t="s">
        <v>224</v>
      </c>
      <c r="C142" s="4"/>
      <c r="D142" s="9"/>
    </row>
    <row r="143" spans="1:4" s="8" customFormat="1" ht="38.25" x14ac:dyDescent="0.25">
      <c r="A143" s="19" t="s">
        <v>225</v>
      </c>
      <c r="B143" s="10" t="s">
        <v>226</v>
      </c>
      <c r="C143" s="4">
        <v>2</v>
      </c>
      <c r="D143" s="11" t="s">
        <v>227</v>
      </c>
    </row>
    <row r="144" spans="1:4" s="8" customFormat="1" ht="25.5" x14ac:dyDescent="0.25">
      <c r="A144" s="19" t="s">
        <v>228</v>
      </c>
      <c r="B144" s="10" t="s">
        <v>229</v>
      </c>
      <c r="C144" s="4">
        <v>2</v>
      </c>
      <c r="D144" s="11" t="s">
        <v>227</v>
      </c>
    </row>
    <row r="145" spans="1:4" s="8" customFormat="1" ht="25.5" x14ac:dyDescent="0.25">
      <c r="A145" s="19" t="s">
        <v>230</v>
      </c>
      <c r="B145" s="10" t="s">
        <v>231</v>
      </c>
      <c r="C145" s="4">
        <v>2</v>
      </c>
      <c r="D145" s="11" t="s">
        <v>227</v>
      </c>
    </row>
    <row r="146" spans="1:4" s="3" customFormat="1" ht="15.75" x14ac:dyDescent="0.25">
      <c r="A146" s="1" t="s">
        <v>232</v>
      </c>
      <c r="B146" s="1" t="s">
        <v>2</v>
      </c>
      <c r="C146" s="14" t="s">
        <v>3</v>
      </c>
      <c r="D146" s="2" t="s">
        <v>4</v>
      </c>
    </row>
    <row r="147" spans="1:4" s="8" customFormat="1" ht="38.25" x14ac:dyDescent="0.25">
      <c r="A147" s="179" t="s">
        <v>233</v>
      </c>
      <c r="B147" s="4" t="s">
        <v>234</v>
      </c>
      <c r="C147" s="4">
        <v>10</v>
      </c>
      <c r="D147" s="4" t="s">
        <v>235</v>
      </c>
    </row>
    <row r="148" spans="1:4" s="8" customFormat="1" ht="12.75" x14ac:dyDescent="0.25">
      <c r="A148" s="179"/>
      <c r="B148" s="4" t="s">
        <v>99</v>
      </c>
      <c r="C148" s="4"/>
      <c r="D148" s="4"/>
    </row>
    <row r="149" spans="1:4" s="8" customFormat="1" ht="12.75" x14ac:dyDescent="0.25">
      <c r="A149" s="179"/>
      <c r="B149" s="4" t="s">
        <v>236</v>
      </c>
      <c r="C149" s="4"/>
      <c r="D149" s="4"/>
    </row>
    <row r="150" spans="1:4" s="8" customFormat="1" ht="12.75" x14ac:dyDescent="0.25">
      <c r="A150" s="179"/>
      <c r="B150" s="4" t="s">
        <v>237</v>
      </c>
      <c r="C150" s="4"/>
      <c r="D150" s="4"/>
    </row>
    <row r="151" spans="1:4" s="8" customFormat="1" ht="12.75" x14ac:dyDescent="0.25">
      <c r="A151" s="179"/>
      <c r="B151" s="4" t="s">
        <v>238</v>
      </c>
      <c r="C151" s="4"/>
      <c r="D151" s="4"/>
    </row>
    <row r="152" spans="1:4" s="8" customFormat="1" ht="12.75" x14ac:dyDescent="0.25">
      <c r="A152" s="179"/>
      <c r="B152" s="4" t="s">
        <v>239</v>
      </c>
      <c r="C152" s="4"/>
      <c r="D152" s="4"/>
    </row>
    <row r="153" spans="1:4" s="8" customFormat="1" ht="12.75" x14ac:dyDescent="0.25">
      <c r="A153" s="179"/>
      <c r="B153" s="4" t="s">
        <v>240</v>
      </c>
      <c r="C153" s="4"/>
      <c r="D153" s="4"/>
    </row>
    <row r="154" spans="1:4" s="8" customFormat="1" ht="12.75" x14ac:dyDescent="0.25">
      <c r="A154" s="179"/>
      <c r="B154" s="4" t="s">
        <v>241</v>
      </c>
      <c r="C154" s="4"/>
      <c r="D154" s="4"/>
    </row>
    <row r="155" spans="1:4" s="8" customFormat="1" ht="12.75" x14ac:dyDescent="0.25">
      <c r="A155" s="179"/>
      <c r="B155" s="4" t="s">
        <v>242</v>
      </c>
      <c r="C155" s="4"/>
      <c r="D155" s="4"/>
    </row>
    <row r="156" spans="1:4" s="8" customFormat="1" ht="12.75" x14ac:dyDescent="0.25">
      <c r="A156" s="12" t="s">
        <v>243</v>
      </c>
      <c r="B156" s="11" t="s">
        <v>244</v>
      </c>
      <c r="C156" s="4">
        <v>20</v>
      </c>
      <c r="D156" s="4" t="s">
        <v>245</v>
      </c>
    </row>
    <row r="157" spans="1:4" s="8" customFormat="1" ht="76.5" x14ac:dyDescent="0.25">
      <c r="A157" s="183" t="s">
        <v>246</v>
      </c>
      <c r="B157" s="6" t="s">
        <v>247</v>
      </c>
      <c r="C157" s="4">
        <v>96</v>
      </c>
      <c r="D157" s="10" t="s">
        <v>248</v>
      </c>
    </row>
    <row r="158" spans="1:4" s="8" customFormat="1" ht="12.75" x14ac:dyDescent="0.25">
      <c r="A158" s="183"/>
      <c r="B158" s="6" t="s">
        <v>99</v>
      </c>
      <c r="C158" s="4"/>
      <c r="D158" s="9"/>
    </row>
    <row r="159" spans="1:4" s="8" customFormat="1" ht="12.75" x14ac:dyDescent="0.25">
      <c r="A159" s="183"/>
      <c r="B159" s="6" t="s">
        <v>249</v>
      </c>
      <c r="C159" s="4"/>
      <c r="D159" s="9"/>
    </row>
    <row r="160" spans="1:4" s="8" customFormat="1" ht="12.75" x14ac:dyDescent="0.25">
      <c r="A160" s="183"/>
      <c r="B160" s="6" t="s">
        <v>250</v>
      </c>
      <c r="C160" s="4"/>
      <c r="D160" s="9"/>
    </row>
    <row r="161" spans="1:5" s="8" customFormat="1" ht="12.75" x14ac:dyDescent="0.25">
      <c r="A161" s="183"/>
      <c r="B161" s="6" t="s">
        <v>251</v>
      </c>
      <c r="C161" s="4"/>
      <c r="D161" s="9"/>
    </row>
    <row r="162" spans="1:5" s="8" customFormat="1" ht="12.75" x14ac:dyDescent="0.25">
      <c r="A162" s="183"/>
      <c r="B162" s="6" t="s">
        <v>252</v>
      </c>
      <c r="C162" s="4"/>
      <c r="D162" s="9"/>
    </row>
    <row r="163" spans="1:5" s="8" customFormat="1" ht="76.5" x14ac:dyDescent="0.25">
      <c r="A163" s="183" t="s">
        <v>253</v>
      </c>
      <c r="B163" s="6" t="s">
        <v>254</v>
      </c>
      <c r="C163" s="4">
        <v>18</v>
      </c>
      <c r="D163" s="10" t="s">
        <v>255</v>
      </c>
    </row>
    <row r="164" spans="1:5" s="8" customFormat="1" ht="12.75" x14ac:dyDescent="0.25">
      <c r="A164" s="183"/>
      <c r="B164" s="6" t="s">
        <v>249</v>
      </c>
      <c r="C164" s="4"/>
      <c r="D164" s="9"/>
    </row>
    <row r="165" spans="1:5" s="8" customFormat="1" ht="12.75" x14ac:dyDescent="0.25">
      <c r="A165" s="183"/>
      <c r="B165" s="6" t="s">
        <v>250</v>
      </c>
      <c r="C165" s="4"/>
      <c r="D165" s="9"/>
    </row>
    <row r="166" spans="1:5" s="8" customFormat="1" ht="12.75" x14ac:dyDescent="0.25">
      <c r="A166" s="183"/>
      <c r="B166" s="6" t="s">
        <v>251</v>
      </c>
      <c r="C166" s="4"/>
      <c r="D166" s="9"/>
    </row>
    <row r="167" spans="1:5" s="8" customFormat="1" ht="12.75" x14ac:dyDescent="0.25">
      <c r="A167" s="183"/>
      <c r="B167" s="6" t="s">
        <v>252</v>
      </c>
      <c r="C167" s="4"/>
      <c r="D167" s="9"/>
    </row>
    <row r="169" spans="1:5" s="1" customFormat="1" ht="15.75" x14ac:dyDescent="0.25">
      <c r="A169" s="1" t="s">
        <v>265</v>
      </c>
      <c r="E169" s="14"/>
    </row>
    <row r="170" spans="1:5" x14ac:dyDescent="0.25">
      <c r="B170" s="184" t="s">
        <v>266</v>
      </c>
      <c r="C170" s="184"/>
      <c r="D170" s="23"/>
    </row>
    <row r="171" spans="1:5" x14ac:dyDescent="0.25">
      <c r="A171" s="20"/>
      <c r="B171" s="4" t="s">
        <v>267</v>
      </c>
      <c r="C171" s="21" t="s">
        <v>32</v>
      </c>
      <c r="D171" s="24" t="s">
        <v>268</v>
      </c>
    </row>
    <row r="172" spans="1:5" x14ac:dyDescent="0.25">
      <c r="A172" s="20"/>
      <c r="B172" s="4" t="s">
        <v>269</v>
      </c>
      <c r="C172" s="21" t="s">
        <v>32</v>
      </c>
      <c r="D172" s="24" t="s">
        <v>268</v>
      </c>
    </row>
    <row r="173" spans="1:5" ht="25.5" x14ac:dyDescent="0.25">
      <c r="A173" s="20"/>
      <c r="B173" s="4" t="s">
        <v>31</v>
      </c>
      <c r="C173" s="21" t="s">
        <v>32</v>
      </c>
      <c r="D173" s="24" t="s">
        <v>270</v>
      </c>
    </row>
    <row r="174" spans="1:5" x14ac:dyDescent="0.25">
      <c r="A174" s="20"/>
      <c r="B174" s="4" t="s">
        <v>271</v>
      </c>
      <c r="C174" s="21" t="s">
        <v>32</v>
      </c>
      <c r="D174" s="24" t="s">
        <v>268</v>
      </c>
    </row>
    <row r="175" spans="1:5" x14ac:dyDescent="0.25">
      <c r="A175" s="20"/>
      <c r="B175" s="4" t="s">
        <v>272</v>
      </c>
      <c r="C175" s="21" t="s">
        <v>32</v>
      </c>
      <c r="D175" s="24" t="s">
        <v>268</v>
      </c>
    </row>
    <row r="176" spans="1:5" ht="25.5" x14ac:dyDescent="0.25">
      <c r="A176" s="20"/>
      <c r="B176" s="4" t="s">
        <v>273</v>
      </c>
      <c r="C176" s="21" t="s">
        <v>32</v>
      </c>
      <c r="D176" s="24" t="s">
        <v>268</v>
      </c>
    </row>
    <row r="177" spans="1:4" x14ac:dyDescent="0.25">
      <c r="B177" s="184" t="s">
        <v>274</v>
      </c>
      <c r="C177" s="184"/>
      <c r="D177" s="24"/>
    </row>
    <row r="178" spans="1:4" ht="25.5" x14ac:dyDescent="0.25">
      <c r="A178" s="20"/>
      <c r="B178" s="4" t="s">
        <v>275</v>
      </c>
      <c r="C178" s="21" t="s">
        <v>32</v>
      </c>
      <c r="D178" s="24" t="s">
        <v>268</v>
      </c>
    </row>
    <row r="179" spans="1:4" ht="25.5" x14ac:dyDescent="0.25">
      <c r="A179" s="20"/>
      <c r="B179" s="4" t="s">
        <v>276</v>
      </c>
      <c r="C179" s="21" t="s">
        <v>32</v>
      </c>
      <c r="D179" s="24" t="s">
        <v>268</v>
      </c>
    </row>
    <row r="180" spans="1:4" ht="25.5" x14ac:dyDescent="0.25">
      <c r="A180" s="20"/>
      <c r="B180" s="4" t="s">
        <v>277</v>
      </c>
      <c r="C180" s="21" t="s">
        <v>32</v>
      </c>
      <c r="D180" s="24" t="s">
        <v>268</v>
      </c>
    </row>
    <row r="181" spans="1:4" ht="25.5" x14ac:dyDescent="0.25">
      <c r="A181" s="20"/>
      <c r="B181" s="4" t="s">
        <v>278</v>
      </c>
      <c r="C181" s="21" t="s">
        <v>32</v>
      </c>
      <c r="D181" s="24" t="s">
        <v>268</v>
      </c>
    </row>
    <row r="182" spans="1:4" x14ac:dyDescent="0.25">
      <c r="B182" s="184" t="s">
        <v>279</v>
      </c>
      <c r="C182" s="184"/>
      <c r="D182" s="24"/>
    </row>
    <row r="183" spans="1:4" ht="38.25" x14ac:dyDescent="0.25">
      <c r="A183" s="20"/>
      <c r="B183" s="4" t="s">
        <v>280</v>
      </c>
      <c r="C183" s="21" t="s">
        <v>32</v>
      </c>
      <c r="D183" s="24" t="s">
        <v>268</v>
      </c>
    </row>
    <row r="184" spans="1:4" ht="114.75" x14ac:dyDescent="0.25">
      <c r="A184" s="20"/>
      <c r="B184" s="4" t="s">
        <v>281</v>
      </c>
      <c r="C184" s="21" t="s">
        <v>32</v>
      </c>
      <c r="D184" s="24" t="s">
        <v>282</v>
      </c>
    </row>
    <row r="185" spans="1:4" ht="102" x14ac:dyDescent="0.25">
      <c r="A185" s="20"/>
      <c r="B185" s="4" t="s">
        <v>283</v>
      </c>
      <c r="C185" s="21" t="s">
        <v>32</v>
      </c>
      <c r="D185" s="24" t="s">
        <v>284</v>
      </c>
    </row>
    <row r="186" spans="1:4" ht="102" x14ac:dyDescent="0.25">
      <c r="A186" s="20"/>
      <c r="B186" s="4" t="s">
        <v>285</v>
      </c>
      <c r="C186" s="21" t="s">
        <v>32</v>
      </c>
      <c r="D186" s="24" t="s">
        <v>286</v>
      </c>
    </row>
    <row r="187" spans="1:4" x14ac:dyDescent="0.25">
      <c r="B187" s="184" t="s">
        <v>287</v>
      </c>
      <c r="C187" s="184"/>
      <c r="D187" s="24"/>
    </row>
    <row r="188" spans="1:4" ht="25.5" x14ac:dyDescent="0.25">
      <c r="A188" s="20"/>
      <c r="B188" s="4" t="s">
        <v>288</v>
      </c>
      <c r="C188" s="21" t="s">
        <v>32</v>
      </c>
      <c r="D188" s="24" t="s">
        <v>268</v>
      </c>
    </row>
    <row r="189" spans="1:4" x14ac:dyDescent="0.25">
      <c r="A189" s="20"/>
      <c r="B189" s="22" t="s">
        <v>289</v>
      </c>
      <c r="C189" s="21" t="s">
        <v>32</v>
      </c>
      <c r="D189" s="24" t="s">
        <v>268</v>
      </c>
    </row>
    <row r="190" spans="1:4" x14ac:dyDescent="0.25">
      <c r="A190" s="20"/>
      <c r="B190" s="22" t="s">
        <v>293</v>
      </c>
      <c r="C190" s="21" t="s">
        <v>32</v>
      </c>
      <c r="D190" s="24" t="s">
        <v>268</v>
      </c>
    </row>
  </sheetData>
  <mergeCells count="21">
    <mergeCell ref="B170:C170"/>
    <mergeCell ref="B177:C177"/>
    <mergeCell ref="B182:C182"/>
    <mergeCell ref="B187:C187"/>
    <mergeCell ref="A147:A155"/>
    <mergeCell ref="A157:A162"/>
    <mergeCell ref="A163:A167"/>
    <mergeCell ref="A63:A64"/>
    <mergeCell ref="A65:A76"/>
    <mergeCell ref="A1:D1"/>
    <mergeCell ref="A88:A114"/>
    <mergeCell ref="A115:A142"/>
    <mergeCell ref="A7:A10"/>
    <mergeCell ref="A12:A14"/>
    <mergeCell ref="A16:A23"/>
    <mergeCell ref="D51:D54"/>
    <mergeCell ref="A36:A38"/>
    <mergeCell ref="A40:A49"/>
    <mergeCell ref="A51:A54"/>
    <mergeCell ref="A55:A61"/>
    <mergeCell ref="C55:C6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CED8-2D9D-4E7B-8B14-F4D0B5BF33B2}">
  <dimension ref="A1:J33"/>
  <sheetViews>
    <sheetView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19" bestFit="1" customWidth="1"/>
    <col min="4" max="4" width="25.28515625" bestFit="1" customWidth="1"/>
    <col min="5" max="5" width="5.7109375" bestFit="1" customWidth="1"/>
    <col min="6" max="6" width="11.85546875" bestFit="1" customWidth="1"/>
  </cols>
  <sheetData>
    <row r="1" spans="1:10" x14ac:dyDescent="0.25">
      <c r="A1" s="32" t="s">
        <v>490</v>
      </c>
      <c r="C1" s="202" t="s">
        <v>753</v>
      </c>
      <c r="D1" s="202"/>
      <c r="E1" s="202"/>
      <c r="F1" s="202"/>
      <c r="H1" s="104"/>
      <c r="I1" s="104" t="s">
        <v>463</v>
      </c>
      <c r="J1" s="104"/>
    </row>
    <row r="2" spans="1:10" s="32" customFormat="1" x14ac:dyDescent="0.25">
      <c r="A2" s="32" t="s">
        <v>464</v>
      </c>
      <c r="B2" s="32" t="s">
        <v>465</v>
      </c>
      <c r="C2" s="32" t="s">
        <v>491</v>
      </c>
      <c r="D2" s="32" t="s">
        <v>492</v>
      </c>
      <c r="E2" s="32" t="s">
        <v>331</v>
      </c>
      <c r="F2" s="104" t="s">
        <v>469</v>
      </c>
      <c r="H2" s="104" t="s">
        <v>471</v>
      </c>
      <c r="I2" s="104" t="s">
        <v>472</v>
      </c>
      <c r="J2" s="104" t="s">
        <v>331</v>
      </c>
    </row>
    <row r="3" spans="1:10" x14ac:dyDescent="0.25">
      <c r="A3" t="s">
        <v>473</v>
      </c>
      <c r="B3" t="s">
        <v>1118</v>
      </c>
      <c r="C3">
        <v>3.71599828216852</v>
      </c>
      <c r="D3">
        <v>2.9926554474934002</v>
      </c>
      <c r="E3" s="112">
        <f t="shared" ref="E3:E33" si="0">LOOKUP(C3,$H$3:$I$12,$J$3:$J$12)</f>
        <v>2</v>
      </c>
      <c r="F3" s="112">
        <f t="shared" ref="F3:F33" si="1">LOOKUP(D3,$H$3:$I$12,$J$3:$J$12)</f>
        <v>2</v>
      </c>
      <c r="H3" s="121">
        <v>0</v>
      </c>
      <c r="I3" s="121">
        <v>1</v>
      </c>
      <c r="J3" s="122">
        <v>1</v>
      </c>
    </row>
    <row r="4" spans="1:10" x14ac:dyDescent="0.25">
      <c r="A4" t="s">
        <v>473</v>
      </c>
      <c r="B4" t="s">
        <v>1119</v>
      </c>
      <c r="C4">
        <v>100</v>
      </c>
      <c r="D4">
        <v>100</v>
      </c>
      <c r="E4" s="112">
        <f t="shared" si="0"/>
        <v>10</v>
      </c>
      <c r="F4" s="112">
        <f t="shared" si="1"/>
        <v>10</v>
      </c>
      <c r="H4" s="121">
        <v>1</v>
      </c>
      <c r="I4" s="121">
        <v>3</v>
      </c>
      <c r="J4" s="122">
        <v>2</v>
      </c>
    </row>
    <row r="5" spans="1:10" x14ac:dyDescent="0.25">
      <c r="A5" t="s">
        <v>473</v>
      </c>
      <c r="B5" t="s">
        <v>1120</v>
      </c>
      <c r="C5">
        <v>0.87754184039225602</v>
      </c>
      <c r="D5">
        <v>0.87754184039225602</v>
      </c>
      <c r="E5" s="112">
        <f t="shared" si="0"/>
        <v>1</v>
      </c>
      <c r="F5" s="112">
        <f t="shared" si="1"/>
        <v>1</v>
      </c>
      <c r="H5" s="121">
        <v>4</v>
      </c>
      <c r="I5" s="121">
        <v>6</v>
      </c>
      <c r="J5" s="122">
        <v>3</v>
      </c>
    </row>
    <row r="6" spans="1:10" x14ac:dyDescent="0.25">
      <c r="A6" t="s">
        <v>473</v>
      </c>
      <c r="B6" t="s">
        <v>1121</v>
      </c>
      <c r="C6">
        <v>0.47524618051269102</v>
      </c>
      <c r="D6">
        <v>0.448143263137669</v>
      </c>
      <c r="E6" s="112">
        <f t="shared" si="0"/>
        <v>1</v>
      </c>
      <c r="F6" s="112">
        <f t="shared" si="1"/>
        <v>1</v>
      </c>
      <c r="H6" s="121">
        <v>7</v>
      </c>
      <c r="I6" s="121">
        <v>10</v>
      </c>
      <c r="J6" s="122">
        <v>4</v>
      </c>
    </row>
    <row r="7" spans="1:10" x14ac:dyDescent="0.25">
      <c r="A7" t="s">
        <v>473</v>
      </c>
      <c r="B7" t="s">
        <v>1122</v>
      </c>
      <c r="C7">
        <v>68.578760855348307</v>
      </c>
      <c r="D7">
        <v>68.578760855348307</v>
      </c>
      <c r="E7" s="112">
        <f t="shared" si="0"/>
        <v>9</v>
      </c>
      <c r="F7" s="112">
        <f t="shared" si="1"/>
        <v>9</v>
      </c>
      <c r="H7" s="121">
        <v>11</v>
      </c>
      <c r="I7" s="121">
        <v>20</v>
      </c>
      <c r="J7" s="122">
        <v>5</v>
      </c>
    </row>
    <row r="8" spans="1:10" x14ac:dyDescent="0.25">
      <c r="A8" t="s">
        <v>473</v>
      </c>
      <c r="B8" t="s">
        <v>1123</v>
      </c>
      <c r="C8">
        <v>0.29528806336617902</v>
      </c>
      <c r="D8">
        <v>0.28738171595741702</v>
      </c>
      <c r="E8" s="112">
        <f t="shared" si="0"/>
        <v>1</v>
      </c>
      <c r="F8" s="112">
        <f t="shared" si="1"/>
        <v>1</v>
      </c>
      <c r="H8" s="121">
        <v>21</v>
      </c>
      <c r="I8" s="121">
        <v>30</v>
      </c>
      <c r="J8" s="122">
        <v>6</v>
      </c>
    </row>
    <row r="9" spans="1:10" x14ac:dyDescent="0.25">
      <c r="A9" t="s">
        <v>473</v>
      </c>
      <c r="B9" t="s">
        <v>1124</v>
      </c>
      <c r="C9">
        <v>6.7338538946162201</v>
      </c>
      <c r="D9">
        <v>6.9330860368856602</v>
      </c>
      <c r="E9" s="112">
        <f t="shared" si="0"/>
        <v>3</v>
      </c>
      <c r="F9" s="112">
        <f t="shared" si="1"/>
        <v>3</v>
      </c>
      <c r="H9" s="121">
        <v>31</v>
      </c>
      <c r="I9" s="121">
        <v>40</v>
      </c>
      <c r="J9" s="122">
        <v>7</v>
      </c>
    </row>
    <row r="10" spans="1:10" x14ac:dyDescent="0.25">
      <c r="A10" t="s">
        <v>473</v>
      </c>
      <c r="B10" t="s">
        <v>1125</v>
      </c>
      <c r="C10">
        <v>1.0215152305197599</v>
      </c>
      <c r="D10">
        <v>1.1061130911822099</v>
      </c>
      <c r="E10" s="112">
        <f t="shared" si="0"/>
        <v>2</v>
      </c>
      <c r="F10" s="112">
        <f t="shared" si="1"/>
        <v>2</v>
      </c>
      <c r="H10" s="121">
        <v>41</v>
      </c>
      <c r="I10" s="121">
        <v>60</v>
      </c>
      <c r="J10" s="122">
        <v>8</v>
      </c>
    </row>
    <row r="11" spans="1:10" x14ac:dyDescent="0.25">
      <c r="A11" t="s">
        <v>473</v>
      </c>
      <c r="B11" t="s">
        <v>1126</v>
      </c>
      <c r="C11">
        <v>1.5433701723491899</v>
      </c>
      <c r="D11">
        <v>1.5433701723491899</v>
      </c>
      <c r="E11" s="112">
        <f t="shared" si="0"/>
        <v>2</v>
      </c>
      <c r="F11" s="112">
        <f t="shared" si="1"/>
        <v>2</v>
      </c>
      <c r="H11" s="121">
        <v>61</v>
      </c>
      <c r="I11" s="121">
        <v>80</v>
      </c>
      <c r="J11" s="122">
        <v>9</v>
      </c>
    </row>
    <row r="12" spans="1:10" x14ac:dyDescent="0.25">
      <c r="A12" t="s">
        <v>473</v>
      </c>
      <c r="B12" t="s">
        <v>1127</v>
      </c>
      <c r="C12">
        <v>43.945171136622697</v>
      </c>
      <c r="D12">
        <v>33.225604575442098</v>
      </c>
      <c r="E12" s="112">
        <f t="shared" si="0"/>
        <v>8</v>
      </c>
      <c r="F12" s="178">
        <f t="shared" si="1"/>
        <v>7</v>
      </c>
      <c r="H12" s="121">
        <v>81</v>
      </c>
      <c r="I12" s="121">
        <v>100</v>
      </c>
      <c r="J12" s="122">
        <v>10</v>
      </c>
    </row>
    <row r="13" spans="1:10" x14ac:dyDescent="0.25">
      <c r="A13" t="s">
        <v>473</v>
      </c>
      <c r="B13" t="s">
        <v>1128</v>
      </c>
      <c r="C13" s="116">
        <v>6.7227437489382494E-2</v>
      </c>
      <c r="D13" s="116">
        <v>6.7227827750634697E-2</v>
      </c>
      <c r="E13" s="112">
        <f t="shared" si="0"/>
        <v>1</v>
      </c>
      <c r="F13" s="112">
        <f t="shared" si="1"/>
        <v>1</v>
      </c>
    </row>
    <row r="14" spans="1:10" x14ac:dyDescent="0.25">
      <c r="A14" t="s">
        <v>473</v>
      </c>
      <c r="B14" t="s">
        <v>1129</v>
      </c>
      <c r="C14">
        <v>0.15746605114578199</v>
      </c>
      <c r="D14">
        <v>0.14641209644831699</v>
      </c>
      <c r="E14" s="112">
        <f t="shared" si="0"/>
        <v>1</v>
      </c>
      <c r="F14" s="112">
        <f t="shared" si="1"/>
        <v>1</v>
      </c>
    </row>
    <row r="15" spans="1:10" x14ac:dyDescent="0.25">
      <c r="A15" t="s">
        <v>473</v>
      </c>
      <c r="B15" t="s">
        <v>1130</v>
      </c>
      <c r="C15">
        <v>3.6639366723800899</v>
      </c>
      <c r="D15">
        <v>3.6639366723800899</v>
      </c>
      <c r="E15" s="112">
        <f t="shared" si="0"/>
        <v>2</v>
      </c>
      <c r="F15" s="112">
        <f t="shared" si="1"/>
        <v>2</v>
      </c>
    </row>
    <row r="16" spans="1:10" x14ac:dyDescent="0.25">
      <c r="A16" t="s">
        <v>473</v>
      </c>
      <c r="B16" t="s">
        <v>1131</v>
      </c>
      <c r="C16">
        <v>0</v>
      </c>
      <c r="D16">
        <v>0</v>
      </c>
      <c r="E16" s="112">
        <f t="shared" si="0"/>
        <v>1</v>
      </c>
      <c r="F16" s="112">
        <f t="shared" si="1"/>
        <v>1</v>
      </c>
    </row>
    <row r="17" spans="1:6" x14ac:dyDescent="0.25">
      <c r="A17" t="s">
        <v>473</v>
      </c>
      <c r="B17" t="s">
        <v>1132</v>
      </c>
      <c r="C17">
        <v>0.41599677889863401</v>
      </c>
      <c r="D17">
        <v>0.41599677889863401</v>
      </c>
      <c r="E17" s="112">
        <f t="shared" si="0"/>
        <v>1</v>
      </c>
      <c r="F17" s="112">
        <f t="shared" si="1"/>
        <v>1</v>
      </c>
    </row>
    <row r="18" spans="1:6" x14ac:dyDescent="0.25">
      <c r="A18" t="s">
        <v>473</v>
      </c>
      <c r="B18" t="s">
        <v>1133</v>
      </c>
      <c r="C18">
        <v>0</v>
      </c>
      <c r="D18">
        <v>0</v>
      </c>
      <c r="E18" s="112">
        <f t="shared" si="0"/>
        <v>1</v>
      </c>
      <c r="F18" s="112">
        <f t="shared" si="1"/>
        <v>1</v>
      </c>
    </row>
    <row r="19" spans="1:6" x14ac:dyDescent="0.25">
      <c r="A19" t="s">
        <v>473</v>
      </c>
      <c r="B19" t="s">
        <v>1134</v>
      </c>
      <c r="C19">
        <v>5.4588690053792002</v>
      </c>
      <c r="D19">
        <v>2.6087984135789699</v>
      </c>
      <c r="E19" s="112">
        <f t="shared" si="0"/>
        <v>3</v>
      </c>
      <c r="F19" s="112">
        <f t="shared" si="1"/>
        <v>2</v>
      </c>
    </row>
    <row r="20" spans="1:6" x14ac:dyDescent="0.25">
      <c r="A20" t="s">
        <v>473</v>
      </c>
      <c r="B20" t="s">
        <v>1135</v>
      </c>
      <c r="C20">
        <v>1.13956702570539</v>
      </c>
      <c r="D20">
        <v>1.13956702570539</v>
      </c>
      <c r="E20" s="112">
        <f t="shared" si="0"/>
        <v>2</v>
      </c>
      <c r="F20" s="112">
        <f t="shared" si="1"/>
        <v>2</v>
      </c>
    </row>
    <row r="21" spans="1:6" x14ac:dyDescent="0.25">
      <c r="A21" t="s">
        <v>473</v>
      </c>
      <c r="B21" t="s">
        <v>1136</v>
      </c>
      <c r="C21">
        <v>1.32236322358722</v>
      </c>
      <c r="D21">
        <v>1.33869204839476</v>
      </c>
      <c r="E21" s="112">
        <f t="shared" si="0"/>
        <v>2</v>
      </c>
      <c r="F21" s="112">
        <f t="shared" si="1"/>
        <v>2</v>
      </c>
    </row>
    <row r="22" spans="1:6" x14ac:dyDescent="0.25">
      <c r="A22" t="s">
        <v>473</v>
      </c>
      <c r="B22" t="s">
        <v>1137</v>
      </c>
      <c r="C22">
        <v>0.62262878977916203</v>
      </c>
      <c r="D22">
        <v>0.43081039696645002</v>
      </c>
      <c r="E22" s="112">
        <f t="shared" si="0"/>
        <v>1</v>
      </c>
      <c r="F22" s="112">
        <f t="shared" si="1"/>
        <v>1</v>
      </c>
    </row>
    <row r="23" spans="1:6" x14ac:dyDescent="0.25">
      <c r="A23" t="s">
        <v>473</v>
      </c>
      <c r="B23" t="s">
        <v>1138</v>
      </c>
      <c r="C23">
        <v>1.0668230926072799</v>
      </c>
      <c r="D23">
        <v>1.04048818517648</v>
      </c>
      <c r="E23" s="112">
        <f t="shared" si="0"/>
        <v>2</v>
      </c>
      <c r="F23" s="112">
        <f t="shared" si="1"/>
        <v>2</v>
      </c>
    </row>
    <row r="24" spans="1:6" x14ac:dyDescent="0.25">
      <c r="A24" t="s">
        <v>473</v>
      </c>
      <c r="B24" t="s">
        <v>1139</v>
      </c>
      <c r="C24">
        <v>0.72591741591985703</v>
      </c>
      <c r="D24">
        <v>0.72591741591985703</v>
      </c>
      <c r="E24" s="112">
        <f t="shared" si="0"/>
        <v>1</v>
      </c>
      <c r="F24" s="112">
        <f t="shared" si="1"/>
        <v>1</v>
      </c>
    </row>
    <row r="25" spans="1:6" x14ac:dyDescent="0.25">
      <c r="A25" t="s">
        <v>473</v>
      </c>
      <c r="B25" t="s">
        <v>1140</v>
      </c>
      <c r="C25">
        <v>2.9731958171184698</v>
      </c>
      <c r="D25">
        <v>2.92985535543529</v>
      </c>
      <c r="E25" s="112">
        <f t="shared" si="0"/>
        <v>2</v>
      </c>
      <c r="F25" s="112">
        <f t="shared" si="1"/>
        <v>2</v>
      </c>
    </row>
    <row r="26" spans="1:6" x14ac:dyDescent="0.25">
      <c r="A26" t="s">
        <v>473</v>
      </c>
      <c r="B26" t="s">
        <v>1141</v>
      </c>
      <c r="C26">
        <v>0</v>
      </c>
      <c r="D26">
        <v>0</v>
      </c>
      <c r="E26" s="112">
        <f t="shared" si="0"/>
        <v>1</v>
      </c>
      <c r="F26" s="112">
        <f t="shared" si="1"/>
        <v>1</v>
      </c>
    </row>
    <row r="27" spans="1:6" x14ac:dyDescent="0.25">
      <c r="A27" t="s">
        <v>473</v>
      </c>
      <c r="B27" t="s">
        <v>1142</v>
      </c>
      <c r="C27">
        <v>0.191871672576339</v>
      </c>
      <c r="D27">
        <v>0.17950051127941299</v>
      </c>
      <c r="E27" s="112">
        <f t="shared" si="0"/>
        <v>1</v>
      </c>
      <c r="F27" s="112">
        <f t="shared" si="1"/>
        <v>1</v>
      </c>
    </row>
    <row r="28" spans="1:6" x14ac:dyDescent="0.25">
      <c r="A28" t="s">
        <v>473</v>
      </c>
      <c r="B28" t="s">
        <v>1143</v>
      </c>
      <c r="D28">
        <v>15.964668500231801</v>
      </c>
      <c r="E28" s="112">
        <f t="shared" si="0"/>
        <v>1</v>
      </c>
      <c r="F28" s="112">
        <f t="shared" si="1"/>
        <v>5</v>
      </c>
    </row>
    <row r="29" spans="1:6" x14ac:dyDescent="0.25">
      <c r="A29" t="s">
        <v>473</v>
      </c>
      <c r="B29" t="s">
        <v>1144</v>
      </c>
      <c r="C29">
        <v>0.46540389692704598</v>
      </c>
      <c r="D29">
        <v>0.45996601581568403</v>
      </c>
      <c r="E29" s="112">
        <f t="shared" si="0"/>
        <v>1</v>
      </c>
      <c r="F29" s="112">
        <f t="shared" si="1"/>
        <v>1</v>
      </c>
    </row>
    <row r="30" spans="1:6" x14ac:dyDescent="0.25">
      <c r="A30" t="s">
        <v>473</v>
      </c>
      <c r="B30" t="s">
        <v>1145</v>
      </c>
      <c r="C30">
        <v>2.52100714891679</v>
      </c>
      <c r="D30">
        <v>1.5639412437548701</v>
      </c>
      <c r="E30" s="112">
        <f t="shared" si="0"/>
        <v>2</v>
      </c>
      <c r="F30" s="112">
        <f t="shared" si="1"/>
        <v>2</v>
      </c>
    </row>
    <row r="31" spans="1:6" x14ac:dyDescent="0.25">
      <c r="A31" t="s">
        <v>473</v>
      </c>
      <c r="B31" t="s">
        <v>1146</v>
      </c>
      <c r="C31">
        <v>0.961680968209081</v>
      </c>
      <c r="D31">
        <v>0.96167039333644599</v>
      </c>
      <c r="E31" s="112">
        <f t="shared" si="0"/>
        <v>1</v>
      </c>
      <c r="F31" s="112">
        <f t="shared" si="1"/>
        <v>1</v>
      </c>
    </row>
    <row r="32" spans="1:6" x14ac:dyDescent="0.25">
      <c r="A32" t="s">
        <v>473</v>
      </c>
      <c r="B32" t="s">
        <v>1147</v>
      </c>
      <c r="C32">
        <v>49.912896694347303</v>
      </c>
      <c r="D32" s="116">
        <v>5.3116278783939097E-2</v>
      </c>
      <c r="E32" s="112">
        <f t="shared" si="0"/>
        <v>8</v>
      </c>
      <c r="F32" s="112">
        <f t="shared" si="1"/>
        <v>1</v>
      </c>
    </row>
    <row r="33" spans="1:6" x14ac:dyDescent="0.25">
      <c r="A33" t="s">
        <v>473</v>
      </c>
      <c r="B33" t="s">
        <v>1148</v>
      </c>
      <c r="C33">
        <v>0.91187560843333604</v>
      </c>
      <c r="D33">
        <v>0.78907388888848795</v>
      </c>
      <c r="E33" s="112">
        <f t="shared" si="0"/>
        <v>1</v>
      </c>
      <c r="F33" s="112">
        <f t="shared" si="1"/>
        <v>1</v>
      </c>
    </row>
  </sheetData>
  <mergeCells count="1">
    <mergeCell ref="C1:F1"/>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77C58-0FDE-4F12-8B49-1BDF49432A03}">
  <dimension ref="A1:I72"/>
  <sheetViews>
    <sheetView workbookViewId="0">
      <pane ySplit="2" topLeftCell="A3" activePane="bottomLeft" state="frozen"/>
      <selection pane="bottomLeft" activeCell="B12" sqref="B12"/>
    </sheetView>
  </sheetViews>
  <sheetFormatPr defaultRowHeight="15" x14ac:dyDescent="0.25"/>
  <cols>
    <col min="1" max="1" width="8.85546875" bestFit="1" customWidth="1"/>
    <col min="2" max="2" width="16.85546875" bestFit="1" customWidth="1"/>
    <col min="3" max="3" width="14.5703125" customWidth="1"/>
    <col min="4" max="4" width="19" style="120" customWidth="1"/>
    <col min="5" max="5" width="5.7109375" bestFit="1" customWidth="1"/>
  </cols>
  <sheetData>
    <row r="1" spans="1:9" x14ac:dyDescent="0.25">
      <c r="A1" s="32" t="s">
        <v>752</v>
      </c>
      <c r="G1" s="104"/>
      <c r="H1" s="104" t="s">
        <v>463</v>
      </c>
      <c r="I1" s="104"/>
    </row>
    <row r="2" spans="1:9" s="32" customFormat="1" x14ac:dyDescent="0.25">
      <c r="A2" s="32" t="s">
        <v>464</v>
      </c>
      <c r="B2" s="32" t="s">
        <v>465</v>
      </c>
      <c r="C2" s="32" t="s">
        <v>500</v>
      </c>
      <c r="D2" s="119" t="s">
        <v>501</v>
      </c>
      <c r="E2" s="32" t="s">
        <v>331</v>
      </c>
      <c r="G2" s="104" t="s">
        <v>471</v>
      </c>
      <c r="H2" s="104" t="s">
        <v>472</v>
      </c>
      <c r="I2" s="104" t="s">
        <v>331</v>
      </c>
    </row>
    <row r="3" spans="1:9" x14ac:dyDescent="0.25">
      <c r="A3" t="s">
        <v>489</v>
      </c>
      <c r="B3" t="s">
        <v>1149</v>
      </c>
      <c r="C3">
        <v>23021934</v>
      </c>
      <c r="D3" s="120">
        <v>2.6366179769932301</v>
      </c>
      <c r="E3">
        <f t="shared" ref="E3:E34" si="0">LOOKUP(D3,$G$3:$H$12,$I$3:$I$12)</f>
        <v>2</v>
      </c>
      <c r="G3" s="121">
        <v>0</v>
      </c>
      <c r="H3" s="121">
        <v>1</v>
      </c>
      <c r="I3" s="122">
        <v>1</v>
      </c>
    </row>
    <row r="4" spans="1:9" x14ac:dyDescent="0.25">
      <c r="A4" t="s">
        <v>489</v>
      </c>
      <c r="B4" t="s">
        <v>1150</v>
      </c>
      <c r="C4">
        <v>89921186.375</v>
      </c>
      <c r="D4" s="46">
        <v>10.298344896170899</v>
      </c>
      <c r="E4">
        <f t="shared" si="0"/>
        <v>4</v>
      </c>
      <c r="G4" s="121">
        <v>1</v>
      </c>
      <c r="H4" s="121">
        <v>3</v>
      </c>
      <c r="I4" s="122">
        <v>2</v>
      </c>
    </row>
    <row r="5" spans="1:9" x14ac:dyDescent="0.25">
      <c r="A5" t="s">
        <v>489</v>
      </c>
      <c r="B5" t="s">
        <v>1151</v>
      </c>
      <c r="C5">
        <v>38144856.5</v>
      </c>
      <c r="D5" s="120">
        <v>4.3685910305244997</v>
      </c>
      <c r="E5">
        <f t="shared" si="0"/>
        <v>3</v>
      </c>
      <c r="G5" s="121">
        <v>4</v>
      </c>
      <c r="H5" s="121">
        <v>6</v>
      </c>
      <c r="I5" s="122">
        <v>3</v>
      </c>
    </row>
    <row r="6" spans="1:9" x14ac:dyDescent="0.25">
      <c r="A6" t="s">
        <v>489</v>
      </c>
      <c r="B6" t="s">
        <v>1152</v>
      </c>
      <c r="C6">
        <v>1632180</v>
      </c>
      <c r="D6" s="123">
        <v>0.186927611280999</v>
      </c>
      <c r="E6" s="108">
        <f t="shared" si="0"/>
        <v>1</v>
      </c>
      <c r="G6" s="121">
        <v>7</v>
      </c>
      <c r="H6" s="121">
        <v>10</v>
      </c>
      <c r="I6" s="122">
        <v>4</v>
      </c>
    </row>
    <row r="7" spans="1:9" x14ac:dyDescent="0.25">
      <c r="A7" t="s">
        <v>489</v>
      </c>
      <c r="B7" t="s">
        <v>1153</v>
      </c>
      <c r="C7">
        <v>15980207</v>
      </c>
      <c r="D7" s="120">
        <v>1.8301547147287001</v>
      </c>
      <c r="E7">
        <f t="shared" si="0"/>
        <v>2</v>
      </c>
      <c r="G7" s="121">
        <v>11</v>
      </c>
      <c r="H7" s="121">
        <v>20</v>
      </c>
      <c r="I7" s="122">
        <v>5</v>
      </c>
    </row>
    <row r="8" spans="1:9" x14ac:dyDescent="0.25">
      <c r="A8" t="s">
        <v>489</v>
      </c>
      <c r="B8" t="s">
        <v>1217</v>
      </c>
      <c r="C8">
        <v>42617</v>
      </c>
      <c r="D8" s="120">
        <v>4.88076928400196E-3</v>
      </c>
      <c r="E8">
        <f t="shared" si="0"/>
        <v>1</v>
      </c>
      <c r="G8" s="121">
        <v>21</v>
      </c>
      <c r="H8" s="121">
        <v>30</v>
      </c>
      <c r="I8" s="122">
        <v>6</v>
      </c>
    </row>
    <row r="9" spans="1:9" x14ac:dyDescent="0.25">
      <c r="A9" t="s">
        <v>489</v>
      </c>
      <c r="B9" t="s">
        <v>1154</v>
      </c>
      <c r="C9">
        <v>14216105</v>
      </c>
      <c r="D9" s="120">
        <v>1.62811855884146</v>
      </c>
      <c r="E9">
        <f t="shared" si="0"/>
        <v>2</v>
      </c>
      <c r="G9" s="121">
        <v>31</v>
      </c>
      <c r="H9" s="121">
        <v>40</v>
      </c>
      <c r="I9" s="122">
        <v>7</v>
      </c>
    </row>
    <row r="10" spans="1:9" x14ac:dyDescent="0.25">
      <c r="A10" t="s">
        <v>489</v>
      </c>
      <c r="B10" t="s">
        <v>1155</v>
      </c>
      <c r="C10">
        <v>120046833</v>
      </c>
      <c r="D10" s="120">
        <v>13.7485251225594</v>
      </c>
      <c r="E10">
        <f t="shared" si="0"/>
        <v>5</v>
      </c>
      <c r="G10" s="121">
        <v>41</v>
      </c>
      <c r="H10" s="121">
        <v>60</v>
      </c>
      <c r="I10" s="122">
        <v>8</v>
      </c>
    </row>
    <row r="11" spans="1:9" x14ac:dyDescent="0.25">
      <c r="A11" t="s">
        <v>489</v>
      </c>
      <c r="B11" t="s">
        <v>1156</v>
      </c>
      <c r="C11">
        <v>7975474</v>
      </c>
      <c r="D11" s="120">
        <v>0.91340189418673801</v>
      </c>
      <c r="E11">
        <f t="shared" si="0"/>
        <v>1</v>
      </c>
      <c r="G11" s="121">
        <v>61</v>
      </c>
      <c r="H11" s="121">
        <v>80</v>
      </c>
      <c r="I11" s="122">
        <v>9</v>
      </c>
    </row>
    <row r="12" spans="1:9" x14ac:dyDescent="0.25">
      <c r="A12" t="s">
        <v>489</v>
      </c>
      <c r="B12" t="s">
        <v>1157</v>
      </c>
      <c r="C12">
        <v>935273</v>
      </c>
      <c r="D12" s="120">
        <v>0.107113399126085</v>
      </c>
      <c r="E12">
        <f t="shared" si="0"/>
        <v>1</v>
      </c>
      <c r="G12" s="121">
        <v>81</v>
      </c>
      <c r="H12" s="121">
        <v>100</v>
      </c>
      <c r="I12" s="122">
        <v>10</v>
      </c>
    </row>
    <row r="13" spans="1:9" x14ac:dyDescent="0.25">
      <c r="A13" t="s">
        <v>489</v>
      </c>
      <c r="B13" t="s">
        <v>1158</v>
      </c>
      <c r="C13">
        <v>315596</v>
      </c>
      <c r="D13" s="123">
        <v>3.61440566664449E-2</v>
      </c>
      <c r="E13" s="108">
        <f t="shared" si="0"/>
        <v>1</v>
      </c>
    </row>
    <row r="14" spans="1:9" x14ac:dyDescent="0.25">
      <c r="A14" t="s">
        <v>489</v>
      </c>
      <c r="B14" t="s">
        <v>1159</v>
      </c>
      <c r="C14">
        <v>709164</v>
      </c>
      <c r="D14" s="123">
        <v>8.1217961576834696E-2</v>
      </c>
      <c r="E14" s="108">
        <f t="shared" si="0"/>
        <v>1</v>
      </c>
    </row>
    <row r="15" spans="1:9" x14ac:dyDescent="0.25">
      <c r="A15" t="s">
        <v>489</v>
      </c>
      <c r="B15" t="s">
        <v>1160</v>
      </c>
      <c r="C15">
        <v>5543844</v>
      </c>
      <c r="D15" s="120">
        <v>0.63491619566132196</v>
      </c>
      <c r="E15">
        <f t="shared" si="0"/>
        <v>1</v>
      </c>
    </row>
    <row r="16" spans="1:9" x14ac:dyDescent="0.25">
      <c r="A16" t="s">
        <v>489</v>
      </c>
      <c r="B16" t="s">
        <v>1161</v>
      </c>
      <c r="C16">
        <v>207737832.921875</v>
      </c>
      <c r="D16" s="120">
        <v>23.791454913537301</v>
      </c>
      <c r="E16">
        <f t="shared" si="0"/>
        <v>6</v>
      </c>
    </row>
    <row r="17" spans="1:5" x14ac:dyDescent="0.25">
      <c r="A17" t="s">
        <v>489</v>
      </c>
      <c r="B17" t="s">
        <v>1162</v>
      </c>
      <c r="C17">
        <v>0</v>
      </c>
      <c r="D17" s="120">
        <v>0</v>
      </c>
      <c r="E17">
        <f t="shared" si="0"/>
        <v>1</v>
      </c>
    </row>
    <row r="18" spans="1:5" x14ac:dyDescent="0.25">
      <c r="A18" t="s">
        <v>489</v>
      </c>
      <c r="B18" t="s">
        <v>1163</v>
      </c>
      <c r="C18">
        <v>361410</v>
      </c>
      <c r="D18" s="123">
        <v>4.1390966678347803E-2</v>
      </c>
      <c r="E18" s="108">
        <f t="shared" si="0"/>
        <v>1</v>
      </c>
    </row>
    <row r="19" spans="1:5" x14ac:dyDescent="0.25">
      <c r="A19" t="s">
        <v>489</v>
      </c>
      <c r="B19" t="s">
        <v>1164</v>
      </c>
      <c r="C19">
        <v>4831993</v>
      </c>
      <c r="D19" s="123">
        <v>0.55339050179300397</v>
      </c>
      <c r="E19" s="108">
        <f t="shared" si="0"/>
        <v>1</v>
      </c>
    </row>
    <row r="20" spans="1:5" x14ac:dyDescent="0.25">
      <c r="A20" t="s">
        <v>489</v>
      </c>
      <c r="B20" t="s">
        <v>1165</v>
      </c>
      <c r="C20">
        <v>26410405</v>
      </c>
      <c r="D20" s="120">
        <v>3.0246871788734899</v>
      </c>
      <c r="E20">
        <f t="shared" si="0"/>
        <v>2</v>
      </c>
    </row>
    <row r="21" spans="1:5" x14ac:dyDescent="0.25">
      <c r="A21" t="s">
        <v>489</v>
      </c>
      <c r="B21" t="s">
        <v>1166</v>
      </c>
      <c r="C21">
        <v>50439915.560000002</v>
      </c>
      <c r="D21" s="123">
        <v>5.77669921751649</v>
      </c>
      <c r="E21" s="108">
        <f t="shared" si="0"/>
        <v>3</v>
      </c>
    </row>
    <row r="22" spans="1:5" x14ac:dyDescent="0.25">
      <c r="A22" t="s">
        <v>489</v>
      </c>
      <c r="B22" t="s">
        <v>1167</v>
      </c>
      <c r="C22">
        <v>2080226</v>
      </c>
      <c r="D22" s="120">
        <v>0.238240682464328</v>
      </c>
      <c r="E22">
        <f t="shared" si="0"/>
        <v>1</v>
      </c>
    </row>
    <row r="23" spans="1:5" x14ac:dyDescent="0.25">
      <c r="A23" t="s">
        <v>489</v>
      </c>
      <c r="B23" t="s">
        <v>1168</v>
      </c>
      <c r="C23">
        <v>0</v>
      </c>
      <c r="D23" s="120">
        <v>0</v>
      </c>
      <c r="E23">
        <f t="shared" si="0"/>
        <v>1</v>
      </c>
    </row>
    <row r="24" spans="1:5" x14ac:dyDescent="0.25">
      <c r="A24" t="s">
        <v>489</v>
      </c>
      <c r="B24" t="s">
        <v>1169</v>
      </c>
      <c r="C24">
        <v>0</v>
      </c>
      <c r="D24" s="120">
        <v>0</v>
      </c>
      <c r="E24">
        <f t="shared" si="0"/>
        <v>1</v>
      </c>
    </row>
    <row r="25" spans="1:5" x14ac:dyDescent="0.25">
      <c r="A25" t="s">
        <v>489</v>
      </c>
      <c r="B25" t="s">
        <v>1170</v>
      </c>
      <c r="C25">
        <v>15034900</v>
      </c>
      <c r="D25" s="123">
        <v>1.7218921582476701</v>
      </c>
      <c r="E25" s="108">
        <f t="shared" si="0"/>
        <v>2</v>
      </c>
    </row>
    <row r="26" spans="1:5" x14ac:dyDescent="0.25">
      <c r="A26" t="s">
        <v>489</v>
      </c>
      <c r="B26" t="s">
        <v>1171</v>
      </c>
      <c r="C26">
        <v>30822298</v>
      </c>
      <c r="D26" s="123">
        <v>3.5299651627461999</v>
      </c>
      <c r="E26" s="108">
        <f t="shared" si="0"/>
        <v>2</v>
      </c>
    </row>
    <row r="27" spans="1:5" x14ac:dyDescent="0.25">
      <c r="A27" t="s">
        <v>489</v>
      </c>
      <c r="B27" t="s">
        <v>1172</v>
      </c>
      <c r="C27">
        <v>785312</v>
      </c>
      <c r="D27" s="123">
        <v>8.9938913765824594E-2</v>
      </c>
      <c r="E27" s="108">
        <f t="shared" si="0"/>
        <v>1</v>
      </c>
    </row>
    <row r="28" spans="1:5" x14ac:dyDescent="0.25">
      <c r="A28" t="s">
        <v>489</v>
      </c>
      <c r="B28" t="s">
        <v>1173</v>
      </c>
      <c r="C28">
        <v>158253</v>
      </c>
      <c r="D28" s="120">
        <v>1.81241378206153E-2</v>
      </c>
      <c r="E28">
        <f t="shared" si="0"/>
        <v>1</v>
      </c>
    </row>
    <row r="29" spans="1:5" x14ac:dyDescent="0.25">
      <c r="A29" t="s">
        <v>489</v>
      </c>
      <c r="B29" t="s">
        <v>1174</v>
      </c>
      <c r="C29">
        <v>0</v>
      </c>
      <c r="D29" s="120">
        <v>0</v>
      </c>
      <c r="E29">
        <f t="shared" si="0"/>
        <v>1</v>
      </c>
    </row>
    <row r="30" spans="1:5" x14ac:dyDescent="0.25">
      <c r="A30" t="s">
        <v>489</v>
      </c>
      <c r="B30" t="s">
        <v>1175</v>
      </c>
      <c r="C30">
        <v>662032</v>
      </c>
      <c r="D30" s="120">
        <v>7.5820105841011398E-2</v>
      </c>
      <c r="E30">
        <f t="shared" si="0"/>
        <v>1</v>
      </c>
    </row>
    <row r="31" spans="1:5" x14ac:dyDescent="0.25">
      <c r="A31" t="s">
        <v>489</v>
      </c>
      <c r="B31" t="s">
        <v>1176</v>
      </c>
      <c r="C31">
        <v>920924</v>
      </c>
      <c r="D31" s="123">
        <v>0.105470060588503</v>
      </c>
      <c r="E31" s="108">
        <f t="shared" si="0"/>
        <v>1</v>
      </c>
    </row>
    <row r="32" spans="1:5" x14ac:dyDescent="0.25">
      <c r="A32" t="s">
        <v>489</v>
      </c>
      <c r="B32" t="s">
        <v>1251</v>
      </c>
      <c r="C32">
        <v>2590830</v>
      </c>
      <c r="D32" s="123">
        <v>0.29671829279561701</v>
      </c>
      <c r="E32" s="108">
        <f t="shared" si="0"/>
        <v>1</v>
      </c>
    </row>
    <row r="33" spans="1:5" x14ac:dyDescent="0.25">
      <c r="A33" t="s">
        <v>489</v>
      </c>
      <c r="B33" t="s">
        <v>1177</v>
      </c>
      <c r="C33">
        <v>94673</v>
      </c>
      <c r="D33" s="123">
        <v>1.08425527471271E-2</v>
      </c>
      <c r="E33" s="108">
        <f t="shared" si="0"/>
        <v>1</v>
      </c>
    </row>
    <row r="34" spans="1:5" x14ac:dyDescent="0.25">
      <c r="A34" t="s">
        <v>489</v>
      </c>
      <c r="B34" t="s">
        <v>1178</v>
      </c>
      <c r="C34">
        <v>3571274</v>
      </c>
      <c r="D34" s="120">
        <v>0.409004961493179</v>
      </c>
      <c r="E34">
        <f t="shared" si="0"/>
        <v>1</v>
      </c>
    </row>
    <row r="35" spans="1:5" x14ac:dyDescent="0.25">
      <c r="A35" t="s">
        <v>489</v>
      </c>
      <c r="B35" t="s">
        <v>1179</v>
      </c>
      <c r="C35">
        <v>0</v>
      </c>
      <c r="D35" s="120">
        <v>0</v>
      </c>
      <c r="E35">
        <f t="shared" ref="E35:E66" si="1">LOOKUP(D35,$G$3:$H$12,$I$3:$I$12)</f>
        <v>1</v>
      </c>
    </row>
    <row r="36" spans="1:5" x14ac:dyDescent="0.25">
      <c r="A36" t="s">
        <v>489</v>
      </c>
      <c r="B36" t="s">
        <v>1180</v>
      </c>
      <c r="C36">
        <v>0</v>
      </c>
      <c r="D36" s="120">
        <v>0</v>
      </c>
      <c r="E36">
        <f t="shared" si="1"/>
        <v>1</v>
      </c>
    </row>
    <row r="37" spans="1:5" x14ac:dyDescent="0.25">
      <c r="A37" t="s">
        <v>489</v>
      </c>
      <c r="B37" t="s">
        <v>1181</v>
      </c>
      <c r="C37">
        <v>416249</v>
      </c>
      <c r="D37" s="123">
        <v>4.76714769621637E-2</v>
      </c>
      <c r="E37" s="108">
        <f t="shared" si="1"/>
        <v>1</v>
      </c>
    </row>
    <row r="38" spans="1:5" x14ac:dyDescent="0.25">
      <c r="A38" t="s">
        <v>489</v>
      </c>
      <c r="B38" t="s">
        <v>1182</v>
      </c>
      <c r="C38">
        <v>22793</v>
      </c>
      <c r="D38" s="123">
        <v>2.61039900251676E-3</v>
      </c>
      <c r="E38" s="108">
        <f t="shared" si="1"/>
        <v>1</v>
      </c>
    </row>
    <row r="39" spans="1:5" x14ac:dyDescent="0.25">
      <c r="A39" t="s">
        <v>489</v>
      </c>
      <c r="B39" t="s">
        <v>1183</v>
      </c>
      <c r="C39">
        <v>12349036</v>
      </c>
      <c r="D39" s="120">
        <v>1.41428996869405</v>
      </c>
      <c r="E39">
        <f t="shared" si="1"/>
        <v>2</v>
      </c>
    </row>
    <row r="40" spans="1:5" x14ac:dyDescent="0.25">
      <c r="A40" t="s">
        <v>489</v>
      </c>
      <c r="B40" t="s">
        <v>1184</v>
      </c>
      <c r="C40">
        <v>4683304</v>
      </c>
      <c r="D40" s="123">
        <v>0.53636169394475197</v>
      </c>
      <c r="E40" s="108">
        <f t="shared" si="1"/>
        <v>1</v>
      </c>
    </row>
    <row r="41" spans="1:5" x14ac:dyDescent="0.25">
      <c r="A41" t="s">
        <v>489</v>
      </c>
      <c r="B41" t="s">
        <v>1185</v>
      </c>
      <c r="C41">
        <v>4024077</v>
      </c>
      <c r="D41" s="120">
        <v>0.46086283450404197</v>
      </c>
      <c r="E41">
        <f t="shared" si="1"/>
        <v>1</v>
      </c>
    </row>
    <row r="42" spans="1:5" x14ac:dyDescent="0.25">
      <c r="A42" t="s">
        <v>489</v>
      </c>
      <c r="B42" t="s">
        <v>1186</v>
      </c>
      <c r="C42">
        <v>1910185</v>
      </c>
      <c r="D42" s="120">
        <v>0.218766508078027</v>
      </c>
      <c r="E42">
        <f t="shared" si="1"/>
        <v>1</v>
      </c>
    </row>
    <row r="43" spans="1:5" x14ac:dyDescent="0.25">
      <c r="A43" t="s">
        <v>489</v>
      </c>
      <c r="B43" t="s">
        <v>1187</v>
      </c>
      <c r="C43">
        <v>9130642</v>
      </c>
      <c r="D43" s="120">
        <v>1.04569906414854</v>
      </c>
      <c r="E43">
        <f t="shared" si="1"/>
        <v>2</v>
      </c>
    </row>
    <row r="44" spans="1:5" x14ac:dyDescent="0.25">
      <c r="A44" t="s">
        <v>489</v>
      </c>
      <c r="B44" t="s">
        <v>1188</v>
      </c>
      <c r="C44">
        <v>469682</v>
      </c>
      <c r="D44" s="123">
        <v>5.3790963203618501E-2</v>
      </c>
      <c r="E44" s="108">
        <f t="shared" si="1"/>
        <v>1</v>
      </c>
    </row>
    <row r="45" spans="1:5" x14ac:dyDescent="0.25">
      <c r="A45" t="s">
        <v>489</v>
      </c>
      <c r="B45" t="s">
        <v>1189</v>
      </c>
      <c r="C45">
        <v>0</v>
      </c>
      <c r="D45" s="120">
        <v>0</v>
      </c>
      <c r="E45">
        <f t="shared" si="1"/>
        <v>1</v>
      </c>
    </row>
    <row r="46" spans="1:5" x14ac:dyDescent="0.25">
      <c r="A46" t="s">
        <v>489</v>
      </c>
      <c r="B46" t="s">
        <v>1190</v>
      </c>
      <c r="C46">
        <v>2006438</v>
      </c>
      <c r="D46" s="123">
        <v>0.22979001245170499</v>
      </c>
      <c r="E46" s="108">
        <f t="shared" si="1"/>
        <v>1</v>
      </c>
    </row>
    <row r="47" spans="1:5" x14ac:dyDescent="0.25">
      <c r="A47" t="s">
        <v>489</v>
      </c>
      <c r="B47" t="s">
        <v>1191</v>
      </c>
      <c r="C47">
        <v>17843826</v>
      </c>
      <c r="D47" s="120">
        <v>2.0435881889826901</v>
      </c>
      <c r="E47">
        <f t="shared" si="1"/>
        <v>2</v>
      </c>
    </row>
    <row r="48" spans="1:5" x14ac:dyDescent="0.25">
      <c r="A48" t="s">
        <v>489</v>
      </c>
      <c r="B48" t="s">
        <v>1192</v>
      </c>
      <c r="C48">
        <v>5500</v>
      </c>
      <c r="D48" s="120">
        <v>6.2989490255087799E-4</v>
      </c>
      <c r="E48">
        <f t="shared" si="1"/>
        <v>1</v>
      </c>
    </row>
    <row r="49" spans="1:5" x14ac:dyDescent="0.25">
      <c r="A49" t="s">
        <v>489</v>
      </c>
      <c r="B49" t="s">
        <v>1193</v>
      </c>
      <c r="C49">
        <v>5182078</v>
      </c>
      <c r="D49" s="120">
        <v>0.59348445760382695</v>
      </c>
      <c r="E49">
        <f t="shared" si="1"/>
        <v>1</v>
      </c>
    </row>
    <row r="50" spans="1:5" x14ac:dyDescent="0.25">
      <c r="A50" t="s">
        <v>489</v>
      </c>
      <c r="B50" t="s">
        <v>1194</v>
      </c>
      <c r="C50">
        <v>4185705.92</v>
      </c>
      <c r="D50" s="123">
        <v>0.47937360410636998</v>
      </c>
      <c r="E50" s="108">
        <f t="shared" si="1"/>
        <v>1</v>
      </c>
    </row>
    <row r="51" spans="1:5" x14ac:dyDescent="0.25">
      <c r="A51" t="s">
        <v>489</v>
      </c>
      <c r="B51" t="s">
        <v>1195</v>
      </c>
      <c r="C51">
        <v>799077.92</v>
      </c>
      <c r="D51" s="123">
        <v>9.1515474281628803E-2</v>
      </c>
      <c r="E51" s="108">
        <f t="shared" si="1"/>
        <v>1</v>
      </c>
    </row>
    <row r="52" spans="1:5" x14ac:dyDescent="0.25">
      <c r="A52" t="s">
        <v>489</v>
      </c>
      <c r="B52" t="s">
        <v>1196</v>
      </c>
      <c r="C52">
        <v>614373.54</v>
      </c>
      <c r="D52" s="123">
        <v>7.0361956565115999E-2</v>
      </c>
      <c r="E52" s="108">
        <f t="shared" si="1"/>
        <v>1</v>
      </c>
    </row>
    <row r="53" spans="1:5" x14ac:dyDescent="0.25">
      <c r="A53" t="s">
        <v>489</v>
      </c>
      <c r="B53" t="s">
        <v>1197</v>
      </c>
      <c r="C53">
        <v>873161535</v>
      </c>
      <c r="D53" s="120">
        <v>100</v>
      </c>
      <c r="E53">
        <f t="shared" si="1"/>
        <v>10</v>
      </c>
    </row>
    <row r="54" spans="1:5" x14ac:dyDescent="0.25">
      <c r="A54" t="s">
        <v>489</v>
      </c>
      <c r="B54" t="s">
        <v>1198</v>
      </c>
      <c r="C54">
        <v>6901987</v>
      </c>
      <c r="D54" s="120">
        <v>0.79045935068589601</v>
      </c>
      <c r="E54">
        <f t="shared" si="1"/>
        <v>1</v>
      </c>
    </row>
    <row r="55" spans="1:5" x14ac:dyDescent="0.25">
      <c r="A55" t="s">
        <v>489</v>
      </c>
      <c r="B55" t="s">
        <v>1199</v>
      </c>
      <c r="C55">
        <v>2937422</v>
      </c>
      <c r="D55" s="120">
        <v>0.33641220808014599</v>
      </c>
      <c r="E55">
        <f t="shared" si="1"/>
        <v>1</v>
      </c>
    </row>
    <row r="56" spans="1:5" x14ac:dyDescent="0.25">
      <c r="A56" t="s">
        <v>489</v>
      </c>
      <c r="B56" t="s">
        <v>1200</v>
      </c>
      <c r="C56">
        <v>908338</v>
      </c>
      <c r="D56" s="120">
        <v>0.104028631998774</v>
      </c>
      <c r="E56">
        <f t="shared" si="1"/>
        <v>1</v>
      </c>
    </row>
    <row r="57" spans="1:5" x14ac:dyDescent="0.25">
      <c r="A57" t="s">
        <v>489</v>
      </c>
      <c r="B57" t="s">
        <v>1201</v>
      </c>
      <c r="C57">
        <v>108317</v>
      </c>
      <c r="D57" s="120">
        <v>1.2405150210837001E-2</v>
      </c>
      <c r="E57">
        <f t="shared" si="1"/>
        <v>1</v>
      </c>
    </row>
    <row r="58" spans="1:5" x14ac:dyDescent="0.25">
      <c r="A58" t="s">
        <v>489</v>
      </c>
      <c r="B58" t="s">
        <v>1202</v>
      </c>
      <c r="C58">
        <v>1260685</v>
      </c>
      <c r="D58" s="120">
        <v>0.14438164640406401</v>
      </c>
      <c r="E58">
        <f t="shared" si="1"/>
        <v>1</v>
      </c>
    </row>
    <row r="59" spans="1:5" x14ac:dyDescent="0.25">
      <c r="A59" t="s">
        <v>489</v>
      </c>
      <c r="B59" t="s">
        <v>1203</v>
      </c>
      <c r="C59">
        <v>3681522</v>
      </c>
      <c r="D59" s="120">
        <v>0.42163126207798401</v>
      </c>
      <c r="E59">
        <f t="shared" si="1"/>
        <v>1</v>
      </c>
    </row>
    <row r="60" spans="1:5" x14ac:dyDescent="0.25">
      <c r="A60" t="s">
        <v>489</v>
      </c>
      <c r="B60" t="s">
        <v>1204</v>
      </c>
      <c r="C60">
        <v>0</v>
      </c>
      <c r="D60" s="120">
        <v>0</v>
      </c>
      <c r="E60">
        <f t="shared" si="1"/>
        <v>1</v>
      </c>
    </row>
    <row r="61" spans="1:5" x14ac:dyDescent="0.25">
      <c r="A61" t="s">
        <v>489</v>
      </c>
      <c r="B61" t="s">
        <v>1205</v>
      </c>
      <c r="C61">
        <v>294100</v>
      </c>
      <c r="D61" s="123">
        <v>3.3682198334584197E-2</v>
      </c>
      <c r="E61" s="108">
        <f t="shared" si="1"/>
        <v>1</v>
      </c>
    </row>
    <row r="62" spans="1:5" x14ac:dyDescent="0.25">
      <c r="A62" t="s">
        <v>489</v>
      </c>
      <c r="B62" t="s">
        <v>1206</v>
      </c>
      <c r="C62">
        <v>3382177</v>
      </c>
      <c r="D62" s="120">
        <v>0.387348373059058</v>
      </c>
      <c r="E62">
        <f t="shared" si="1"/>
        <v>1</v>
      </c>
    </row>
    <row r="63" spans="1:5" x14ac:dyDescent="0.25">
      <c r="A63" t="s">
        <v>489</v>
      </c>
      <c r="B63" t="s">
        <v>1207</v>
      </c>
      <c r="C63">
        <v>81055223</v>
      </c>
      <c r="D63" s="120">
        <v>9.2829585077863097</v>
      </c>
      <c r="E63">
        <f t="shared" si="1"/>
        <v>4</v>
      </c>
    </row>
    <row r="64" spans="1:5" x14ac:dyDescent="0.25">
      <c r="A64" t="s">
        <v>489</v>
      </c>
      <c r="B64" t="s">
        <v>1208</v>
      </c>
      <c r="C64">
        <v>1464251</v>
      </c>
      <c r="D64" s="120">
        <v>0.16769531653727701</v>
      </c>
      <c r="E64">
        <f t="shared" si="1"/>
        <v>1</v>
      </c>
    </row>
    <row r="65" spans="1:5" x14ac:dyDescent="0.25">
      <c r="A65" t="s">
        <v>489</v>
      </c>
      <c r="B65" t="s">
        <v>1209</v>
      </c>
      <c r="C65">
        <v>0</v>
      </c>
      <c r="D65" s="120">
        <v>0</v>
      </c>
      <c r="E65">
        <f t="shared" si="1"/>
        <v>1</v>
      </c>
    </row>
    <row r="66" spans="1:5" x14ac:dyDescent="0.25">
      <c r="A66" t="s">
        <v>489</v>
      </c>
      <c r="B66" t="s">
        <v>1210</v>
      </c>
      <c r="C66">
        <v>1645058</v>
      </c>
      <c r="D66" s="123">
        <v>0.18840248156373501</v>
      </c>
      <c r="E66" s="108">
        <f t="shared" si="1"/>
        <v>1</v>
      </c>
    </row>
    <row r="67" spans="1:5" x14ac:dyDescent="0.25">
      <c r="A67" t="s">
        <v>489</v>
      </c>
      <c r="B67" t="s">
        <v>1211</v>
      </c>
      <c r="C67">
        <v>49422837</v>
      </c>
      <c r="D67" s="120">
        <v>5.6602169265278004</v>
      </c>
      <c r="E67">
        <f t="shared" ref="E67:E72" si="2">LOOKUP(D67,$G$3:$H$12,$I$3:$I$12)</f>
        <v>3</v>
      </c>
    </row>
    <row r="68" spans="1:5" x14ac:dyDescent="0.25">
      <c r="A68" t="s">
        <v>489</v>
      </c>
      <c r="B68" t="s">
        <v>1212</v>
      </c>
      <c r="C68">
        <v>154999</v>
      </c>
      <c r="D68" s="123">
        <v>1.7751469090997E-2</v>
      </c>
      <c r="E68" s="108">
        <f t="shared" si="2"/>
        <v>1</v>
      </c>
    </row>
    <row r="69" spans="1:5" x14ac:dyDescent="0.25">
      <c r="A69" t="s">
        <v>489</v>
      </c>
      <c r="B69" t="s">
        <v>1213</v>
      </c>
      <c r="C69">
        <v>3873296</v>
      </c>
      <c r="D69" s="120">
        <v>0.44359443754012801</v>
      </c>
      <c r="E69">
        <f t="shared" si="2"/>
        <v>1</v>
      </c>
    </row>
    <row r="70" spans="1:5" x14ac:dyDescent="0.25">
      <c r="A70" t="s">
        <v>489</v>
      </c>
      <c r="B70" t="s">
        <v>1214</v>
      </c>
      <c r="C70">
        <v>20000</v>
      </c>
      <c r="D70" s="120">
        <v>2.2905269183668298E-3</v>
      </c>
      <c r="E70">
        <f t="shared" si="2"/>
        <v>1</v>
      </c>
    </row>
    <row r="71" spans="1:5" x14ac:dyDescent="0.25">
      <c r="A71" t="s">
        <v>489</v>
      </c>
      <c r="B71" t="s">
        <v>1215</v>
      </c>
      <c r="C71">
        <v>2754589</v>
      </c>
      <c r="D71" s="123">
        <v>0.31547301267685801</v>
      </c>
      <c r="E71" s="108">
        <f t="shared" si="2"/>
        <v>1</v>
      </c>
    </row>
    <row r="72" spans="1:5" x14ac:dyDescent="0.25">
      <c r="A72" t="s">
        <v>489</v>
      </c>
      <c r="B72" t="s">
        <v>1216</v>
      </c>
      <c r="C72">
        <v>1549337</v>
      </c>
      <c r="D72" s="123">
        <v>0.17743990520608499</v>
      </c>
      <c r="E72" s="108">
        <f t="shared" si="2"/>
        <v>1</v>
      </c>
    </row>
  </sheetData>
  <autoFilter ref="A2:E72" xr:uid="{6C1F0D71-D7AE-4E86-9553-71BBB6E19B6D}"/>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523D-A029-4714-8C82-AA944D7B6970}">
  <dimension ref="A1:I76"/>
  <sheetViews>
    <sheetView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14.5703125" customWidth="1"/>
    <col min="4" max="4" width="19" style="120" customWidth="1"/>
    <col min="5" max="5" width="5.7109375" bestFit="1" customWidth="1"/>
  </cols>
  <sheetData>
    <row r="1" spans="1:9" x14ac:dyDescent="0.25">
      <c r="A1" s="32" t="s">
        <v>752</v>
      </c>
      <c r="G1" s="104"/>
      <c r="H1" s="104" t="s">
        <v>463</v>
      </c>
      <c r="I1" s="104"/>
    </row>
    <row r="2" spans="1:9" s="32" customFormat="1" x14ac:dyDescent="0.25">
      <c r="A2" s="32" t="s">
        <v>464</v>
      </c>
      <c r="B2" s="32" t="s">
        <v>465</v>
      </c>
      <c r="C2" s="32" t="s">
        <v>500</v>
      </c>
      <c r="D2" s="119" t="s">
        <v>501</v>
      </c>
      <c r="E2" s="32" t="s">
        <v>331</v>
      </c>
      <c r="G2" s="104" t="s">
        <v>471</v>
      </c>
      <c r="H2" s="104" t="s">
        <v>472</v>
      </c>
      <c r="I2" s="104" t="s">
        <v>331</v>
      </c>
    </row>
    <row r="3" spans="1:9" x14ac:dyDescent="0.25">
      <c r="A3" t="s">
        <v>502</v>
      </c>
      <c r="B3" t="s">
        <v>1218</v>
      </c>
      <c r="C3">
        <v>10019.921875</v>
      </c>
      <c r="D3" s="120">
        <v>5.2710699776819499E-3</v>
      </c>
      <c r="E3">
        <f t="shared" ref="E3:E34" si="0">LOOKUP(D3,$G$3:$H$12,$I$3:$I$12)</f>
        <v>1</v>
      </c>
      <c r="G3" s="121">
        <v>0</v>
      </c>
      <c r="H3" s="121">
        <v>1</v>
      </c>
      <c r="I3" s="122">
        <v>1</v>
      </c>
    </row>
    <row r="4" spans="1:9" x14ac:dyDescent="0.25">
      <c r="A4" t="s">
        <v>502</v>
      </c>
      <c r="B4" t="s">
        <v>1219</v>
      </c>
      <c r="C4">
        <v>0</v>
      </c>
      <c r="D4" s="46">
        <v>0</v>
      </c>
      <c r="E4">
        <f t="shared" si="0"/>
        <v>1</v>
      </c>
      <c r="G4" s="121">
        <v>1</v>
      </c>
      <c r="H4" s="121">
        <v>3</v>
      </c>
      <c r="I4" s="122">
        <v>2</v>
      </c>
    </row>
    <row r="5" spans="1:9" x14ac:dyDescent="0.25">
      <c r="A5" t="s">
        <v>502</v>
      </c>
      <c r="B5" t="s">
        <v>1220</v>
      </c>
      <c r="C5">
        <v>0</v>
      </c>
      <c r="D5" s="120">
        <v>0</v>
      </c>
      <c r="E5">
        <f t="shared" si="0"/>
        <v>1</v>
      </c>
      <c r="G5" s="121">
        <v>4</v>
      </c>
      <c r="H5" s="121">
        <v>6</v>
      </c>
      <c r="I5" s="122">
        <v>3</v>
      </c>
    </row>
    <row r="6" spans="1:9" x14ac:dyDescent="0.25">
      <c r="A6" t="s">
        <v>502</v>
      </c>
      <c r="B6" t="s">
        <v>1221</v>
      </c>
      <c r="C6">
        <v>19384</v>
      </c>
      <c r="D6" s="120">
        <v>1.0197127454887199E-2</v>
      </c>
      <c r="E6">
        <f t="shared" si="0"/>
        <v>1</v>
      </c>
      <c r="G6" s="121">
        <v>7</v>
      </c>
      <c r="H6" s="121">
        <v>10</v>
      </c>
      <c r="I6" s="122">
        <v>4</v>
      </c>
    </row>
    <row r="7" spans="1:9" x14ac:dyDescent="0.25">
      <c r="A7" t="s">
        <v>502</v>
      </c>
      <c r="B7" t="s">
        <v>1222</v>
      </c>
      <c r="C7">
        <v>0</v>
      </c>
      <c r="D7" s="120">
        <v>0</v>
      </c>
      <c r="E7">
        <f t="shared" si="0"/>
        <v>1</v>
      </c>
      <c r="G7" s="121">
        <v>11</v>
      </c>
      <c r="H7" s="121">
        <v>20</v>
      </c>
      <c r="I7" s="122">
        <v>5</v>
      </c>
    </row>
    <row r="8" spans="1:9" x14ac:dyDescent="0.25">
      <c r="A8" t="s">
        <v>502</v>
      </c>
      <c r="B8" t="s">
        <v>1223</v>
      </c>
      <c r="C8">
        <v>0</v>
      </c>
      <c r="D8" s="120">
        <v>0</v>
      </c>
      <c r="E8">
        <f t="shared" si="0"/>
        <v>1</v>
      </c>
      <c r="G8" s="121">
        <v>21</v>
      </c>
      <c r="H8" s="121">
        <v>30</v>
      </c>
      <c r="I8" s="122">
        <v>6</v>
      </c>
    </row>
    <row r="9" spans="1:9" x14ac:dyDescent="0.25">
      <c r="A9" t="s">
        <v>502</v>
      </c>
      <c r="B9" t="s">
        <v>1224</v>
      </c>
      <c r="C9">
        <v>4054</v>
      </c>
      <c r="D9" s="120">
        <v>2.1326431439389502E-3</v>
      </c>
      <c r="E9">
        <f t="shared" si="0"/>
        <v>1</v>
      </c>
      <c r="G9" s="121">
        <v>31</v>
      </c>
      <c r="H9" s="121">
        <v>40</v>
      </c>
      <c r="I9" s="122">
        <v>7</v>
      </c>
    </row>
    <row r="10" spans="1:9" x14ac:dyDescent="0.25">
      <c r="A10" t="s">
        <v>502</v>
      </c>
      <c r="B10" t="s">
        <v>1225</v>
      </c>
      <c r="C10">
        <v>0</v>
      </c>
      <c r="D10" s="120">
        <v>0</v>
      </c>
      <c r="E10">
        <f t="shared" si="0"/>
        <v>1</v>
      </c>
      <c r="G10" s="121">
        <v>41</v>
      </c>
      <c r="H10" s="121">
        <v>60</v>
      </c>
      <c r="I10" s="122">
        <v>8</v>
      </c>
    </row>
    <row r="11" spans="1:9" x14ac:dyDescent="0.25">
      <c r="A11" t="s">
        <v>502</v>
      </c>
      <c r="B11" t="s">
        <v>1226</v>
      </c>
      <c r="C11">
        <v>0</v>
      </c>
      <c r="D11" s="120">
        <v>0</v>
      </c>
      <c r="E11">
        <f t="shared" si="0"/>
        <v>1</v>
      </c>
      <c r="G11" s="121">
        <v>61</v>
      </c>
      <c r="H11" s="121">
        <v>80</v>
      </c>
      <c r="I11" s="122">
        <v>9</v>
      </c>
    </row>
    <row r="12" spans="1:9" x14ac:dyDescent="0.25">
      <c r="A12" t="s">
        <v>502</v>
      </c>
      <c r="B12" t="s">
        <v>1227</v>
      </c>
      <c r="C12">
        <v>0</v>
      </c>
      <c r="D12" s="120">
        <v>0</v>
      </c>
      <c r="E12">
        <f t="shared" si="0"/>
        <v>1</v>
      </c>
      <c r="G12" s="121">
        <v>81</v>
      </c>
      <c r="H12" s="121">
        <v>100</v>
      </c>
      <c r="I12" s="122">
        <v>10</v>
      </c>
    </row>
    <row r="13" spans="1:9" x14ac:dyDescent="0.25">
      <c r="A13" t="s">
        <v>502</v>
      </c>
      <c r="B13" t="s">
        <v>1228</v>
      </c>
      <c r="C13">
        <v>11000000</v>
      </c>
      <c r="D13" s="120">
        <v>5.78664888587282</v>
      </c>
      <c r="E13">
        <f t="shared" si="0"/>
        <v>3</v>
      </c>
    </row>
    <row r="14" spans="1:9" x14ac:dyDescent="0.25">
      <c r="A14" t="s">
        <v>502</v>
      </c>
      <c r="B14" t="s">
        <v>1229</v>
      </c>
      <c r="C14">
        <v>0</v>
      </c>
      <c r="D14" s="120">
        <v>0</v>
      </c>
      <c r="E14">
        <f t="shared" si="0"/>
        <v>1</v>
      </c>
    </row>
    <row r="15" spans="1:9" x14ac:dyDescent="0.25">
      <c r="A15" t="s">
        <v>502</v>
      </c>
      <c r="B15" t="s">
        <v>1230</v>
      </c>
      <c r="C15">
        <v>0</v>
      </c>
      <c r="D15" s="120">
        <v>0</v>
      </c>
      <c r="E15">
        <f t="shared" si="0"/>
        <v>1</v>
      </c>
    </row>
    <row r="16" spans="1:9" x14ac:dyDescent="0.25">
      <c r="A16" t="s">
        <v>502</v>
      </c>
      <c r="B16" t="s">
        <v>1231</v>
      </c>
      <c r="C16">
        <v>0</v>
      </c>
      <c r="D16" s="120">
        <v>0</v>
      </c>
      <c r="E16">
        <f t="shared" si="0"/>
        <v>1</v>
      </c>
    </row>
    <row r="17" spans="1:5" x14ac:dyDescent="0.25">
      <c r="A17" t="s">
        <v>502</v>
      </c>
      <c r="B17" t="s">
        <v>1232</v>
      </c>
      <c r="C17">
        <v>0</v>
      </c>
      <c r="D17" s="120">
        <v>0</v>
      </c>
      <c r="E17">
        <f t="shared" si="0"/>
        <v>1</v>
      </c>
    </row>
    <row r="18" spans="1:5" x14ac:dyDescent="0.25">
      <c r="A18" t="s">
        <v>502</v>
      </c>
      <c r="B18" t="s">
        <v>1233</v>
      </c>
      <c r="C18">
        <v>435217</v>
      </c>
      <c r="D18" s="120">
        <v>0.228949815287537</v>
      </c>
      <c r="E18">
        <f t="shared" si="0"/>
        <v>1</v>
      </c>
    </row>
    <row r="19" spans="1:5" x14ac:dyDescent="0.25">
      <c r="A19" t="s">
        <v>502</v>
      </c>
      <c r="B19" t="s">
        <v>1234</v>
      </c>
      <c r="C19">
        <v>0</v>
      </c>
      <c r="D19" s="120">
        <v>0</v>
      </c>
      <c r="E19">
        <f t="shared" si="0"/>
        <v>1</v>
      </c>
    </row>
    <row r="20" spans="1:5" x14ac:dyDescent="0.25">
      <c r="A20" t="s">
        <v>502</v>
      </c>
      <c r="B20" t="s">
        <v>1235</v>
      </c>
      <c r="C20">
        <v>115779</v>
      </c>
      <c r="D20" s="120">
        <v>6.09065837597699E-2</v>
      </c>
      <c r="E20">
        <f t="shared" si="0"/>
        <v>1</v>
      </c>
    </row>
    <row r="21" spans="1:5" x14ac:dyDescent="0.25">
      <c r="A21" t="s">
        <v>502</v>
      </c>
      <c r="B21" t="s">
        <v>1236</v>
      </c>
      <c r="C21">
        <v>0</v>
      </c>
      <c r="D21" s="120">
        <v>0</v>
      </c>
      <c r="E21">
        <f t="shared" si="0"/>
        <v>1</v>
      </c>
    </row>
    <row r="22" spans="1:5" x14ac:dyDescent="0.25">
      <c r="A22" t="s">
        <v>502</v>
      </c>
      <c r="B22" t="s">
        <v>1237</v>
      </c>
      <c r="C22">
        <v>78000</v>
      </c>
      <c r="D22" s="120">
        <v>4.10326011907345E-2</v>
      </c>
      <c r="E22">
        <f t="shared" si="0"/>
        <v>1</v>
      </c>
    </row>
    <row r="23" spans="1:5" x14ac:dyDescent="0.25">
      <c r="A23" t="s">
        <v>502</v>
      </c>
      <c r="B23" t="s">
        <v>1238</v>
      </c>
      <c r="C23">
        <v>0</v>
      </c>
      <c r="D23" s="120">
        <v>0</v>
      </c>
      <c r="E23">
        <f t="shared" si="0"/>
        <v>1</v>
      </c>
    </row>
    <row r="24" spans="1:5" x14ac:dyDescent="0.25">
      <c r="A24" t="s">
        <v>502</v>
      </c>
      <c r="B24" t="s">
        <v>1239</v>
      </c>
      <c r="C24">
        <v>0</v>
      </c>
      <c r="D24" s="120">
        <v>0</v>
      </c>
      <c r="E24">
        <f t="shared" si="0"/>
        <v>1</v>
      </c>
    </row>
    <row r="25" spans="1:5" x14ac:dyDescent="0.25">
      <c r="A25" t="s">
        <v>502</v>
      </c>
      <c r="B25" t="s">
        <v>1240</v>
      </c>
      <c r="C25">
        <v>0</v>
      </c>
      <c r="D25" s="120">
        <v>0</v>
      </c>
      <c r="E25">
        <f t="shared" si="0"/>
        <v>1</v>
      </c>
    </row>
    <row r="26" spans="1:5" x14ac:dyDescent="0.25">
      <c r="A26" t="s">
        <v>502</v>
      </c>
      <c r="B26" t="s">
        <v>1241</v>
      </c>
      <c r="C26">
        <v>0</v>
      </c>
      <c r="D26" s="120">
        <v>0</v>
      </c>
      <c r="E26">
        <f t="shared" si="0"/>
        <v>1</v>
      </c>
    </row>
    <row r="27" spans="1:5" x14ac:dyDescent="0.25">
      <c r="A27" t="s">
        <v>502</v>
      </c>
      <c r="B27" t="s">
        <v>1242</v>
      </c>
      <c r="C27">
        <v>0</v>
      </c>
      <c r="D27" s="120">
        <v>0</v>
      </c>
      <c r="E27">
        <f t="shared" si="0"/>
        <v>1</v>
      </c>
    </row>
    <row r="28" spans="1:5" x14ac:dyDescent="0.25">
      <c r="A28" t="s">
        <v>502</v>
      </c>
      <c r="B28" t="s">
        <v>1243</v>
      </c>
      <c r="C28">
        <v>6495625</v>
      </c>
      <c r="D28" s="120">
        <v>3.4170819244816002</v>
      </c>
      <c r="E28">
        <f t="shared" si="0"/>
        <v>2</v>
      </c>
    </row>
    <row r="29" spans="1:5" x14ac:dyDescent="0.25">
      <c r="A29" t="s">
        <v>502</v>
      </c>
      <c r="B29" t="s">
        <v>1244</v>
      </c>
      <c r="C29">
        <v>557765</v>
      </c>
      <c r="D29" s="120">
        <v>0.29341729234807701</v>
      </c>
      <c r="E29">
        <f t="shared" si="0"/>
        <v>1</v>
      </c>
    </row>
    <row r="30" spans="1:5" x14ac:dyDescent="0.25">
      <c r="A30" t="s">
        <v>502</v>
      </c>
      <c r="B30" t="s">
        <v>1245</v>
      </c>
      <c r="C30">
        <v>0</v>
      </c>
      <c r="D30" s="120">
        <v>0</v>
      </c>
      <c r="E30">
        <f t="shared" si="0"/>
        <v>1</v>
      </c>
    </row>
    <row r="31" spans="1:5" x14ac:dyDescent="0.25">
      <c r="A31" t="s">
        <v>502</v>
      </c>
      <c r="B31" t="s">
        <v>1246</v>
      </c>
      <c r="C31">
        <v>0</v>
      </c>
      <c r="D31" s="120">
        <v>0</v>
      </c>
      <c r="E31">
        <f t="shared" si="0"/>
        <v>1</v>
      </c>
    </row>
    <row r="32" spans="1:5" x14ac:dyDescent="0.25">
      <c r="A32" t="s">
        <v>502</v>
      </c>
      <c r="B32" t="s">
        <v>1247</v>
      </c>
      <c r="C32">
        <v>2079624</v>
      </c>
      <c r="D32" s="120">
        <v>1.09400490023949</v>
      </c>
      <c r="E32">
        <f t="shared" si="0"/>
        <v>2</v>
      </c>
    </row>
    <row r="33" spans="1:5" x14ac:dyDescent="0.25">
      <c r="A33" t="s">
        <v>502</v>
      </c>
      <c r="B33" t="s">
        <v>1248</v>
      </c>
      <c r="C33">
        <v>0</v>
      </c>
      <c r="D33" s="120">
        <v>0</v>
      </c>
      <c r="E33">
        <f t="shared" si="0"/>
        <v>1</v>
      </c>
    </row>
    <row r="34" spans="1:5" x14ac:dyDescent="0.25">
      <c r="A34" t="s">
        <v>502</v>
      </c>
      <c r="B34" t="s">
        <v>1249</v>
      </c>
      <c r="C34">
        <v>0</v>
      </c>
      <c r="D34" s="120">
        <v>0</v>
      </c>
      <c r="E34">
        <f t="shared" si="0"/>
        <v>1</v>
      </c>
    </row>
    <row r="35" spans="1:5" x14ac:dyDescent="0.25">
      <c r="A35" t="s">
        <v>502</v>
      </c>
      <c r="B35" t="s">
        <v>1250</v>
      </c>
      <c r="C35">
        <v>0</v>
      </c>
      <c r="D35" s="120">
        <v>0</v>
      </c>
      <c r="E35">
        <f t="shared" ref="E35:E66" si="1">LOOKUP(D35,$G$3:$H$12,$I$3:$I$12)</f>
        <v>1</v>
      </c>
    </row>
    <row r="36" spans="1:5" x14ac:dyDescent="0.25">
      <c r="A36" t="s">
        <v>502</v>
      </c>
      <c r="B36" t="s">
        <v>1252</v>
      </c>
      <c r="C36">
        <v>0</v>
      </c>
      <c r="D36" s="120">
        <v>0</v>
      </c>
      <c r="E36">
        <f t="shared" si="1"/>
        <v>1</v>
      </c>
    </row>
    <row r="37" spans="1:5" x14ac:dyDescent="0.25">
      <c r="A37" t="s">
        <v>502</v>
      </c>
      <c r="B37" t="s">
        <v>1253</v>
      </c>
      <c r="C37">
        <v>2974822</v>
      </c>
      <c r="D37" s="120">
        <v>1.56493185563363</v>
      </c>
      <c r="E37">
        <f t="shared" si="1"/>
        <v>2</v>
      </c>
    </row>
    <row r="38" spans="1:5" x14ac:dyDescent="0.25">
      <c r="A38" t="s">
        <v>502</v>
      </c>
      <c r="B38" t="s">
        <v>1254</v>
      </c>
      <c r="C38">
        <v>0</v>
      </c>
      <c r="D38" s="120">
        <v>0</v>
      </c>
      <c r="E38">
        <f t="shared" si="1"/>
        <v>1</v>
      </c>
    </row>
    <row r="39" spans="1:5" x14ac:dyDescent="0.25">
      <c r="A39" t="s">
        <v>502</v>
      </c>
      <c r="B39" t="s">
        <v>1255</v>
      </c>
      <c r="C39">
        <v>0</v>
      </c>
      <c r="D39" s="120">
        <v>0</v>
      </c>
      <c r="E39">
        <f t="shared" si="1"/>
        <v>1</v>
      </c>
    </row>
    <row r="40" spans="1:5" x14ac:dyDescent="0.25">
      <c r="A40" t="s">
        <v>502</v>
      </c>
      <c r="B40" t="s">
        <v>1256</v>
      </c>
      <c r="C40">
        <v>0</v>
      </c>
      <c r="D40" s="120">
        <v>0</v>
      </c>
      <c r="E40">
        <f t="shared" si="1"/>
        <v>1</v>
      </c>
    </row>
    <row r="41" spans="1:5" x14ac:dyDescent="0.25">
      <c r="A41" t="s">
        <v>502</v>
      </c>
      <c r="B41" t="s">
        <v>1257</v>
      </c>
      <c r="C41">
        <v>4068812</v>
      </c>
      <c r="D41" s="120">
        <v>2.14043512969327</v>
      </c>
      <c r="E41">
        <f t="shared" si="1"/>
        <v>2</v>
      </c>
    </row>
    <row r="42" spans="1:5" x14ac:dyDescent="0.25">
      <c r="A42" t="s">
        <v>502</v>
      </c>
      <c r="B42" t="s">
        <v>1258</v>
      </c>
      <c r="C42">
        <v>0</v>
      </c>
      <c r="D42" s="120">
        <v>0</v>
      </c>
      <c r="E42">
        <f t="shared" si="1"/>
        <v>1</v>
      </c>
    </row>
    <row r="43" spans="1:5" x14ac:dyDescent="0.25">
      <c r="A43" t="s">
        <v>502</v>
      </c>
      <c r="B43" t="s">
        <v>1259</v>
      </c>
      <c r="C43">
        <v>152843</v>
      </c>
      <c r="D43" s="120">
        <v>8.0404434151223503E-2</v>
      </c>
      <c r="E43">
        <f t="shared" si="1"/>
        <v>1</v>
      </c>
    </row>
    <row r="44" spans="1:5" x14ac:dyDescent="0.25">
      <c r="A44" t="s">
        <v>502</v>
      </c>
      <c r="B44" t="s">
        <v>1260</v>
      </c>
      <c r="C44">
        <v>0</v>
      </c>
      <c r="D44" s="120">
        <v>0</v>
      </c>
      <c r="E44">
        <f t="shared" si="1"/>
        <v>1</v>
      </c>
    </row>
    <row r="45" spans="1:5" x14ac:dyDescent="0.25">
      <c r="A45" t="s">
        <v>502</v>
      </c>
      <c r="B45" t="s">
        <v>1261</v>
      </c>
      <c r="C45">
        <v>0</v>
      </c>
      <c r="D45" s="120">
        <v>0</v>
      </c>
      <c r="E45">
        <f t="shared" si="1"/>
        <v>1</v>
      </c>
    </row>
    <row r="46" spans="1:5" x14ac:dyDescent="0.25">
      <c r="A46" t="s">
        <v>502</v>
      </c>
      <c r="B46" t="s">
        <v>1262</v>
      </c>
      <c r="C46">
        <v>5000</v>
      </c>
      <c r="D46" s="120">
        <v>2.6302949481240099E-3</v>
      </c>
      <c r="E46">
        <f t="shared" si="1"/>
        <v>1</v>
      </c>
    </row>
    <row r="47" spans="1:5" x14ac:dyDescent="0.25">
      <c r="A47" t="s">
        <v>502</v>
      </c>
      <c r="B47" t="s">
        <v>1263</v>
      </c>
      <c r="C47">
        <v>0</v>
      </c>
      <c r="D47" s="120">
        <v>0</v>
      </c>
      <c r="E47">
        <f t="shared" si="1"/>
        <v>1</v>
      </c>
    </row>
    <row r="48" spans="1:5" x14ac:dyDescent="0.25">
      <c r="A48" t="s">
        <v>502</v>
      </c>
      <c r="B48" t="s">
        <v>1264</v>
      </c>
      <c r="C48">
        <v>33341</v>
      </c>
      <c r="D48" s="120">
        <v>1.75393327730805E-2</v>
      </c>
      <c r="E48">
        <f t="shared" si="1"/>
        <v>1</v>
      </c>
    </row>
    <row r="49" spans="1:5" x14ac:dyDescent="0.25">
      <c r="A49" t="s">
        <v>502</v>
      </c>
      <c r="B49" t="s">
        <v>1265</v>
      </c>
      <c r="C49">
        <v>0</v>
      </c>
      <c r="D49" s="120">
        <v>0</v>
      </c>
      <c r="E49">
        <f t="shared" si="1"/>
        <v>1</v>
      </c>
    </row>
    <row r="50" spans="1:5" x14ac:dyDescent="0.25">
      <c r="A50" t="s">
        <v>502</v>
      </c>
      <c r="B50" t="s">
        <v>1266</v>
      </c>
      <c r="C50">
        <v>18093943</v>
      </c>
      <c r="D50" s="120">
        <v>9.5184813729087505</v>
      </c>
      <c r="E50">
        <f t="shared" si="1"/>
        <v>4</v>
      </c>
    </row>
    <row r="51" spans="1:5" x14ac:dyDescent="0.25">
      <c r="A51" t="s">
        <v>502</v>
      </c>
      <c r="B51" t="s">
        <v>1267</v>
      </c>
      <c r="C51">
        <v>0</v>
      </c>
      <c r="D51" s="120">
        <v>0</v>
      </c>
      <c r="E51">
        <f t="shared" si="1"/>
        <v>1</v>
      </c>
    </row>
    <row r="52" spans="1:5" x14ac:dyDescent="0.25">
      <c r="A52" t="s">
        <v>502</v>
      </c>
      <c r="B52" t="s">
        <v>1268</v>
      </c>
      <c r="C52">
        <v>0</v>
      </c>
      <c r="D52" s="120">
        <v>0</v>
      </c>
      <c r="E52">
        <f t="shared" si="1"/>
        <v>1</v>
      </c>
    </row>
    <row r="53" spans="1:5" x14ac:dyDescent="0.25">
      <c r="A53" t="s">
        <v>502</v>
      </c>
      <c r="B53" t="s">
        <v>1269</v>
      </c>
      <c r="C53">
        <v>49802</v>
      </c>
      <c r="D53" s="120">
        <v>2.6198789801294399E-2</v>
      </c>
      <c r="E53">
        <f t="shared" si="1"/>
        <v>1</v>
      </c>
    </row>
    <row r="54" spans="1:5" x14ac:dyDescent="0.25">
      <c r="A54" t="s">
        <v>502</v>
      </c>
      <c r="B54" t="s">
        <v>1270</v>
      </c>
      <c r="C54">
        <v>0</v>
      </c>
      <c r="D54" s="120">
        <v>0</v>
      </c>
      <c r="E54">
        <f t="shared" si="1"/>
        <v>1</v>
      </c>
    </row>
    <row r="55" spans="1:5" x14ac:dyDescent="0.25">
      <c r="A55" t="s">
        <v>502</v>
      </c>
      <c r="B55" t="s">
        <v>1271</v>
      </c>
      <c r="C55">
        <v>190092750</v>
      </c>
      <c r="D55" s="120">
        <v>100</v>
      </c>
      <c r="E55">
        <f t="shared" si="1"/>
        <v>10</v>
      </c>
    </row>
    <row r="56" spans="1:5" x14ac:dyDescent="0.25">
      <c r="A56" t="s">
        <v>502</v>
      </c>
      <c r="B56" t="s">
        <v>1272</v>
      </c>
      <c r="C56">
        <v>0</v>
      </c>
      <c r="D56" s="120">
        <v>0</v>
      </c>
      <c r="E56">
        <f t="shared" si="1"/>
        <v>1</v>
      </c>
    </row>
    <row r="57" spans="1:5" x14ac:dyDescent="0.25">
      <c r="A57" t="s">
        <v>502</v>
      </c>
      <c r="B57" t="s">
        <v>1273</v>
      </c>
      <c r="C57">
        <v>0</v>
      </c>
      <c r="D57" s="120">
        <v>0</v>
      </c>
      <c r="E57">
        <f t="shared" si="1"/>
        <v>1</v>
      </c>
    </row>
    <row r="58" spans="1:5" x14ac:dyDescent="0.25">
      <c r="A58" t="s">
        <v>502</v>
      </c>
      <c r="B58" t="s">
        <v>1274</v>
      </c>
      <c r="C58">
        <v>0</v>
      </c>
      <c r="D58" s="120">
        <v>0</v>
      </c>
      <c r="E58">
        <f t="shared" si="1"/>
        <v>1</v>
      </c>
    </row>
    <row r="59" spans="1:5" x14ac:dyDescent="0.25">
      <c r="A59" t="s">
        <v>502</v>
      </c>
      <c r="B59" t="s">
        <v>1275</v>
      </c>
      <c r="C59">
        <v>107079</v>
      </c>
      <c r="D59" s="120">
        <v>5.6329870550034099E-2</v>
      </c>
      <c r="E59">
        <f t="shared" si="1"/>
        <v>1</v>
      </c>
    </row>
    <row r="60" spans="1:5" x14ac:dyDescent="0.25">
      <c r="A60" t="s">
        <v>502</v>
      </c>
      <c r="B60" t="s">
        <v>1276</v>
      </c>
      <c r="C60">
        <v>0</v>
      </c>
      <c r="D60" s="120">
        <v>0</v>
      </c>
      <c r="E60">
        <f t="shared" si="1"/>
        <v>1</v>
      </c>
    </row>
    <row r="61" spans="1:5" x14ac:dyDescent="0.25">
      <c r="A61" t="s">
        <v>502</v>
      </c>
      <c r="B61" t="s">
        <v>1277</v>
      </c>
      <c r="C61">
        <v>0</v>
      </c>
      <c r="D61" s="120">
        <v>0</v>
      </c>
      <c r="E61">
        <f t="shared" si="1"/>
        <v>1</v>
      </c>
    </row>
    <row r="62" spans="1:5" x14ac:dyDescent="0.25">
      <c r="A62" t="s">
        <v>502</v>
      </c>
      <c r="B62" t="s">
        <v>1278</v>
      </c>
      <c r="C62">
        <v>0</v>
      </c>
      <c r="D62" s="120">
        <v>0</v>
      </c>
      <c r="E62">
        <f t="shared" si="1"/>
        <v>1</v>
      </c>
    </row>
    <row r="63" spans="1:5" x14ac:dyDescent="0.25">
      <c r="A63" t="s">
        <v>502</v>
      </c>
      <c r="B63" t="s">
        <v>1279</v>
      </c>
      <c r="C63">
        <v>0</v>
      </c>
      <c r="D63" s="120">
        <v>0</v>
      </c>
      <c r="E63">
        <f t="shared" si="1"/>
        <v>1</v>
      </c>
    </row>
    <row r="64" spans="1:5" x14ac:dyDescent="0.25">
      <c r="A64" t="s">
        <v>502</v>
      </c>
      <c r="B64" t="s">
        <v>1280</v>
      </c>
      <c r="C64">
        <v>0</v>
      </c>
      <c r="D64" s="120">
        <v>0</v>
      </c>
      <c r="E64">
        <f t="shared" si="1"/>
        <v>1</v>
      </c>
    </row>
    <row r="65" spans="1:5" x14ac:dyDescent="0.25">
      <c r="A65" t="s">
        <v>502</v>
      </c>
      <c r="B65" t="s">
        <v>1281</v>
      </c>
      <c r="C65">
        <v>114998</v>
      </c>
      <c r="D65" s="120">
        <v>6.04957316888729E-2</v>
      </c>
      <c r="E65">
        <f t="shared" si="1"/>
        <v>1</v>
      </c>
    </row>
    <row r="66" spans="1:5" x14ac:dyDescent="0.25">
      <c r="A66" t="s">
        <v>502</v>
      </c>
      <c r="B66" t="s">
        <v>1282</v>
      </c>
      <c r="C66">
        <v>0</v>
      </c>
      <c r="D66" s="120">
        <v>0</v>
      </c>
      <c r="E66">
        <f t="shared" si="1"/>
        <v>1</v>
      </c>
    </row>
    <row r="67" spans="1:5" x14ac:dyDescent="0.25">
      <c r="A67" t="s">
        <v>502</v>
      </c>
      <c r="B67" t="s">
        <v>1283</v>
      </c>
      <c r="C67">
        <v>0</v>
      </c>
      <c r="D67" s="120">
        <v>0</v>
      </c>
      <c r="E67">
        <f t="shared" ref="E67:E76" si="2">LOOKUP(D67,$G$3:$H$12,$I$3:$I$12)</f>
        <v>1</v>
      </c>
    </row>
    <row r="68" spans="1:5" x14ac:dyDescent="0.25">
      <c r="A68" t="s">
        <v>502</v>
      </c>
      <c r="B68" t="s">
        <v>1284</v>
      </c>
      <c r="C68">
        <v>0</v>
      </c>
      <c r="D68" s="120">
        <v>0</v>
      </c>
      <c r="E68">
        <f t="shared" si="2"/>
        <v>1</v>
      </c>
    </row>
    <row r="69" spans="1:5" x14ac:dyDescent="0.25">
      <c r="A69" t="s">
        <v>502</v>
      </c>
      <c r="B69" t="s">
        <v>1285</v>
      </c>
      <c r="C69">
        <v>485916</v>
      </c>
      <c r="D69" s="120">
        <v>0.25562048000252502</v>
      </c>
      <c r="E69">
        <f t="shared" si="2"/>
        <v>1</v>
      </c>
    </row>
    <row r="70" spans="1:5" x14ac:dyDescent="0.25">
      <c r="A70" t="s">
        <v>502</v>
      </c>
      <c r="B70" t="s">
        <v>1286</v>
      </c>
      <c r="C70">
        <v>0</v>
      </c>
      <c r="D70" s="120">
        <v>0</v>
      </c>
      <c r="E70">
        <f t="shared" si="2"/>
        <v>1</v>
      </c>
    </row>
    <row r="71" spans="1:5" x14ac:dyDescent="0.25">
      <c r="A71" t="s">
        <v>502</v>
      </c>
      <c r="B71" t="s">
        <v>1287</v>
      </c>
      <c r="C71">
        <v>0</v>
      </c>
      <c r="D71" s="120">
        <v>0</v>
      </c>
      <c r="E71">
        <f t="shared" si="2"/>
        <v>1</v>
      </c>
    </row>
    <row r="72" spans="1:5" x14ac:dyDescent="0.25">
      <c r="A72" t="s">
        <v>502</v>
      </c>
      <c r="B72" t="s">
        <v>1288</v>
      </c>
      <c r="C72">
        <v>0</v>
      </c>
      <c r="D72" s="120">
        <v>0</v>
      </c>
      <c r="E72">
        <f t="shared" si="2"/>
        <v>1</v>
      </c>
    </row>
    <row r="73" spans="1:5" x14ac:dyDescent="0.25">
      <c r="A73" t="s">
        <v>502</v>
      </c>
      <c r="B73" t="s">
        <v>1289</v>
      </c>
      <c r="C73">
        <v>0</v>
      </c>
      <c r="D73" s="120">
        <v>0</v>
      </c>
      <c r="E73">
        <f t="shared" si="2"/>
        <v>1</v>
      </c>
    </row>
    <row r="74" spans="1:5" x14ac:dyDescent="0.25">
      <c r="A74" t="s">
        <v>502</v>
      </c>
      <c r="B74" t="s">
        <v>1290</v>
      </c>
      <c r="C74">
        <v>0</v>
      </c>
      <c r="D74" s="120">
        <v>0</v>
      </c>
      <c r="E74">
        <f t="shared" si="2"/>
        <v>1</v>
      </c>
    </row>
    <row r="75" spans="1:5" x14ac:dyDescent="0.25">
      <c r="A75" t="s">
        <v>502</v>
      </c>
      <c r="B75" t="s">
        <v>1291</v>
      </c>
      <c r="C75">
        <v>0</v>
      </c>
      <c r="D75" s="120">
        <v>0</v>
      </c>
      <c r="E75">
        <f t="shared" si="2"/>
        <v>1</v>
      </c>
    </row>
    <row r="76" spans="1:5" x14ac:dyDescent="0.25">
      <c r="A76" t="s">
        <v>502</v>
      </c>
      <c r="B76" t="s">
        <v>1292</v>
      </c>
      <c r="C76">
        <v>0</v>
      </c>
      <c r="D76" s="120">
        <v>0</v>
      </c>
      <c r="E76">
        <f t="shared" si="2"/>
        <v>1</v>
      </c>
    </row>
  </sheetData>
  <autoFilter ref="A2:E33" xr:uid="{6C1F0D71-D7AE-4E86-9553-71BBB6E19B6D}"/>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25F7B-F58C-4BC0-90B5-D24E7F0256A4}">
  <dimension ref="A1:J2838"/>
  <sheetViews>
    <sheetView workbookViewId="0">
      <pane ySplit="1" topLeftCell="A128" activePane="bottomLeft" state="frozen"/>
      <selection pane="bottomLeft" activeCell="B160" sqref="B160"/>
    </sheetView>
  </sheetViews>
  <sheetFormatPr defaultRowHeight="15" x14ac:dyDescent="0.25"/>
  <cols>
    <col min="2" max="2" width="16.85546875" bestFit="1" customWidth="1"/>
    <col min="4" max="4" width="47.7109375" customWidth="1"/>
    <col min="5" max="5" width="8.42578125" bestFit="1" customWidth="1"/>
    <col min="6" max="6" width="61.140625" customWidth="1"/>
    <col min="7" max="7" width="15.140625" bestFit="1" customWidth="1"/>
    <col min="9" max="9" width="37.5703125" customWidth="1"/>
  </cols>
  <sheetData>
    <row r="1" spans="1:10" x14ac:dyDescent="0.25">
      <c r="A1" s="137" t="s">
        <v>464</v>
      </c>
      <c r="B1" s="137" t="s">
        <v>465</v>
      </c>
      <c r="C1" s="137" t="s">
        <v>99</v>
      </c>
      <c r="D1" s="137" t="s">
        <v>523</v>
      </c>
      <c r="E1" s="137" t="s">
        <v>1076</v>
      </c>
      <c r="F1" s="137" t="s">
        <v>1075</v>
      </c>
      <c r="G1" s="137" t="s">
        <v>1077</v>
      </c>
      <c r="I1" s="202" t="s">
        <v>1078</v>
      </c>
      <c r="J1" s="202"/>
    </row>
    <row r="2" spans="1:10" x14ac:dyDescent="0.25">
      <c r="A2" t="e">
        <f>VLOOKUP(B2,[1]Applicant!$B$2:$D$176,3,FALSE)</f>
        <v>#N/A</v>
      </c>
      <c r="B2" t="s">
        <v>1118</v>
      </c>
      <c r="C2" t="s">
        <v>552</v>
      </c>
      <c r="E2">
        <v>1</v>
      </c>
      <c r="G2">
        <f t="shared" ref="G2:G65" si="0">IFERROR(VLOOKUP(D2,$I$2:$J$126,2,0),0)</f>
        <v>0</v>
      </c>
      <c r="I2" s="132" t="s">
        <v>531</v>
      </c>
      <c r="J2">
        <v>3</v>
      </c>
    </row>
    <row r="3" spans="1:10" x14ac:dyDescent="0.25">
      <c r="A3" t="e">
        <f>VLOOKUP(B3,[1]Applicant!$B$2:$D$176,3,FALSE)</f>
        <v>#N/A</v>
      </c>
      <c r="B3" t="s">
        <v>1118</v>
      </c>
      <c r="C3" t="s">
        <v>524</v>
      </c>
      <c r="D3" t="s">
        <v>1018</v>
      </c>
      <c r="E3">
        <v>1</v>
      </c>
      <c r="F3" t="s">
        <v>1026</v>
      </c>
      <c r="G3">
        <f t="shared" si="0"/>
        <v>1</v>
      </c>
      <c r="I3" s="132" t="s">
        <v>982</v>
      </c>
      <c r="J3">
        <v>0</v>
      </c>
    </row>
    <row r="4" spans="1:10" x14ac:dyDescent="0.25">
      <c r="A4" t="e">
        <f>VLOOKUP(B4,[1]Applicant!$B$2:$D$176,3,FALSE)</f>
        <v>#N/A</v>
      </c>
      <c r="B4" t="s">
        <v>1118</v>
      </c>
      <c r="C4" t="s">
        <v>526</v>
      </c>
      <c r="D4" t="s">
        <v>1025</v>
      </c>
      <c r="E4">
        <v>1</v>
      </c>
      <c r="F4" t="s">
        <v>1024</v>
      </c>
      <c r="G4">
        <f t="shared" si="0"/>
        <v>1</v>
      </c>
      <c r="I4" s="132" t="s">
        <v>533</v>
      </c>
      <c r="J4">
        <v>0</v>
      </c>
    </row>
    <row r="5" spans="1:10" x14ac:dyDescent="0.25">
      <c r="A5" t="e">
        <f>VLOOKUP(B5,[1]Applicant!$B$2:$D$176,3,FALSE)</f>
        <v>#N/A</v>
      </c>
      <c r="B5" t="s">
        <v>1118</v>
      </c>
      <c r="C5" t="s">
        <v>528</v>
      </c>
      <c r="D5" t="s">
        <v>1023</v>
      </c>
      <c r="E5">
        <v>1</v>
      </c>
      <c r="F5" t="s">
        <v>1022</v>
      </c>
      <c r="G5">
        <f t="shared" si="0"/>
        <v>1</v>
      </c>
      <c r="I5" s="132" t="s">
        <v>535</v>
      </c>
      <c r="J5">
        <v>0</v>
      </c>
    </row>
    <row r="6" spans="1:10" x14ac:dyDescent="0.25">
      <c r="A6" t="e">
        <f>VLOOKUP(B6,[1]Applicant!$B$2:$D$176,3,FALSE)</f>
        <v>#N/A</v>
      </c>
      <c r="B6" t="s">
        <v>1118</v>
      </c>
      <c r="C6" t="s">
        <v>529</v>
      </c>
      <c r="E6">
        <v>1</v>
      </c>
      <c r="G6">
        <f t="shared" si="0"/>
        <v>0</v>
      </c>
      <c r="I6" s="132" t="s">
        <v>780</v>
      </c>
      <c r="J6">
        <v>0</v>
      </c>
    </row>
    <row r="7" spans="1:10" x14ac:dyDescent="0.25">
      <c r="A7" t="e">
        <f>VLOOKUP(B7,[1]Applicant!$B$2:$D$176,3,FALSE)</f>
        <v>#N/A</v>
      </c>
      <c r="B7" t="s">
        <v>1118</v>
      </c>
      <c r="C7" t="s">
        <v>532</v>
      </c>
      <c r="D7" t="s">
        <v>1018</v>
      </c>
      <c r="E7">
        <v>1</v>
      </c>
      <c r="F7" t="s">
        <v>1021</v>
      </c>
      <c r="G7">
        <f t="shared" si="0"/>
        <v>1</v>
      </c>
      <c r="I7" s="132" t="s">
        <v>625</v>
      </c>
      <c r="J7">
        <v>1</v>
      </c>
    </row>
    <row r="8" spans="1:10" x14ac:dyDescent="0.25">
      <c r="A8" t="e">
        <f>VLOOKUP(B8,[1]Applicant!$B$2:$D$176,3,FALSE)</f>
        <v>#N/A</v>
      </c>
      <c r="B8" t="s">
        <v>1118</v>
      </c>
      <c r="C8" t="s">
        <v>534</v>
      </c>
      <c r="E8">
        <v>1</v>
      </c>
      <c r="G8">
        <f t="shared" si="0"/>
        <v>0</v>
      </c>
      <c r="I8" s="132" t="s">
        <v>551</v>
      </c>
      <c r="J8">
        <v>1</v>
      </c>
    </row>
    <row r="9" spans="1:10" x14ac:dyDescent="0.25">
      <c r="A9" t="e">
        <f>VLOOKUP(B9,[1]Applicant!$B$2:$D$176,3,FALSE)</f>
        <v>#N/A</v>
      </c>
      <c r="B9" t="s">
        <v>1118</v>
      </c>
      <c r="C9" t="s">
        <v>536</v>
      </c>
      <c r="E9">
        <v>1</v>
      </c>
      <c r="G9">
        <f t="shared" si="0"/>
        <v>0</v>
      </c>
      <c r="I9" s="132" t="s">
        <v>835</v>
      </c>
      <c r="J9">
        <v>3</v>
      </c>
    </row>
    <row r="10" spans="1:10" x14ac:dyDescent="0.25">
      <c r="A10" t="e">
        <f>VLOOKUP(B10,[1]Applicant!$B$2:$D$176,3,FALSE)</f>
        <v>#N/A</v>
      </c>
      <c r="B10" t="s">
        <v>1118</v>
      </c>
      <c r="C10" t="s">
        <v>538</v>
      </c>
      <c r="E10">
        <v>1</v>
      </c>
      <c r="G10">
        <f t="shared" si="0"/>
        <v>0</v>
      </c>
      <c r="I10" s="132" t="s">
        <v>837</v>
      </c>
      <c r="J10">
        <v>3</v>
      </c>
    </row>
    <row r="11" spans="1:10" x14ac:dyDescent="0.25">
      <c r="A11" t="e">
        <f>VLOOKUP(B11,[1]Applicant!$B$2:$D$176,3,FALSE)</f>
        <v>#N/A</v>
      </c>
      <c r="B11" t="s">
        <v>1118</v>
      </c>
      <c r="C11" t="s">
        <v>539</v>
      </c>
      <c r="E11">
        <v>1</v>
      </c>
      <c r="G11">
        <f t="shared" si="0"/>
        <v>0</v>
      </c>
      <c r="I11" s="132" t="s">
        <v>556</v>
      </c>
      <c r="J11">
        <v>1</v>
      </c>
    </row>
    <row r="12" spans="1:10" x14ac:dyDescent="0.25">
      <c r="A12" t="e">
        <f>VLOOKUP(B12,[1]Applicant!$B$2:$D$176,3,FALSE)</f>
        <v>#N/A</v>
      </c>
      <c r="B12" t="s">
        <v>1118</v>
      </c>
      <c r="C12" t="s">
        <v>541</v>
      </c>
      <c r="E12">
        <v>1</v>
      </c>
      <c r="G12">
        <f t="shared" si="0"/>
        <v>0</v>
      </c>
      <c r="I12" s="132" t="s">
        <v>558</v>
      </c>
      <c r="J12">
        <v>1</v>
      </c>
    </row>
    <row r="13" spans="1:10" x14ac:dyDescent="0.25">
      <c r="A13" t="e">
        <f>VLOOKUP(B13,[1]Applicant!$B$2:$D$176,3,FALSE)</f>
        <v>#N/A</v>
      </c>
      <c r="B13" t="s">
        <v>1118</v>
      </c>
      <c r="C13" t="s">
        <v>543</v>
      </c>
      <c r="D13" t="s">
        <v>604</v>
      </c>
      <c r="E13">
        <v>1</v>
      </c>
      <c r="F13" t="s">
        <v>1019</v>
      </c>
      <c r="G13">
        <f t="shared" si="0"/>
        <v>3</v>
      </c>
      <c r="I13" s="132" t="s">
        <v>560</v>
      </c>
      <c r="J13">
        <v>3</v>
      </c>
    </row>
    <row r="14" spans="1:10" x14ac:dyDescent="0.25">
      <c r="A14" t="e">
        <f>VLOOKUP(B14,[1]Applicant!$B$2:$D$176,3,FALSE)</f>
        <v>#N/A</v>
      </c>
      <c r="B14" t="s">
        <v>1118</v>
      </c>
      <c r="C14" t="s">
        <v>545</v>
      </c>
      <c r="D14" t="s">
        <v>1020</v>
      </c>
      <c r="E14">
        <v>1</v>
      </c>
      <c r="F14" t="s">
        <v>1019</v>
      </c>
      <c r="G14">
        <f t="shared" si="0"/>
        <v>3</v>
      </c>
      <c r="I14" s="132" t="s">
        <v>562</v>
      </c>
      <c r="J14">
        <v>1</v>
      </c>
    </row>
    <row r="15" spans="1:10" x14ac:dyDescent="0.25">
      <c r="A15" t="e">
        <f>VLOOKUP(B15,[1]Applicant!$B$2:$D$176,3,FALSE)</f>
        <v>#N/A</v>
      </c>
      <c r="B15" t="s">
        <v>1118</v>
      </c>
      <c r="C15" t="s">
        <v>547</v>
      </c>
      <c r="D15" t="s">
        <v>1020</v>
      </c>
      <c r="E15">
        <v>1</v>
      </c>
      <c r="F15" t="s">
        <v>1019</v>
      </c>
      <c r="G15">
        <f t="shared" si="0"/>
        <v>3</v>
      </c>
      <c r="I15" s="132" t="s">
        <v>930</v>
      </c>
      <c r="J15">
        <v>1</v>
      </c>
    </row>
    <row r="16" spans="1:10" x14ac:dyDescent="0.25">
      <c r="A16" t="e">
        <f>VLOOKUP(B16,[1]Applicant!$B$2:$D$176,3,FALSE)</f>
        <v>#N/A</v>
      </c>
      <c r="B16" t="s">
        <v>1118</v>
      </c>
      <c r="C16" t="s">
        <v>550</v>
      </c>
      <c r="D16" t="s">
        <v>1018</v>
      </c>
      <c r="E16">
        <v>1</v>
      </c>
      <c r="F16" t="s">
        <v>1017</v>
      </c>
      <c r="G16">
        <f t="shared" si="0"/>
        <v>1</v>
      </c>
      <c r="I16" s="132" t="s">
        <v>566</v>
      </c>
      <c r="J16">
        <v>1</v>
      </c>
    </row>
    <row r="17" spans="1:10" x14ac:dyDescent="0.25">
      <c r="A17" t="e">
        <f>VLOOKUP(B17,[1]Applicant!$B$2:$D$176,3,FALSE)</f>
        <v>#N/A</v>
      </c>
      <c r="B17" t="s">
        <v>1119</v>
      </c>
      <c r="C17" t="s">
        <v>552</v>
      </c>
      <c r="D17" t="s">
        <v>1015</v>
      </c>
      <c r="E17">
        <v>1</v>
      </c>
      <c r="F17" t="s">
        <v>1016</v>
      </c>
      <c r="G17">
        <f t="shared" si="0"/>
        <v>1</v>
      </c>
      <c r="I17" s="132" t="s">
        <v>567</v>
      </c>
      <c r="J17">
        <v>1</v>
      </c>
    </row>
    <row r="18" spans="1:10" x14ac:dyDescent="0.25">
      <c r="A18" t="e">
        <f>VLOOKUP(B18,[1]Applicant!$B$2:$D$176,3,FALSE)</f>
        <v>#N/A</v>
      </c>
      <c r="B18" t="s">
        <v>1119</v>
      </c>
      <c r="C18" t="s">
        <v>552</v>
      </c>
      <c r="D18" t="s">
        <v>1015</v>
      </c>
      <c r="E18">
        <v>1</v>
      </c>
      <c r="F18" t="s">
        <v>1014</v>
      </c>
      <c r="G18">
        <f t="shared" si="0"/>
        <v>1</v>
      </c>
      <c r="I18" s="132" t="s">
        <v>936</v>
      </c>
      <c r="J18">
        <v>1</v>
      </c>
    </row>
    <row r="19" spans="1:10" x14ac:dyDescent="0.25">
      <c r="A19" t="e">
        <f>VLOOKUP(B19,[1]Applicant!$B$2:$D$176,3,FALSE)</f>
        <v>#N/A</v>
      </c>
      <c r="B19" t="s">
        <v>1119</v>
      </c>
      <c r="C19" t="s">
        <v>524</v>
      </c>
      <c r="D19" t="s">
        <v>1015</v>
      </c>
      <c r="E19">
        <v>1</v>
      </c>
      <c r="F19" t="s">
        <v>1016</v>
      </c>
      <c r="G19">
        <f t="shared" si="0"/>
        <v>1</v>
      </c>
      <c r="I19" s="132" t="s">
        <v>568</v>
      </c>
      <c r="J19">
        <v>3</v>
      </c>
    </row>
    <row r="20" spans="1:10" x14ac:dyDescent="0.25">
      <c r="A20" t="e">
        <f>VLOOKUP(B20,[1]Applicant!$B$2:$D$176,3,FALSE)</f>
        <v>#N/A</v>
      </c>
      <c r="B20" t="s">
        <v>1119</v>
      </c>
      <c r="C20" t="s">
        <v>524</v>
      </c>
      <c r="D20" t="s">
        <v>1015</v>
      </c>
      <c r="E20">
        <v>1</v>
      </c>
      <c r="F20" t="s">
        <v>1014</v>
      </c>
      <c r="G20">
        <f t="shared" si="0"/>
        <v>1</v>
      </c>
      <c r="I20" s="132" t="s">
        <v>759</v>
      </c>
      <c r="J20">
        <v>3</v>
      </c>
    </row>
    <row r="21" spans="1:10" x14ac:dyDescent="0.25">
      <c r="A21" t="e">
        <f>VLOOKUP(B21,[1]Applicant!$B$2:$D$176,3,FALSE)</f>
        <v>#N/A</v>
      </c>
      <c r="B21" t="s">
        <v>1119</v>
      </c>
      <c r="C21" t="s">
        <v>526</v>
      </c>
      <c r="D21" t="s">
        <v>1015</v>
      </c>
      <c r="E21">
        <v>1</v>
      </c>
      <c r="F21" t="s">
        <v>1016</v>
      </c>
      <c r="G21">
        <f t="shared" si="0"/>
        <v>1</v>
      </c>
      <c r="I21" s="132" t="s">
        <v>644</v>
      </c>
      <c r="J21">
        <v>3</v>
      </c>
    </row>
    <row r="22" spans="1:10" x14ac:dyDescent="0.25">
      <c r="A22" t="e">
        <f>VLOOKUP(B22,[1]Applicant!$B$2:$D$176,3,FALSE)</f>
        <v>#N/A</v>
      </c>
      <c r="B22" t="s">
        <v>1119</v>
      </c>
      <c r="C22" t="s">
        <v>526</v>
      </c>
      <c r="D22" t="s">
        <v>1015</v>
      </c>
      <c r="E22">
        <v>1</v>
      </c>
      <c r="F22" t="s">
        <v>1014</v>
      </c>
      <c r="G22">
        <f t="shared" si="0"/>
        <v>1</v>
      </c>
      <c r="I22" s="132" t="s">
        <v>765</v>
      </c>
      <c r="J22">
        <v>3</v>
      </c>
    </row>
    <row r="23" spans="1:10" x14ac:dyDescent="0.25">
      <c r="A23" t="e">
        <f>VLOOKUP(B23,[1]Applicant!$B$2:$D$176,3,FALSE)</f>
        <v>#N/A</v>
      </c>
      <c r="B23" t="s">
        <v>1119</v>
      </c>
      <c r="C23" t="s">
        <v>528</v>
      </c>
      <c r="D23" t="s">
        <v>1015</v>
      </c>
      <c r="E23">
        <v>1</v>
      </c>
      <c r="F23" t="s">
        <v>1016</v>
      </c>
      <c r="G23">
        <f t="shared" si="0"/>
        <v>1</v>
      </c>
      <c r="I23" s="132" t="s">
        <v>570</v>
      </c>
      <c r="J23">
        <v>3</v>
      </c>
    </row>
    <row r="24" spans="1:10" x14ac:dyDescent="0.25">
      <c r="A24" t="e">
        <f>VLOOKUP(B24,[1]Applicant!$B$2:$D$176,3,FALSE)</f>
        <v>#N/A</v>
      </c>
      <c r="B24" t="s">
        <v>1119</v>
      </c>
      <c r="C24" t="s">
        <v>528</v>
      </c>
      <c r="D24" t="s">
        <v>1015</v>
      </c>
      <c r="E24">
        <v>1</v>
      </c>
      <c r="F24" t="s">
        <v>1014</v>
      </c>
      <c r="G24">
        <f t="shared" si="0"/>
        <v>1</v>
      </c>
      <c r="I24" s="132" t="s">
        <v>874</v>
      </c>
      <c r="J24">
        <v>3</v>
      </c>
    </row>
    <row r="25" spans="1:10" x14ac:dyDescent="0.25">
      <c r="A25" t="e">
        <f>VLOOKUP(B25,[1]Applicant!$B$2:$D$176,3,FALSE)</f>
        <v>#N/A</v>
      </c>
      <c r="B25" t="s">
        <v>1119</v>
      </c>
      <c r="C25" t="s">
        <v>529</v>
      </c>
      <c r="D25" t="s">
        <v>1015</v>
      </c>
      <c r="E25">
        <v>1</v>
      </c>
      <c r="F25" t="s">
        <v>1016</v>
      </c>
      <c r="G25">
        <f t="shared" si="0"/>
        <v>1</v>
      </c>
      <c r="I25" s="132" t="s">
        <v>872</v>
      </c>
      <c r="J25">
        <v>3</v>
      </c>
    </row>
    <row r="26" spans="1:10" x14ac:dyDescent="0.25">
      <c r="A26" t="e">
        <f>VLOOKUP(B26,[1]Applicant!$B$2:$D$176,3,FALSE)</f>
        <v>#N/A</v>
      </c>
      <c r="B26" t="s">
        <v>1119</v>
      </c>
      <c r="C26" t="s">
        <v>529</v>
      </c>
      <c r="D26" t="s">
        <v>1015</v>
      </c>
      <c r="E26">
        <v>1</v>
      </c>
      <c r="F26" t="s">
        <v>1014</v>
      </c>
      <c r="G26">
        <f t="shared" si="0"/>
        <v>1</v>
      </c>
      <c r="I26" s="132" t="s">
        <v>572</v>
      </c>
      <c r="J26">
        <v>3</v>
      </c>
    </row>
    <row r="27" spans="1:10" x14ac:dyDescent="0.25">
      <c r="A27" t="e">
        <f>VLOOKUP(B27,[1]Applicant!$B$2:$D$176,3,FALSE)</f>
        <v>#N/A</v>
      </c>
      <c r="B27" t="s">
        <v>1119</v>
      </c>
      <c r="C27" t="s">
        <v>539</v>
      </c>
      <c r="D27" t="s">
        <v>1015</v>
      </c>
      <c r="E27">
        <v>1</v>
      </c>
      <c r="F27" t="s">
        <v>1016</v>
      </c>
      <c r="G27">
        <f t="shared" si="0"/>
        <v>1</v>
      </c>
      <c r="I27" s="132" t="s">
        <v>573</v>
      </c>
      <c r="J27">
        <v>3</v>
      </c>
    </row>
    <row r="28" spans="1:10" x14ac:dyDescent="0.25">
      <c r="A28" t="e">
        <f>VLOOKUP(B28,[1]Applicant!$B$2:$D$176,3,FALSE)</f>
        <v>#N/A</v>
      </c>
      <c r="B28" t="s">
        <v>1119</v>
      </c>
      <c r="C28" t="s">
        <v>539</v>
      </c>
      <c r="D28" t="s">
        <v>1015</v>
      </c>
      <c r="E28">
        <v>1</v>
      </c>
      <c r="F28" t="s">
        <v>1014</v>
      </c>
      <c r="G28">
        <f t="shared" si="0"/>
        <v>1</v>
      </c>
      <c r="I28" s="132" t="s">
        <v>574</v>
      </c>
      <c r="J28">
        <v>1</v>
      </c>
    </row>
    <row r="29" spans="1:10" x14ac:dyDescent="0.25">
      <c r="A29" t="e">
        <f>VLOOKUP(B29,[1]Applicant!$B$2:$D$176,3,FALSE)</f>
        <v>#N/A</v>
      </c>
      <c r="B29" t="s">
        <v>1119</v>
      </c>
      <c r="C29" t="s">
        <v>541</v>
      </c>
      <c r="D29" t="s">
        <v>1015</v>
      </c>
      <c r="E29">
        <v>1</v>
      </c>
      <c r="F29" t="s">
        <v>1016</v>
      </c>
      <c r="G29">
        <f t="shared" si="0"/>
        <v>1</v>
      </c>
      <c r="I29" s="132" t="s">
        <v>941</v>
      </c>
      <c r="J29">
        <v>3</v>
      </c>
    </row>
    <row r="30" spans="1:10" x14ac:dyDescent="0.25">
      <c r="A30" t="e">
        <f>VLOOKUP(B30,[1]Applicant!$B$2:$D$176,3,FALSE)</f>
        <v>#N/A</v>
      </c>
      <c r="B30" t="s">
        <v>1119</v>
      </c>
      <c r="C30" t="s">
        <v>541</v>
      </c>
      <c r="D30" t="s">
        <v>1015</v>
      </c>
      <c r="E30">
        <v>1</v>
      </c>
      <c r="F30" t="s">
        <v>1014</v>
      </c>
      <c r="G30">
        <f t="shared" si="0"/>
        <v>1</v>
      </c>
      <c r="I30" s="132" t="s">
        <v>577</v>
      </c>
      <c r="J30">
        <v>3</v>
      </c>
    </row>
    <row r="31" spans="1:10" x14ac:dyDescent="0.25">
      <c r="A31" t="e">
        <f>VLOOKUP(B31,[1]Applicant!$B$2:$D$176,3,FALSE)</f>
        <v>#N/A</v>
      </c>
      <c r="B31" t="s">
        <v>1119</v>
      </c>
      <c r="C31" t="s">
        <v>543</v>
      </c>
      <c r="D31" t="s">
        <v>1015</v>
      </c>
      <c r="E31">
        <v>1</v>
      </c>
      <c r="F31" t="s">
        <v>1016</v>
      </c>
      <c r="G31">
        <f t="shared" si="0"/>
        <v>1</v>
      </c>
      <c r="I31" s="132" t="s">
        <v>776</v>
      </c>
      <c r="J31">
        <v>1</v>
      </c>
    </row>
    <row r="32" spans="1:10" x14ac:dyDescent="0.25">
      <c r="A32" t="e">
        <f>VLOOKUP(B32,[1]Applicant!$B$2:$D$176,3,FALSE)</f>
        <v>#N/A</v>
      </c>
      <c r="B32" t="s">
        <v>1119</v>
      </c>
      <c r="C32" t="s">
        <v>543</v>
      </c>
      <c r="D32" t="s">
        <v>1015</v>
      </c>
      <c r="E32">
        <v>1</v>
      </c>
      <c r="F32" t="s">
        <v>1014</v>
      </c>
      <c r="G32">
        <f t="shared" si="0"/>
        <v>1</v>
      </c>
      <c r="I32" s="132" t="s">
        <v>578</v>
      </c>
      <c r="J32">
        <v>1</v>
      </c>
    </row>
    <row r="33" spans="1:10" x14ac:dyDescent="0.25">
      <c r="A33" t="e">
        <f>VLOOKUP(B33,[1]Applicant!$B$2:$D$176,3,FALSE)</f>
        <v>#N/A</v>
      </c>
      <c r="B33" t="s">
        <v>1119</v>
      </c>
      <c r="C33" t="s">
        <v>545</v>
      </c>
      <c r="D33" t="s">
        <v>1015</v>
      </c>
      <c r="E33">
        <v>1</v>
      </c>
      <c r="F33" t="s">
        <v>1016</v>
      </c>
      <c r="G33">
        <f t="shared" si="0"/>
        <v>1</v>
      </c>
      <c r="I33" s="132" t="s">
        <v>579</v>
      </c>
      <c r="J33">
        <v>1</v>
      </c>
    </row>
    <row r="34" spans="1:10" x14ac:dyDescent="0.25">
      <c r="A34" t="e">
        <f>VLOOKUP(B34,[1]Applicant!$B$2:$D$176,3,FALSE)</f>
        <v>#N/A</v>
      </c>
      <c r="B34" t="s">
        <v>1119</v>
      </c>
      <c r="C34" t="s">
        <v>545</v>
      </c>
      <c r="D34" t="s">
        <v>1015</v>
      </c>
      <c r="E34">
        <v>1</v>
      </c>
      <c r="F34" t="s">
        <v>1014</v>
      </c>
      <c r="G34">
        <f t="shared" si="0"/>
        <v>1</v>
      </c>
      <c r="I34" s="132" t="s">
        <v>581</v>
      </c>
      <c r="J34">
        <v>1</v>
      </c>
    </row>
    <row r="35" spans="1:10" x14ac:dyDescent="0.25">
      <c r="A35" t="e">
        <f>VLOOKUP(B35,[1]Applicant!$B$2:$D$176,3,FALSE)</f>
        <v>#N/A</v>
      </c>
      <c r="B35" t="s">
        <v>1119</v>
      </c>
      <c r="C35" t="s">
        <v>547</v>
      </c>
      <c r="D35" t="s">
        <v>1015</v>
      </c>
      <c r="E35">
        <v>1</v>
      </c>
      <c r="F35" t="s">
        <v>1016</v>
      </c>
      <c r="G35">
        <f t="shared" si="0"/>
        <v>1</v>
      </c>
      <c r="I35" s="132" t="s">
        <v>582</v>
      </c>
      <c r="J35">
        <v>1</v>
      </c>
    </row>
    <row r="36" spans="1:10" x14ac:dyDescent="0.25">
      <c r="A36" t="e">
        <f>VLOOKUP(B36,[1]Applicant!$B$2:$D$176,3,FALSE)</f>
        <v>#N/A</v>
      </c>
      <c r="B36" t="s">
        <v>1119</v>
      </c>
      <c r="C36" t="s">
        <v>547</v>
      </c>
      <c r="D36" t="s">
        <v>1015</v>
      </c>
      <c r="E36">
        <v>1</v>
      </c>
      <c r="F36" t="s">
        <v>1014</v>
      </c>
      <c r="G36">
        <f t="shared" si="0"/>
        <v>1</v>
      </c>
      <c r="I36" s="132" t="s">
        <v>632</v>
      </c>
      <c r="J36">
        <v>1</v>
      </c>
    </row>
    <row r="37" spans="1:10" x14ac:dyDescent="0.25">
      <c r="A37" t="e">
        <f>VLOOKUP(B37,[1]Applicant!$B$2:$D$176,3,FALSE)</f>
        <v>#N/A</v>
      </c>
      <c r="B37" t="s">
        <v>1119</v>
      </c>
      <c r="C37" t="s">
        <v>550</v>
      </c>
      <c r="D37" t="s">
        <v>1015</v>
      </c>
      <c r="E37">
        <v>1</v>
      </c>
      <c r="F37" t="s">
        <v>1016</v>
      </c>
      <c r="G37">
        <f t="shared" si="0"/>
        <v>1</v>
      </c>
      <c r="I37" s="132" t="s">
        <v>908</v>
      </c>
      <c r="J37">
        <v>1</v>
      </c>
    </row>
    <row r="38" spans="1:10" x14ac:dyDescent="0.25">
      <c r="A38" t="e">
        <f>VLOOKUP(B38,[1]Applicant!$B$2:$D$176,3,FALSE)</f>
        <v>#N/A</v>
      </c>
      <c r="B38" t="s">
        <v>1119</v>
      </c>
      <c r="C38" t="s">
        <v>550</v>
      </c>
      <c r="D38" t="s">
        <v>1015</v>
      </c>
      <c r="E38">
        <v>1</v>
      </c>
      <c r="F38" t="s">
        <v>1014</v>
      </c>
      <c r="G38">
        <f t="shared" si="0"/>
        <v>1</v>
      </c>
      <c r="I38" s="132" t="s">
        <v>586</v>
      </c>
      <c r="J38">
        <v>1</v>
      </c>
    </row>
    <row r="39" spans="1:10" x14ac:dyDescent="0.25">
      <c r="A39" t="e">
        <f>VLOOKUP(B39,[1]Applicant!$B$2:$D$176,3,FALSE)</f>
        <v>#N/A</v>
      </c>
      <c r="B39" t="s">
        <v>1119</v>
      </c>
      <c r="C39" t="s">
        <v>532</v>
      </c>
      <c r="D39" t="s">
        <v>1015</v>
      </c>
      <c r="E39">
        <v>1</v>
      </c>
      <c r="F39" t="s">
        <v>1016</v>
      </c>
      <c r="G39">
        <f t="shared" si="0"/>
        <v>1</v>
      </c>
      <c r="I39" s="132" t="s">
        <v>587</v>
      </c>
      <c r="J39">
        <v>3</v>
      </c>
    </row>
    <row r="40" spans="1:10" x14ac:dyDescent="0.25">
      <c r="A40" t="e">
        <f>VLOOKUP(B40,[1]Applicant!$B$2:$D$176,3,FALSE)</f>
        <v>#N/A</v>
      </c>
      <c r="B40" t="s">
        <v>1119</v>
      </c>
      <c r="C40" t="s">
        <v>532</v>
      </c>
      <c r="D40" t="s">
        <v>1015</v>
      </c>
      <c r="E40">
        <v>1</v>
      </c>
      <c r="F40" t="s">
        <v>1014</v>
      </c>
      <c r="G40">
        <f t="shared" si="0"/>
        <v>1</v>
      </c>
      <c r="I40" s="132" t="s">
        <v>588</v>
      </c>
      <c r="J40">
        <v>3</v>
      </c>
    </row>
    <row r="41" spans="1:10" x14ac:dyDescent="0.25">
      <c r="A41" t="e">
        <f>VLOOKUP(B41,[1]Applicant!$B$2:$D$176,3,FALSE)</f>
        <v>#N/A</v>
      </c>
      <c r="B41" t="s">
        <v>1119</v>
      </c>
      <c r="C41" t="s">
        <v>534</v>
      </c>
      <c r="D41" t="s">
        <v>1015</v>
      </c>
      <c r="E41">
        <v>1</v>
      </c>
      <c r="F41" t="s">
        <v>1016</v>
      </c>
      <c r="G41">
        <f t="shared" si="0"/>
        <v>1</v>
      </c>
      <c r="I41" s="132" t="s">
        <v>659</v>
      </c>
      <c r="J41">
        <v>3</v>
      </c>
    </row>
    <row r="42" spans="1:10" x14ac:dyDescent="0.25">
      <c r="A42" t="e">
        <f>VLOOKUP(B42,[1]Applicant!$B$2:$D$176,3,FALSE)</f>
        <v>#N/A</v>
      </c>
      <c r="B42" t="s">
        <v>1119</v>
      </c>
      <c r="C42" t="s">
        <v>534</v>
      </c>
      <c r="D42" t="s">
        <v>1015</v>
      </c>
      <c r="E42">
        <v>1</v>
      </c>
      <c r="F42" t="s">
        <v>1014</v>
      </c>
      <c r="G42">
        <f t="shared" si="0"/>
        <v>1</v>
      </c>
      <c r="I42" s="132" t="s">
        <v>648</v>
      </c>
      <c r="J42">
        <v>1</v>
      </c>
    </row>
    <row r="43" spans="1:10" x14ac:dyDescent="0.25">
      <c r="A43" t="e">
        <f>VLOOKUP(B43,[1]Applicant!$B$2:$D$176,3,FALSE)</f>
        <v>#N/A</v>
      </c>
      <c r="B43" t="s">
        <v>1119</v>
      </c>
      <c r="C43" t="s">
        <v>536</v>
      </c>
      <c r="D43" t="s">
        <v>1015</v>
      </c>
      <c r="E43">
        <v>1</v>
      </c>
      <c r="F43" t="s">
        <v>1016</v>
      </c>
      <c r="G43">
        <f t="shared" si="0"/>
        <v>1</v>
      </c>
      <c r="I43" s="132" t="s">
        <v>591</v>
      </c>
      <c r="J43">
        <v>3</v>
      </c>
    </row>
    <row r="44" spans="1:10" x14ac:dyDescent="0.25">
      <c r="A44" t="e">
        <f>VLOOKUP(B44,[1]Applicant!$B$2:$D$176,3,FALSE)</f>
        <v>#N/A</v>
      </c>
      <c r="B44" t="s">
        <v>1119</v>
      </c>
      <c r="C44" t="s">
        <v>536</v>
      </c>
      <c r="D44" t="s">
        <v>1015</v>
      </c>
      <c r="E44">
        <v>1</v>
      </c>
      <c r="F44" t="s">
        <v>1014</v>
      </c>
      <c r="G44">
        <f t="shared" si="0"/>
        <v>1</v>
      </c>
      <c r="I44" s="132" t="s">
        <v>592</v>
      </c>
      <c r="J44">
        <v>3</v>
      </c>
    </row>
    <row r="45" spans="1:10" x14ac:dyDescent="0.25">
      <c r="A45" t="e">
        <f>VLOOKUP(B45,[1]Applicant!$B$2:$D$176,3,FALSE)</f>
        <v>#N/A</v>
      </c>
      <c r="B45" t="s">
        <v>1119</v>
      </c>
      <c r="C45" t="s">
        <v>538</v>
      </c>
      <c r="D45" t="s">
        <v>1015</v>
      </c>
      <c r="E45">
        <v>1</v>
      </c>
      <c r="F45" t="s">
        <v>1016</v>
      </c>
      <c r="G45">
        <f t="shared" si="0"/>
        <v>1</v>
      </c>
      <c r="I45" s="132" t="s">
        <v>593</v>
      </c>
      <c r="J45">
        <v>3</v>
      </c>
    </row>
    <row r="46" spans="1:10" x14ac:dyDescent="0.25">
      <c r="A46" t="e">
        <f>VLOOKUP(B46,[1]Applicant!$B$2:$D$176,3,FALSE)</f>
        <v>#N/A</v>
      </c>
      <c r="B46" t="s">
        <v>1119</v>
      </c>
      <c r="C46" t="s">
        <v>538</v>
      </c>
      <c r="D46" t="s">
        <v>1015</v>
      </c>
      <c r="E46">
        <v>1</v>
      </c>
      <c r="F46" t="s">
        <v>1014</v>
      </c>
      <c r="G46">
        <f t="shared" si="0"/>
        <v>1</v>
      </c>
      <c r="I46" s="132" t="s">
        <v>594</v>
      </c>
      <c r="J46">
        <v>3</v>
      </c>
    </row>
    <row r="47" spans="1:10" x14ac:dyDescent="0.25">
      <c r="A47" t="e">
        <f>VLOOKUP(B47,[1]Applicant!$B$2:$D$176,3,FALSE)</f>
        <v>#N/A</v>
      </c>
      <c r="B47" t="s">
        <v>1120</v>
      </c>
      <c r="C47" t="s">
        <v>552</v>
      </c>
      <c r="E47">
        <v>1</v>
      </c>
      <c r="G47">
        <f t="shared" si="0"/>
        <v>0</v>
      </c>
      <c r="I47" s="132" t="s">
        <v>595</v>
      </c>
      <c r="J47">
        <v>3</v>
      </c>
    </row>
    <row r="48" spans="1:10" x14ac:dyDescent="0.25">
      <c r="A48" t="e">
        <f>VLOOKUP(B48,[1]Applicant!$B$2:$D$176,3,FALSE)</f>
        <v>#N/A</v>
      </c>
      <c r="B48" t="s">
        <v>1120</v>
      </c>
      <c r="C48" t="s">
        <v>524</v>
      </c>
      <c r="E48">
        <v>1</v>
      </c>
      <c r="G48">
        <f t="shared" si="0"/>
        <v>0</v>
      </c>
      <c r="I48" s="132" t="s">
        <v>1050</v>
      </c>
      <c r="J48">
        <v>3</v>
      </c>
    </row>
    <row r="49" spans="1:10" x14ac:dyDescent="0.25">
      <c r="A49" t="e">
        <f>VLOOKUP(B49,[1]Applicant!$B$2:$D$176,3,FALSE)</f>
        <v>#N/A</v>
      </c>
      <c r="B49" t="s">
        <v>1120</v>
      </c>
      <c r="C49" t="s">
        <v>526</v>
      </c>
      <c r="E49">
        <v>1</v>
      </c>
      <c r="G49">
        <f t="shared" si="0"/>
        <v>0</v>
      </c>
      <c r="I49" s="132" t="s">
        <v>1049</v>
      </c>
      <c r="J49">
        <v>3</v>
      </c>
    </row>
    <row r="50" spans="1:10" x14ac:dyDescent="0.25">
      <c r="A50" t="e">
        <f>VLOOKUP(B50,[1]Applicant!$B$2:$D$176,3,FALSE)</f>
        <v>#N/A</v>
      </c>
      <c r="B50" t="s">
        <v>1120</v>
      </c>
      <c r="C50" t="s">
        <v>528</v>
      </c>
      <c r="E50">
        <v>1</v>
      </c>
      <c r="G50">
        <f t="shared" si="0"/>
        <v>0</v>
      </c>
      <c r="I50" s="132" t="s">
        <v>596</v>
      </c>
      <c r="J50">
        <v>3</v>
      </c>
    </row>
    <row r="51" spans="1:10" x14ac:dyDescent="0.25">
      <c r="A51" t="e">
        <f>VLOOKUP(B51,[1]Applicant!$B$2:$D$176,3,FALSE)</f>
        <v>#N/A</v>
      </c>
      <c r="B51" t="s">
        <v>1120</v>
      </c>
      <c r="C51" t="s">
        <v>529</v>
      </c>
      <c r="E51">
        <v>1</v>
      </c>
      <c r="G51">
        <f t="shared" si="0"/>
        <v>0</v>
      </c>
      <c r="I51" s="132" t="s">
        <v>597</v>
      </c>
      <c r="J51">
        <v>3</v>
      </c>
    </row>
    <row r="52" spans="1:10" x14ac:dyDescent="0.25">
      <c r="A52" t="e">
        <f>VLOOKUP(B52,[1]Applicant!$B$2:$D$176,3,FALSE)</f>
        <v>#N/A</v>
      </c>
      <c r="B52" t="s">
        <v>1120</v>
      </c>
      <c r="C52" t="s">
        <v>532</v>
      </c>
      <c r="E52">
        <v>1</v>
      </c>
      <c r="G52">
        <f t="shared" si="0"/>
        <v>0</v>
      </c>
      <c r="I52" s="132" t="s">
        <v>521</v>
      </c>
      <c r="J52">
        <v>0</v>
      </c>
    </row>
    <row r="53" spans="1:10" x14ac:dyDescent="0.25">
      <c r="A53" t="e">
        <f>VLOOKUP(B53,[1]Applicant!$B$2:$D$176,3,FALSE)</f>
        <v>#N/A</v>
      </c>
      <c r="B53" t="s">
        <v>1120</v>
      </c>
      <c r="C53" t="s">
        <v>534</v>
      </c>
      <c r="E53">
        <v>1</v>
      </c>
      <c r="G53">
        <f t="shared" si="0"/>
        <v>0</v>
      </c>
      <c r="I53" s="132" t="s">
        <v>598</v>
      </c>
      <c r="J53">
        <v>0</v>
      </c>
    </row>
    <row r="54" spans="1:10" x14ac:dyDescent="0.25">
      <c r="A54" t="e">
        <f>VLOOKUP(B54,[1]Applicant!$B$2:$D$176,3,FALSE)</f>
        <v>#N/A</v>
      </c>
      <c r="B54" t="s">
        <v>1120</v>
      </c>
      <c r="C54" t="s">
        <v>536</v>
      </c>
      <c r="E54">
        <v>1</v>
      </c>
      <c r="G54">
        <f t="shared" si="0"/>
        <v>0</v>
      </c>
      <c r="I54" s="132" t="s">
        <v>522</v>
      </c>
      <c r="J54">
        <v>0</v>
      </c>
    </row>
    <row r="55" spans="1:10" x14ac:dyDescent="0.25">
      <c r="A55" t="e">
        <f>VLOOKUP(B55,[1]Applicant!$B$2:$D$176,3,FALSE)</f>
        <v>#N/A</v>
      </c>
      <c r="B55" t="s">
        <v>1120</v>
      </c>
      <c r="C55" t="s">
        <v>538</v>
      </c>
      <c r="E55">
        <v>1</v>
      </c>
      <c r="G55">
        <f t="shared" si="0"/>
        <v>0</v>
      </c>
      <c r="I55" s="132" t="s">
        <v>774</v>
      </c>
      <c r="J55">
        <v>0</v>
      </c>
    </row>
    <row r="56" spans="1:10" x14ac:dyDescent="0.25">
      <c r="A56" t="e">
        <f>VLOOKUP(B56,[1]Applicant!$B$2:$D$176,3,FALSE)</f>
        <v>#N/A</v>
      </c>
      <c r="B56" t="s">
        <v>1120</v>
      </c>
      <c r="C56" t="s">
        <v>539</v>
      </c>
      <c r="E56">
        <v>1</v>
      </c>
      <c r="G56">
        <f t="shared" si="0"/>
        <v>0</v>
      </c>
      <c r="I56" s="132" t="s">
        <v>583</v>
      </c>
      <c r="J56">
        <v>0</v>
      </c>
    </row>
    <row r="57" spans="1:10" x14ac:dyDescent="0.25">
      <c r="A57" t="e">
        <f>VLOOKUP(B57,[1]Applicant!$B$2:$D$176,3,FALSE)</f>
        <v>#N/A</v>
      </c>
      <c r="B57" t="s">
        <v>1120</v>
      </c>
      <c r="C57" t="s">
        <v>541</v>
      </c>
      <c r="E57">
        <v>1</v>
      </c>
      <c r="G57">
        <f t="shared" si="0"/>
        <v>0</v>
      </c>
      <c r="I57" s="132" t="s">
        <v>599</v>
      </c>
      <c r="J57">
        <v>3</v>
      </c>
    </row>
    <row r="58" spans="1:10" x14ac:dyDescent="0.25">
      <c r="A58" t="e">
        <f>VLOOKUP(B58,[1]Applicant!$B$2:$D$176,3,FALSE)</f>
        <v>#N/A</v>
      </c>
      <c r="B58" t="s">
        <v>1120</v>
      </c>
      <c r="C58" t="s">
        <v>543</v>
      </c>
      <c r="E58">
        <v>1</v>
      </c>
      <c r="G58">
        <f t="shared" si="0"/>
        <v>0</v>
      </c>
      <c r="I58" s="132" t="s">
        <v>906</v>
      </c>
      <c r="J58">
        <v>3</v>
      </c>
    </row>
    <row r="59" spans="1:10" x14ac:dyDescent="0.25">
      <c r="A59" t="e">
        <f>VLOOKUP(B59,[1]Applicant!$B$2:$D$176,3,FALSE)</f>
        <v>#N/A</v>
      </c>
      <c r="B59" t="s">
        <v>1120</v>
      </c>
      <c r="C59" t="s">
        <v>545</v>
      </c>
      <c r="E59">
        <v>1</v>
      </c>
      <c r="G59">
        <f t="shared" si="0"/>
        <v>0</v>
      </c>
      <c r="I59" s="132" t="s">
        <v>600</v>
      </c>
      <c r="J59">
        <v>3</v>
      </c>
    </row>
    <row r="60" spans="1:10" x14ac:dyDescent="0.25">
      <c r="A60" t="e">
        <f>VLOOKUP(B60,[1]Applicant!$B$2:$D$176,3,FALSE)</f>
        <v>#N/A</v>
      </c>
      <c r="B60" t="s">
        <v>1120</v>
      </c>
      <c r="C60" t="s">
        <v>547</v>
      </c>
      <c r="D60" t="s">
        <v>625</v>
      </c>
      <c r="E60">
        <v>1</v>
      </c>
      <c r="F60" t="s">
        <v>1013</v>
      </c>
      <c r="G60">
        <f t="shared" si="0"/>
        <v>1</v>
      </c>
      <c r="I60" s="132" t="s">
        <v>904</v>
      </c>
      <c r="J60">
        <v>3</v>
      </c>
    </row>
    <row r="61" spans="1:10" x14ac:dyDescent="0.25">
      <c r="A61" t="e">
        <f>VLOOKUP(B61,[1]Applicant!$B$2:$D$176,3,FALSE)</f>
        <v>#N/A</v>
      </c>
      <c r="B61" t="s">
        <v>1120</v>
      </c>
      <c r="C61" t="s">
        <v>550</v>
      </c>
      <c r="D61" t="s">
        <v>625</v>
      </c>
      <c r="E61">
        <v>1</v>
      </c>
      <c r="F61" t="s">
        <v>1013</v>
      </c>
      <c r="G61">
        <f t="shared" si="0"/>
        <v>1</v>
      </c>
      <c r="I61" s="132" t="s">
        <v>1020</v>
      </c>
      <c r="J61">
        <v>3</v>
      </c>
    </row>
    <row r="62" spans="1:10" x14ac:dyDescent="0.25">
      <c r="A62" t="e">
        <f>VLOOKUP(B62,[1]Applicant!$B$2:$D$176,3,FALSE)</f>
        <v>#N/A</v>
      </c>
      <c r="B62" t="s">
        <v>1120</v>
      </c>
      <c r="C62" t="s">
        <v>627</v>
      </c>
      <c r="D62" t="s">
        <v>625</v>
      </c>
      <c r="E62">
        <v>1</v>
      </c>
      <c r="F62" t="s">
        <v>1013</v>
      </c>
      <c r="G62">
        <f t="shared" si="0"/>
        <v>1</v>
      </c>
      <c r="I62" s="132" t="s">
        <v>601</v>
      </c>
      <c r="J62">
        <v>3</v>
      </c>
    </row>
    <row r="63" spans="1:10" x14ac:dyDescent="0.25">
      <c r="A63" t="e">
        <f>VLOOKUP(B63,[1]Applicant!$B$2:$D$176,3,FALSE)</f>
        <v>#N/A</v>
      </c>
      <c r="B63" t="s">
        <v>1121</v>
      </c>
      <c r="C63" t="s">
        <v>552</v>
      </c>
      <c r="D63" t="s">
        <v>549</v>
      </c>
      <c r="E63">
        <v>1</v>
      </c>
      <c r="F63" t="s">
        <v>1003</v>
      </c>
      <c r="G63">
        <f t="shared" si="0"/>
        <v>1</v>
      </c>
      <c r="I63" s="132" t="s">
        <v>603</v>
      </c>
      <c r="J63">
        <v>3</v>
      </c>
    </row>
    <row r="64" spans="1:10" x14ac:dyDescent="0.25">
      <c r="A64" t="e">
        <f>VLOOKUP(B64,[1]Applicant!$B$2:$D$176,3,FALSE)</f>
        <v>#N/A</v>
      </c>
      <c r="B64" t="s">
        <v>1121</v>
      </c>
      <c r="C64" t="s">
        <v>524</v>
      </c>
      <c r="D64" t="s">
        <v>579</v>
      </c>
      <c r="E64">
        <v>1</v>
      </c>
      <c r="F64" t="s">
        <v>1002</v>
      </c>
      <c r="G64">
        <f t="shared" si="0"/>
        <v>1</v>
      </c>
      <c r="I64" s="132" t="s">
        <v>604</v>
      </c>
      <c r="J64">
        <v>3</v>
      </c>
    </row>
    <row r="65" spans="1:10" x14ac:dyDescent="0.25">
      <c r="A65" t="e">
        <f>VLOOKUP(B65,[1]Applicant!$B$2:$D$176,3,FALSE)</f>
        <v>#N/A</v>
      </c>
      <c r="B65" t="s">
        <v>1121</v>
      </c>
      <c r="C65" t="s">
        <v>526</v>
      </c>
      <c r="D65" t="s">
        <v>579</v>
      </c>
      <c r="E65">
        <v>1</v>
      </c>
      <c r="F65" t="s">
        <v>1002</v>
      </c>
      <c r="G65">
        <f t="shared" si="0"/>
        <v>1</v>
      </c>
      <c r="I65" s="132" t="s">
        <v>605</v>
      </c>
      <c r="J65">
        <v>3</v>
      </c>
    </row>
    <row r="66" spans="1:10" x14ac:dyDescent="0.25">
      <c r="A66" t="e">
        <f>VLOOKUP(B66,[1]Applicant!$B$2:$D$176,3,FALSE)</f>
        <v>#N/A</v>
      </c>
      <c r="B66" t="s">
        <v>1121</v>
      </c>
      <c r="C66" t="s">
        <v>528</v>
      </c>
      <c r="D66" t="s">
        <v>579</v>
      </c>
      <c r="E66">
        <v>1</v>
      </c>
      <c r="F66" t="s">
        <v>1002</v>
      </c>
      <c r="G66">
        <f t="shared" ref="G66:G129" si="1">IFERROR(VLOOKUP(D66,$I$2:$J$126,2,0),0)</f>
        <v>1</v>
      </c>
      <c r="I66" s="132" t="s">
        <v>606</v>
      </c>
      <c r="J66">
        <v>3</v>
      </c>
    </row>
    <row r="67" spans="1:10" x14ac:dyDescent="0.25">
      <c r="A67" t="e">
        <f>VLOOKUP(B67,[1]Applicant!$B$2:$D$176,3,FALSE)</f>
        <v>#N/A</v>
      </c>
      <c r="B67" t="s">
        <v>1121</v>
      </c>
      <c r="C67" t="s">
        <v>529</v>
      </c>
      <c r="D67" t="s">
        <v>549</v>
      </c>
      <c r="E67">
        <v>1</v>
      </c>
      <c r="F67" t="s">
        <v>1001</v>
      </c>
      <c r="G67">
        <f t="shared" si="1"/>
        <v>1</v>
      </c>
      <c r="I67" s="132" t="s">
        <v>1046</v>
      </c>
      <c r="J67">
        <v>3</v>
      </c>
    </row>
    <row r="68" spans="1:10" x14ac:dyDescent="0.25">
      <c r="A68" t="e">
        <f>VLOOKUP(B68,[1]Applicant!$B$2:$D$176,3,FALSE)</f>
        <v>#N/A</v>
      </c>
      <c r="B68" t="s">
        <v>1121</v>
      </c>
      <c r="C68" t="s">
        <v>532</v>
      </c>
      <c r="D68" t="s">
        <v>549</v>
      </c>
      <c r="E68">
        <v>1</v>
      </c>
      <c r="F68" t="s">
        <v>1001</v>
      </c>
      <c r="G68">
        <f t="shared" si="1"/>
        <v>1</v>
      </c>
      <c r="I68" s="132" t="s">
        <v>607</v>
      </c>
      <c r="J68">
        <v>3</v>
      </c>
    </row>
    <row r="69" spans="1:10" x14ac:dyDescent="0.25">
      <c r="A69" t="e">
        <f>VLOOKUP(B69,[1]Applicant!$B$2:$D$176,3,FALSE)</f>
        <v>#N/A</v>
      </c>
      <c r="B69" t="s">
        <v>1121</v>
      </c>
      <c r="C69" t="s">
        <v>534</v>
      </c>
      <c r="D69" t="s">
        <v>549</v>
      </c>
      <c r="E69">
        <v>1</v>
      </c>
      <c r="F69" t="s">
        <v>1001</v>
      </c>
      <c r="G69">
        <f t="shared" si="1"/>
        <v>1</v>
      </c>
      <c r="I69" s="132" t="s">
        <v>554</v>
      </c>
      <c r="J69">
        <v>3</v>
      </c>
    </row>
    <row r="70" spans="1:10" x14ac:dyDescent="0.25">
      <c r="A70" t="e">
        <f>VLOOKUP(B70,[1]Applicant!$B$2:$D$176,3,FALSE)</f>
        <v>#N/A</v>
      </c>
      <c r="B70" t="s">
        <v>1121</v>
      </c>
      <c r="C70" t="s">
        <v>536</v>
      </c>
      <c r="D70" t="s">
        <v>549</v>
      </c>
      <c r="E70">
        <v>1</v>
      </c>
      <c r="F70" t="s">
        <v>1001</v>
      </c>
      <c r="G70">
        <f t="shared" si="1"/>
        <v>1</v>
      </c>
      <c r="I70" s="132" t="s">
        <v>608</v>
      </c>
      <c r="J70">
        <v>3</v>
      </c>
    </row>
    <row r="71" spans="1:10" x14ac:dyDescent="0.25">
      <c r="A71" t="e">
        <f>VLOOKUP(B71,[1]Applicant!$B$2:$D$176,3,FALSE)</f>
        <v>#N/A</v>
      </c>
      <c r="B71" t="s">
        <v>1121</v>
      </c>
      <c r="C71" t="s">
        <v>538</v>
      </c>
      <c r="D71" t="s">
        <v>644</v>
      </c>
      <c r="E71">
        <v>1</v>
      </c>
      <c r="F71" t="s">
        <v>1000</v>
      </c>
      <c r="G71">
        <f t="shared" si="1"/>
        <v>3</v>
      </c>
      <c r="I71" s="132" t="s">
        <v>848</v>
      </c>
      <c r="J71">
        <v>3</v>
      </c>
    </row>
    <row r="72" spans="1:10" x14ac:dyDescent="0.25">
      <c r="A72" t="e">
        <f>VLOOKUP(B72,[1]Applicant!$B$2:$D$176,3,FALSE)</f>
        <v>#N/A</v>
      </c>
      <c r="B72" t="s">
        <v>1121</v>
      </c>
      <c r="C72" t="s">
        <v>539</v>
      </c>
      <c r="D72" t="s">
        <v>999</v>
      </c>
      <c r="E72">
        <v>1</v>
      </c>
      <c r="F72" t="s">
        <v>998</v>
      </c>
      <c r="G72">
        <f t="shared" si="1"/>
        <v>3</v>
      </c>
      <c r="I72" s="132" t="s">
        <v>609</v>
      </c>
      <c r="J72">
        <v>3</v>
      </c>
    </row>
    <row r="73" spans="1:10" x14ac:dyDescent="0.25">
      <c r="A73" t="e">
        <f>VLOOKUP(B73,[1]Applicant!$B$2:$D$176,3,FALSE)</f>
        <v>#N/A</v>
      </c>
      <c r="B73" t="s">
        <v>1121</v>
      </c>
      <c r="C73" t="s">
        <v>541</v>
      </c>
      <c r="D73" t="s">
        <v>999</v>
      </c>
      <c r="E73">
        <v>1</v>
      </c>
      <c r="F73" t="s">
        <v>998</v>
      </c>
      <c r="G73">
        <f t="shared" si="1"/>
        <v>3</v>
      </c>
      <c r="I73" s="132" t="s">
        <v>553</v>
      </c>
      <c r="J73">
        <v>3</v>
      </c>
    </row>
    <row r="74" spans="1:10" x14ac:dyDescent="0.25">
      <c r="A74" t="e">
        <f>VLOOKUP(B74,[1]Applicant!$B$2:$D$176,3,FALSE)</f>
        <v>#N/A</v>
      </c>
      <c r="B74" t="s">
        <v>1121</v>
      </c>
      <c r="C74" t="s">
        <v>543</v>
      </c>
      <c r="D74" t="s">
        <v>999</v>
      </c>
      <c r="E74">
        <v>1</v>
      </c>
      <c r="F74" t="s">
        <v>998</v>
      </c>
      <c r="G74">
        <f t="shared" si="1"/>
        <v>3</v>
      </c>
      <c r="I74" s="132" t="s">
        <v>639</v>
      </c>
      <c r="J74">
        <v>3</v>
      </c>
    </row>
    <row r="75" spans="1:10" x14ac:dyDescent="0.25">
      <c r="A75" t="e">
        <f>VLOOKUP(B75,[1]Applicant!$B$2:$D$176,3,FALSE)</f>
        <v>#N/A</v>
      </c>
      <c r="B75" t="s">
        <v>1121</v>
      </c>
      <c r="C75" t="s">
        <v>545</v>
      </c>
      <c r="D75" t="s">
        <v>999</v>
      </c>
      <c r="E75">
        <v>1</v>
      </c>
      <c r="F75" t="s">
        <v>998</v>
      </c>
      <c r="G75">
        <f t="shared" si="1"/>
        <v>3</v>
      </c>
      <c r="I75" s="132" t="s">
        <v>1038</v>
      </c>
      <c r="J75">
        <v>3</v>
      </c>
    </row>
    <row r="76" spans="1:10" x14ac:dyDescent="0.25">
      <c r="A76" t="e">
        <f>VLOOKUP(B76,[1]Applicant!$B$2:$D$176,3,FALSE)</f>
        <v>#N/A</v>
      </c>
      <c r="B76" t="s">
        <v>1121</v>
      </c>
      <c r="C76" t="s">
        <v>547</v>
      </c>
      <c r="D76" t="s">
        <v>999</v>
      </c>
      <c r="E76">
        <v>1</v>
      </c>
      <c r="F76" t="s">
        <v>998</v>
      </c>
      <c r="G76">
        <f t="shared" si="1"/>
        <v>3</v>
      </c>
      <c r="I76" s="132" t="s">
        <v>1036</v>
      </c>
      <c r="J76">
        <v>3</v>
      </c>
    </row>
    <row r="77" spans="1:10" x14ac:dyDescent="0.25">
      <c r="A77" t="e">
        <f>VLOOKUP(B77,[1]Applicant!$B$2:$D$176,3,FALSE)</f>
        <v>#N/A</v>
      </c>
      <c r="B77" t="s">
        <v>1121</v>
      </c>
      <c r="C77" t="s">
        <v>550</v>
      </c>
      <c r="D77" t="s">
        <v>999</v>
      </c>
      <c r="E77">
        <v>1</v>
      </c>
      <c r="F77" t="s">
        <v>998</v>
      </c>
      <c r="G77">
        <f t="shared" si="1"/>
        <v>3</v>
      </c>
      <c r="I77" s="132" t="s">
        <v>1035</v>
      </c>
      <c r="J77">
        <v>3</v>
      </c>
    </row>
    <row r="78" spans="1:10" x14ac:dyDescent="0.25">
      <c r="A78" t="e">
        <f>VLOOKUP(B78,[1]Applicant!$B$2:$D$176,3,FALSE)</f>
        <v>#N/A</v>
      </c>
      <c r="B78" t="s">
        <v>1122</v>
      </c>
      <c r="C78" t="s">
        <v>552</v>
      </c>
      <c r="D78" t="s">
        <v>622</v>
      </c>
      <c r="E78">
        <v>1</v>
      </c>
      <c r="F78" t="s">
        <v>997</v>
      </c>
      <c r="G78">
        <f t="shared" si="1"/>
        <v>1</v>
      </c>
      <c r="I78" s="132" t="s">
        <v>1034</v>
      </c>
      <c r="J78">
        <v>3</v>
      </c>
    </row>
    <row r="79" spans="1:10" x14ac:dyDescent="0.25">
      <c r="A79" t="e">
        <f>VLOOKUP(B79,[1]Applicant!$B$2:$D$176,3,FALSE)</f>
        <v>#N/A</v>
      </c>
      <c r="B79" t="s">
        <v>1122</v>
      </c>
      <c r="C79" t="s">
        <v>524</v>
      </c>
      <c r="D79" t="s">
        <v>622</v>
      </c>
      <c r="E79">
        <v>1</v>
      </c>
      <c r="F79" t="s">
        <v>997</v>
      </c>
      <c r="G79">
        <f t="shared" si="1"/>
        <v>1</v>
      </c>
      <c r="I79" s="132" t="s">
        <v>1033</v>
      </c>
      <c r="J79">
        <v>3</v>
      </c>
    </row>
    <row r="80" spans="1:10" x14ac:dyDescent="0.25">
      <c r="A80" t="e">
        <f>VLOOKUP(B80,[1]Applicant!$B$2:$D$176,3,FALSE)</f>
        <v>#N/A</v>
      </c>
      <c r="B80" t="s">
        <v>1122</v>
      </c>
      <c r="C80" t="s">
        <v>526</v>
      </c>
      <c r="D80" t="s">
        <v>622</v>
      </c>
      <c r="E80">
        <v>1</v>
      </c>
      <c r="F80" t="s">
        <v>997</v>
      </c>
      <c r="G80">
        <f t="shared" si="1"/>
        <v>1</v>
      </c>
      <c r="I80" s="132" t="s">
        <v>1032</v>
      </c>
      <c r="J80">
        <v>3</v>
      </c>
    </row>
    <row r="81" spans="1:10" x14ac:dyDescent="0.25">
      <c r="A81" t="e">
        <f>VLOOKUP(B81,[1]Applicant!$B$2:$D$176,3,FALSE)</f>
        <v>#N/A</v>
      </c>
      <c r="B81" t="s">
        <v>1122</v>
      </c>
      <c r="C81" t="s">
        <v>528</v>
      </c>
      <c r="D81" t="s">
        <v>622</v>
      </c>
      <c r="E81">
        <v>1</v>
      </c>
      <c r="F81" t="s">
        <v>997</v>
      </c>
      <c r="G81">
        <f t="shared" si="1"/>
        <v>1</v>
      </c>
      <c r="I81" s="132" t="s">
        <v>540</v>
      </c>
      <c r="J81">
        <v>3</v>
      </c>
    </row>
    <row r="82" spans="1:10" x14ac:dyDescent="0.25">
      <c r="A82" t="e">
        <f>VLOOKUP(B82,[1]Applicant!$B$2:$D$176,3,FALSE)</f>
        <v>#N/A</v>
      </c>
      <c r="B82" t="s">
        <v>1122</v>
      </c>
      <c r="C82" t="s">
        <v>529</v>
      </c>
      <c r="D82" t="s">
        <v>622</v>
      </c>
      <c r="E82">
        <v>1</v>
      </c>
      <c r="F82" t="s">
        <v>997</v>
      </c>
      <c r="G82">
        <f t="shared" si="1"/>
        <v>1</v>
      </c>
      <c r="I82" s="132" t="s">
        <v>542</v>
      </c>
      <c r="J82">
        <v>3</v>
      </c>
    </row>
    <row r="83" spans="1:10" x14ac:dyDescent="0.25">
      <c r="A83" t="e">
        <f>VLOOKUP(B83,[1]Applicant!$B$2:$D$176,3,FALSE)</f>
        <v>#N/A</v>
      </c>
      <c r="B83" t="s">
        <v>1122</v>
      </c>
      <c r="C83" t="s">
        <v>532</v>
      </c>
      <c r="D83" t="s">
        <v>622</v>
      </c>
      <c r="E83">
        <v>1</v>
      </c>
      <c r="F83" t="s">
        <v>997</v>
      </c>
      <c r="G83">
        <f t="shared" si="1"/>
        <v>1</v>
      </c>
      <c r="I83" s="132" t="s">
        <v>563</v>
      </c>
      <c r="J83">
        <v>3</v>
      </c>
    </row>
    <row r="84" spans="1:10" x14ac:dyDescent="0.25">
      <c r="A84" t="e">
        <f>VLOOKUP(B84,[1]Applicant!$B$2:$D$176,3,FALSE)</f>
        <v>#N/A</v>
      </c>
      <c r="B84" t="s">
        <v>1122</v>
      </c>
      <c r="C84" t="s">
        <v>534</v>
      </c>
      <c r="D84" t="s">
        <v>622</v>
      </c>
      <c r="E84">
        <v>1</v>
      </c>
      <c r="F84" t="s">
        <v>997</v>
      </c>
      <c r="G84">
        <f t="shared" si="1"/>
        <v>1</v>
      </c>
      <c r="I84" s="132" t="s">
        <v>559</v>
      </c>
      <c r="J84">
        <v>3</v>
      </c>
    </row>
    <row r="85" spans="1:10" x14ac:dyDescent="0.25">
      <c r="A85" t="e">
        <f>VLOOKUP(B85,[1]Applicant!$B$2:$D$176,3,FALSE)</f>
        <v>#N/A</v>
      </c>
      <c r="B85" t="s">
        <v>1122</v>
      </c>
      <c r="C85" t="s">
        <v>536</v>
      </c>
      <c r="D85" t="s">
        <v>622</v>
      </c>
      <c r="E85">
        <v>1</v>
      </c>
      <c r="F85" t="s">
        <v>997</v>
      </c>
      <c r="G85">
        <f t="shared" si="1"/>
        <v>1</v>
      </c>
      <c r="I85" s="132" t="s">
        <v>537</v>
      </c>
      <c r="J85">
        <v>3</v>
      </c>
    </row>
    <row r="86" spans="1:10" x14ac:dyDescent="0.25">
      <c r="A86" t="e">
        <f>VLOOKUP(B86,[1]Applicant!$B$2:$D$176,3,FALSE)</f>
        <v>#N/A</v>
      </c>
      <c r="B86" t="s">
        <v>1122</v>
      </c>
      <c r="C86" t="s">
        <v>538</v>
      </c>
      <c r="D86" t="s">
        <v>622</v>
      </c>
      <c r="E86">
        <v>1</v>
      </c>
      <c r="F86" t="s">
        <v>997</v>
      </c>
      <c r="G86">
        <f t="shared" si="1"/>
        <v>1</v>
      </c>
      <c r="I86" s="132" t="s">
        <v>546</v>
      </c>
      <c r="J86">
        <v>3</v>
      </c>
    </row>
    <row r="87" spans="1:10" x14ac:dyDescent="0.25">
      <c r="A87" t="e">
        <f>VLOOKUP(B87,[1]Applicant!$B$2:$D$176,3,FALSE)</f>
        <v>#N/A</v>
      </c>
      <c r="B87" t="s">
        <v>1122</v>
      </c>
      <c r="C87" t="s">
        <v>539</v>
      </c>
      <c r="D87" t="s">
        <v>622</v>
      </c>
      <c r="E87">
        <v>1</v>
      </c>
      <c r="F87" t="s">
        <v>997</v>
      </c>
      <c r="G87">
        <f t="shared" si="1"/>
        <v>1</v>
      </c>
      <c r="I87" s="132" t="s">
        <v>527</v>
      </c>
      <c r="J87">
        <v>3</v>
      </c>
    </row>
    <row r="88" spans="1:10" x14ac:dyDescent="0.25">
      <c r="A88" t="e">
        <f>VLOOKUP(B88,[1]Applicant!$B$2:$D$176,3,FALSE)</f>
        <v>#N/A</v>
      </c>
      <c r="B88" t="s">
        <v>1122</v>
      </c>
      <c r="C88" t="s">
        <v>541</v>
      </c>
      <c r="D88" t="s">
        <v>622</v>
      </c>
      <c r="E88">
        <v>1</v>
      </c>
      <c r="F88" t="s">
        <v>997</v>
      </c>
      <c r="G88">
        <f t="shared" si="1"/>
        <v>1</v>
      </c>
      <c r="I88" s="132" t="s">
        <v>1030</v>
      </c>
      <c r="J88">
        <v>3</v>
      </c>
    </row>
    <row r="89" spans="1:10" x14ac:dyDescent="0.25">
      <c r="A89" t="e">
        <f>VLOOKUP(B89,[1]Applicant!$B$2:$D$176,3,FALSE)</f>
        <v>#N/A</v>
      </c>
      <c r="B89" t="s">
        <v>1122</v>
      </c>
      <c r="C89" t="s">
        <v>543</v>
      </c>
      <c r="D89" t="s">
        <v>622</v>
      </c>
      <c r="E89">
        <v>1</v>
      </c>
      <c r="F89" t="s">
        <v>997</v>
      </c>
      <c r="G89">
        <f t="shared" si="1"/>
        <v>1</v>
      </c>
      <c r="I89" s="132" t="s">
        <v>610</v>
      </c>
      <c r="J89">
        <v>3</v>
      </c>
    </row>
    <row r="90" spans="1:10" x14ac:dyDescent="0.25">
      <c r="A90" t="e">
        <f>VLOOKUP(B90,[1]Applicant!$B$2:$D$176,3,FALSE)</f>
        <v>#N/A</v>
      </c>
      <c r="B90" t="s">
        <v>1122</v>
      </c>
      <c r="C90" t="s">
        <v>545</v>
      </c>
      <c r="D90" t="s">
        <v>622</v>
      </c>
      <c r="E90">
        <v>1</v>
      </c>
      <c r="F90" t="s">
        <v>997</v>
      </c>
      <c r="G90">
        <f t="shared" si="1"/>
        <v>1</v>
      </c>
      <c r="I90" s="132" t="s">
        <v>564</v>
      </c>
      <c r="J90">
        <v>3</v>
      </c>
    </row>
    <row r="91" spans="1:10" x14ac:dyDescent="0.25">
      <c r="A91" t="e">
        <f>VLOOKUP(B91,[1]Applicant!$B$2:$D$176,3,FALSE)</f>
        <v>#N/A</v>
      </c>
      <c r="B91" t="s">
        <v>1122</v>
      </c>
      <c r="C91" t="s">
        <v>547</v>
      </c>
      <c r="D91" t="s">
        <v>622</v>
      </c>
      <c r="E91">
        <v>1</v>
      </c>
      <c r="F91" t="s">
        <v>997</v>
      </c>
      <c r="G91">
        <f t="shared" si="1"/>
        <v>1</v>
      </c>
      <c r="I91" s="132" t="s">
        <v>530</v>
      </c>
      <c r="J91">
        <v>3</v>
      </c>
    </row>
    <row r="92" spans="1:10" x14ac:dyDescent="0.25">
      <c r="A92" t="e">
        <f>VLOOKUP(B92,[1]Applicant!$B$2:$D$176,3,FALSE)</f>
        <v>#N/A</v>
      </c>
      <c r="B92" t="s">
        <v>1122</v>
      </c>
      <c r="C92" t="s">
        <v>550</v>
      </c>
      <c r="D92" t="s">
        <v>622</v>
      </c>
      <c r="E92">
        <v>1</v>
      </c>
      <c r="F92" t="s">
        <v>997</v>
      </c>
      <c r="G92">
        <f t="shared" si="1"/>
        <v>1</v>
      </c>
      <c r="I92" s="132" t="s">
        <v>548</v>
      </c>
      <c r="J92">
        <v>3</v>
      </c>
    </row>
    <row r="93" spans="1:10" x14ac:dyDescent="0.25">
      <c r="A93" t="e">
        <f>VLOOKUP(B93,[1]Applicant!$B$2:$D$176,3,FALSE)</f>
        <v>#N/A</v>
      </c>
      <c r="B93" t="s">
        <v>1123</v>
      </c>
      <c r="C93" t="s">
        <v>552</v>
      </c>
      <c r="D93" t="s">
        <v>622</v>
      </c>
      <c r="E93">
        <v>1</v>
      </c>
      <c r="F93" t="s">
        <v>993</v>
      </c>
      <c r="G93">
        <f t="shared" si="1"/>
        <v>1</v>
      </c>
      <c r="I93" s="132" t="s">
        <v>565</v>
      </c>
      <c r="J93">
        <v>3</v>
      </c>
    </row>
    <row r="94" spans="1:10" x14ac:dyDescent="0.25">
      <c r="A94" t="e">
        <f>VLOOKUP(B94,[1]Applicant!$B$2:$D$176,3,FALSE)</f>
        <v>#N/A</v>
      </c>
      <c r="B94" t="s">
        <v>1123</v>
      </c>
      <c r="C94" t="s">
        <v>524</v>
      </c>
      <c r="D94" t="s">
        <v>622</v>
      </c>
      <c r="E94">
        <v>1</v>
      </c>
      <c r="F94" t="s">
        <v>996</v>
      </c>
      <c r="G94">
        <f t="shared" si="1"/>
        <v>1</v>
      </c>
      <c r="I94" s="132" t="s">
        <v>557</v>
      </c>
      <c r="J94">
        <v>3</v>
      </c>
    </row>
    <row r="95" spans="1:10" x14ac:dyDescent="0.25">
      <c r="A95" t="e">
        <f>VLOOKUP(B95,[1]Applicant!$B$2:$D$176,3,FALSE)</f>
        <v>#N/A</v>
      </c>
      <c r="B95" t="s">
        <v>1123</v>
      </c>
      <c r="C95" t="s">
        <v>526</v>
      </c>
      <c r="D95" t="s">
        <v>622</v>
      </c>
      <c r="E95">
        <v>1</v>
      </c>
      <c r="F95" t="s">
        <v>996</v>
      </c>
      <c r="G95">
        <f t="shared" si="1"/>
        <v>1</v>
      </c>
      <c r="I95" s="132" t="s">
        <v>525</v>
      </c>
      <c r="J95">
        <v>3</v>
      </c>
    </row>
    <row r="96" spans="1:10" x14ac:dyDescent="0.25">
      <c r="A96" t="e">
        <f>VLOOKUP(B96,[1]Applicant!$B$2:$D$176,3,FALSE)</f>
        <v>#N/A</v>
      </c>
      <c r="B96" t="s">
        <v>1123</v>
      </c>
      <c r="C96" t="s">
        <v>528</v>
      </c>
      <c r="D96" t="s">
        <v>622</v>
      </c>
      <c r="E96">
        <v>1</v>
      </c>
      <c r="F96" t="s">
        <v>993</v>
      </c>
      <c r="G96">
        <f t="shared" si="1"/>
        <v>1</v>
      </c>
      <c r="I96" s="132" t="s">
        <v>561</v>
      </c>
      <c r="J96">
        <v>3</v>
      </c>
    </row>
    <row r="97" spans="1:10" x14ac:dyDescent="0.25">
      <c r="A97" t="e">
        <f>VLOOKUP(B97,[1]Applicant!$B$2:$D$176,3,FALSE)</f>
        <v>#N/A</v>
      </c>
      <c r="B97" t="s">
        <v>1123</v>
      </c>
      <c r="C97" t="s">
        <v>529</v>
      </c>
      <c r="D97" t="s">
        <v>622</v>
      </c>
      <c r="E97">
        <v>1</v>
      </c>
      <c r="F97" t="s">
        <v>995</v>
      </c>
      <c r="G97">
        <f t="shared" si="1"/>
        <v>1</v>
      </c>
      <c r="I97" s="132" t="s">
        <v>555</v>
      </c>
      <c r="J97">
        <v>3</v>
      </c>
    </row>
    <row r="98" spans="1:10" x14ac:dyDescent="0.25">
      <c r="A98" t="e">
        <f>VLOOKUP(B98,[1]Applicant!$B$2:$D$176,3,FALSE)</f>
        <v>#N/A</v>
      </c>
      <c r="B98" t="s">
        <v>1123</v>
      </c>
      <c r="C98" t="s">
        <v>532</v>
      </c>
      <c r="D98" t="s">
        <v>622</v>
      </c>
      <c r="E98">
        <v>1</v>
      </c>
      <c r="F98" t="s">
        <v>993</v>
      </c>
      <c r="G98">
        <f t="shared" si="1"/>
        <v>1</v>
      </c>
      <c r="I98" s="132" t="s">
        <v>544</v>
      </c>
      <c r="J98">
        <v>3</v>
      </c>
    </row>
    <row r="99" spans="1:10" x14ac:dyDescent="0.25">
      <c r="A99" t="e">
        <f>VLOOKUP(B99,[1]Applicant!$B$2:$D$176,3,FALSE)</f>
        <v>#N/A</v>
      </c>
      <c r="B99" t="s">
        <v>1123</v>
      </c>
      <c r="C99" t="s">
        <v>534</v>
      </c>
      <c r="D99" t="s">
        <v>622</v>
      </c>
      <c r="E99">
        <v>1</v>
      </c>
      <c r="F99" t="s">
        <v>994</v>
      </c>
      <c r="G99">
        <f t="shared" si="1"/>
        <v>1</v>
      </c>
      <c r="I99" s="132" t="s">
        <v>1027</v>
      </c>
      <c r="J99">
        <v>3</v>
      </c>
    </row>
    <row r="100" spans="1:10" x14ac:dyDescent="0.25">
      <c r="A100" t="e">
        <f>VLOOKUP(B100,[1]Applicant!$B$2:$D$176,3,FALSE)</f>
        <v>#N/A</v>
      </c>
      <c r="B100" t="s">
        <v>1123</v>
      </c>
      <c r="C100" t="s">
        <v>536</v>
      </c>
      <c r="D100" t="s">
        <v>622</v>
      </c>
      <c r="E100">
        <v>1</v>
      </c>
      <c r="F100" t="s">
        <v>993</v>
      </c>
      <c r="G100">
        <f t="shared" si="1"/>
        <v>1</v>
      </c>
      <c r="I100" s="132" t="s">
        <v>782</v>
      </c>
      <c r="J100">
        <v>0</v>
      </c>
    </row>
    <row r="101" spans="1:10" x14ac:dyDescent="0.25">
      <c r="A101" t="e">
        <f>VLOOKUP(B101,[1]Applicant!$B$2:$D$176,3,FALSE)</f>
        <v>#N/A</v>
      </c>
      <c r="B101" t="s">
        <v>1123</v>
      </c>
      <c r="C101" t="s">
        <v>538</v>
      </c>
      <c r="D101" t="s">
        <v>622</v>
      </c>
      <c r="E101">
        <v>1</v>
      </c>
      <c r="F101" t="s">
        <v>993</v>
      </c>
      <c r="G101">
        <f t="shared" si="1"/>
        <v>1</v>
      </c>
      <c r="I101" s="132" t="s">
        <v>611</v>
      </c>
      <c r="J101">
        <v>3</v>
      </c>
    </row>
    <row r="102" spans="1:10" x14ac:dyDescent="0.25">
      <c r="A102" t="e">
        <f>VLOOKUP(B102,[1]Applicant!$B$2:$D$176,3,FALSE)</f>
        <v>#N/A</v>
      </c>
      <c r="B102" t="s">
        <v>1123</v>
      </c>
      <c r="C102" t="s">
        <v>539</v>
      </c>
      <c r="D102" t="s">
        <v>622</v>
      </c>
      <c r="E102">
        <v>1</v>
      </c>
      <c r="F102" t="s">
        <v>992</v>
      </c>
      <c r="G102">
        <f t="shared" si="1"/>
        <v>1</v>
      </c>
      <c r="I102" s="132" t="s">
        <v>854</v>
      </c>
      <c r="J102">
        <v>3</v>
      </c>
    </row>
    <row r="103" spans="1:10" x14ac:dyDescent="0.25">
      <c r="A103" t="e">
        <f>VLOOKUP(B103,[1]Applicant!$B$2:$D$176,3,FALSE)</f>
        <v>#N/A</v>
      </c>
      <c r="B103" t="s">
        <v>1123</v>
      </c>
      <c r="C103" t="s">
        <v>541</v>
      </c>
      <c r="D103" t="s">
        <v>991</v>
      </c>
      <c r="E103">
        <v>1</v>
      </c>
      <c r="F103" t="s">
        <v>980</v>
      </c>
      <c r="G103">
        <f t="shared" si="1"/>
        <v>1</v>
      </c>
      <c r="I103" s="132" t="s">
        <v>999</v>
      </c>
      <c r="J103">
        <v>3</v>
      </c>
    </row>
    <row r="104" spans="1:10" x14ac:dyDescent="0.25">
      <c r="A104" t="e">
        <f>VLOOKUP(B104,[1]Applicant!$B$2:$D$176,3,FALSE)</f>
        <v>#N/A</v>
      </c>
      <c r="B104" t="s">
        <v>1123</v>
      </c>
      <c r="C104" t="s">
        <v>543</v>
      </c>
      <c r="D104" t="s">
        <v>622</v>
      </c>
      <c r="E104">
        <v>1</v>
      </c>
      <c r="F104" t="s">
        <v>990</v>
      </c>
      <c r="G104">
        <f t="shared" si="1"/>
        <v>1</v>
      </c>
      <c r="I104" s="132" t="s">
        <v>613</v>
      </c>
      <c r="J104">
        <v>3</v>
      </c>
    </row>
    <row r="105" spans="1:10" x14ac:dyDescent="0.25">
      <c r="A105" t="e">
        <f>VLOOKUP(B105,[1]Applicant!$B$2:$D$176,3,FALSE)</f>
        <v>#N/A</v>
      </c>
      <c r="B105" t="s">
        <v>1123</v>
      </c>
      <c r="C105" t="s">
        <v>545</v>
      </c>
      <c r="D105" t="s">
        <v>622</v>
      </c>
      <c r="E105">
        <v>1</v>
      </c>
      <c r="F105" t="s">
        <v>980</v>
      </c>
      <c r="G105">
        <f t="shared" si="1"/>
        <v>1</v>
      </c>
      <c r="I105" s="132" t="s">
        <v>785</v>
      </c>
      <c r="J105">
        <v>3</v>
      </c>
    </row>
    <row r="106" spans="1:10" x14ac:dyDescent="0.25">
      <c r="A106" t="e">
        <f>VLOOKUP(B106,[1]Applicant!$B$2:$D$176,3,FALSE)</f>
        <v>#N/A</v>
      </c>
      <c r="B106" t="s">
        <v>1123</v>
      </c>
      <c r="C106" t="s">
        <v>547</v>
      </c>
      <c r="D106" t="s">
        <v>622</v>
      </c>
      <c r="E106">
        <v>1</v>
      </c>
      <c r="F106" t="s">
        <v>980</v>
      </c>
      <c r="G106">
        <f t="shared" si="1"/>
        <v>1</v>
      </c>
      <c r="I106" s="132" t="s">
        <v>614</v>
      </c>
      <c r="J106">
        <v>3</v>
      </c>
    </row>
    <row r="107" spans="1:10" x14ac:dyDescent="0.25">
      <c r="A107" t="e">
        <f>VLOOKUP(B107,[1]Applicant!$B$2:$D$176,3,FALSE)</f>
        <v>#N/A</v>
      </c>
      <c r="B107" t="s">
        <v>1123</v>
      </c>
      <c r="C107" t="s">
        <v>550</v>
      </c>
      <c r="D107" t="s">
        <v>622</v>
      </c>
      <c r="E107">
        <v>1</v>
      </c>
      <c r="F107" t="s">
        <v>980</v>
      </c>
      <c r="G107">
        <f t="shared" si="1"/>
        <v>1</v>
      </c>
      <c r="I107" s="132" t="s">
        <v>615</v>
      </c>
      <c r="J107">
        <v>3</v>
      </c>
    </row>
    <row r="108" spans="1:10" x14ac:dyDescent="0.25">
      <c r="A108" t="e">
        <f>VLOOKUP(B108,[1]Applicant!$B$2:$D$176,3,FALSE)</f>
        <v>#N/A</v>
      </c>
      <c r="B108" t="s">
        <v>1124</v>
      </c>
      <c r="C108" t="s">
        <v>552</v>
      </c>
      <c r="D108" t="s">
        <v>612</v>
      </c>
      <c r="E108">
        <v>1</v>
      </c>
      <c r="F108" t="s">
        <v>988</v>
      </c>
      <c r="G108">
        <f t="shared" si="1"/>
        <v>3</v>
      </c>
      <c r="I108" s="132" t="s">
        <v>666</v>
      </c>
      <c r="J108">
        <v>3</v>
      </c>
    </row>
    <row r="109" spans="1:10" x14ac:dyDescent="0.25">
      <c r="A109" t="e">
        <f>VLOOKUP(B109,[1]Applicant!$B$2:$D$176,3,FALSE)</f>
        <v>#N/A</v>
      </c>
      <c r="B109" t="s">
        <v>1124</v>
      </c>
      <c r="C109" t="s">
        <v>524</v>
      </c>
      <c r="D109" t="s">
        <v>612</v>
      </c>
      <c r="E109">
        <v>1</v>
      </c>
      <c r="F109" t="s">
        <v>988</v>
      </c>
      <c r="G109">
        <f t="shared" si="1"/>
        <v>3</v>
      </c>
      <c r="I109" s="132" t="s">
        <v>616</v>
      </c>
      <c r="J109">
        <v>3</v>
      </c>
    </row>
    <row r="110" spans="1:10" x14ac:dyDescent="0.25">
      <c r="A110" t="e">
        <f>VLOOKUP(B110,[1]Applicant!$B$2:$D$176,3,FALSE)</f>
        <v>#N/A</v>
      </c>
      <c r="B110" t="s">
        <v>1124</v>
      </c>
      <c r="C110" t="s">
        <v>526</v>
      </c>
      <c r="D110" t="s">
        <v>612</v>
      </c>
      <c r="E110">
        <v>1</v>
      </c>
      <c r="F110" t="s">
        <v>988</v>
      </c>
      <c r="G110">
        <f t="shared" si="1"/>
        <v>3</v>
      </c>
      <c r="I110" s="132" t="s">
        <v>617</v>
      </c>
      <c r="J110">
        <v>3</v>
      </c>
    </row>
    <row r="111" spans="1:10" x14ac:dyDescent="0.25">
      <c r="A111" t="e">
        <f>VLOOKUP(B111,[1]Applicant!$B$2:$D$176,3,FALSE)</f>
        <v>#N/A</v>
      </c>
      <c r="B111" t="s">
        <v>1124</v>
      </c>
      <c r="C111" t="s">
        <v>528</v>
      </c>
      <c r="D111" t="s">
        <v>612</v>
      </c>
      <c r="E111">
        <v>1</v>
      </c>
      <c r="F111" t="s">
        <v>988</v>
      </c>
      <c r="G111">
        <f t="shared" si="1"/>
        <v>3</v>
      </c>
      <c r="I111" s="132" t="s">
        <v>896</v>
      </c>
      <c r="J111">
        <v>3</v>
      </c>
    </row>
    <row r="112" spans="1:10" x14ac:dyDescent="0.25">
      <c r="A112" t="e">
        <f>VLOOKUP(B112,[1]Applicant!$B$2:$D$176,3,FALSE)</f>
        <v>#N/A</v>
      </c>
      <c r="B112" t="s">
        <v>1124</v>
      </c>
      <c r="C112" t="s">
        <v>529</v>
      </c>
      <c r="D112" t="s">
        <v>612</v>
      </c>
      <c r="E112">
        <v>1</v>
      </c>
      <c r="F112" t="s">
        <v>988</v>
      </c>
      <c r="G112">
        <f t="shared" si="1"/>
        <v>3</v>
      </c>
      <c r="I112" s="132" t="s">
        <v>618</v>
      </c>
      <c r="J112">
        <v>3</v>
      </c>
    </row>
    <row r="113" spans="1:10" x14ac:dyDescent="0.25">
      <c r="A113" t="e">
        <f>VLOOKUP(B113,[1]Applicant!$B$2:$D$176,3,FALSE)</f>
        <v>#N/A</v>
      </c>
      <c r="B113" t="s">
        <v>1124</v>
      </c>
      <c r="C113" t="s">
        <v>532</v>
      </c>
      <c r="D113" t="s">
        <v>612</v>
      </c>
      <c r="E113">
        <v>1</v>
      </c>
      <c r="F113" t="s">
        <v>988</v>
      </c>
      <c r="G113">
        <f t="shared" si="1"/>
        <v>3</v>
      </c>
      <c r="I113" s="132" t="s">
        <v>619</v>
      </c>
      <c r="J113">
        <v>1</v>
      </c>
    </row>
    <row r="114" spans="1:10" x14ac:dyDescent="0.25">
      <c r="A114" t="e">
        <f>VLOOKUP(B114,[1]Applicant!$B$2:$D$176,3,FALSE)</f>
        <v>#N/A</v>
      </c>
      <c r="B114" t="s">
        <v>1124</v>
      </c>
      <c r="C114" t="s">
        <v>534</v>
      </c>
      <c r="D114" t="s">
        <v>612</v>
      </c>
      <c r="E114">
        <v>1</v>
      </c>
      <c r="F114" t="s">
        <v>988</v>
      </c>
      <c r="G114">
        <f t="shared" si="1"/>
        <v>3</v>
      </c>
      <c r="I114" s="132" t="s">
        <v>900</v>
      </c>
      <c r="J114">
        <v>3</v>
      </c>
    </row>
    <row r="115" spans="1:10" x14ac:dyDescent="0.25">
      <c r="A115" t="e">
        <f>VLOOKUP(B115,[1]Applicant!$B$2:$D$176,3,FALSE)</f>
        <v>#N/A</v>
      </c>
      <c r="B115" t="s">
        <v>1124</v>
      </c>
      <c r="C115" t="s">
        <v>536</v>
      </c>
      <c r="D115" t="s">
        <v>612</v>
      </c>
      <c r="E115">
        <v>1</v>
      </c>
      <c r="F115" t="s">
        <v>988</v>
      </c>
      <c r="G115">
        <f t="shared" si="1"/>
        <v>3</v>
      </c>
      <c r="I115" s="132" t="s">
        <v>630</v>
      </c>
      <c r="J115">
        <v>3</v>
      </c>
    </row>
    <row r="116" spans="1:10" x14ac:dyDescent="0.25">
      <c r="A116" t="e">
        <f>VLOOKUP(B116,[1]Applicant!$B$2:$D$176,3,FALSE)</f>
        <v>#N/A</v>
      </c>
      <c r="B116" t="s">
        <v>1124</v>
      </c>
      <c r="C116" t="s">
        <v>538</v>
      </c>
      <c r="D116" t="s">
        <v>612</v>
      </c>
      <c r="E116">
        <v>1</v>
      </c>
      <c r="F116" t="s">
        <v>988</v>
      </c>
      <c r="G116">
        <f t="shared" si="1"/>
        <v>3</v>
      </c>
      <c r="I116" s="132" t="s">
        <v>964</v>
      </c>
      <c r="J116">
        <v>3</v>
      </c>
    </row>
    <row r="117" spans="1:10" x14ac:dyDescent="0.25">
      <c r="A117" t="e">
        <f>VLOOKUP(B117,[1]Applicant!$B$2:$D$176,3,FALSE)</f>
        <v>#N/A</v>
      </c>
      <c r="B117" t="s">
        <v>1124</v>
      </c>
      <c r="C117" t="s">
        <v>539</v>
      </c>
      <c r="D117" t="s">
        <v>612</v>
      </c>
      <c r="E117">
        <v>1</v>
      </c>
      <c r="F117" t="s">
        <v>988</v>
      </c>
      <c r="G117">
        <f t="shared" si="1"/>
        <v>3</v>
      </c>
      <c r="I117" s="132" t="s">
        <v>965</v>
      </c>
      <c r="J117">
        <v>3</v>
      </c>
    </row>
    <row r="118" spans="1:10" x14ac:dyDescent="0.25">
      <c r="A118" t="e">
        <f>VLOOKUP(B118,[1]Applicant!$B$2:$D$176,3,FALSE)</f>
        <v>#N/A</v>
      </c>
      <c r="B118" t="s">
        <v>1124</v>
      </c>
      <c r="C118" t="s">
        <v>541</v>
      </c>
      <c r="D118" t="s">
        <v>612</v>
      </c>
      <c r="E118">
        <v>1</v>
      </c>
      <c r="F118" t="s">
        <v>988</v>
      </c>
      <c r="G118">
        <f t="shared" si="1"/>
        <v>3</v>
      </c>
      <c r="I118" s="132" t="s">
        <v>621</v>
      </c>
      <c r="J118">
        <v>0</v>
      </c>
    </row>
    <row r="119" spans="1:10" x14ac:dyDescent="0.25">
      <c r="A119" t="e">
        <f>VLOOKUP(B119,[1]Applicant!$B$2:$D$176,3,FALSE)</f>
        <v>#N/A</v>
      </c>
      <c r="B119" t="s">
        <v>1124</v>
      </c>
      <c r="C119" t="s">
        <v>543</v>
      </c>
      <c r="D119" t="s">
        <v>612</v>
      </c>
      <c r="E119">
        <v>1</v>
      </c>
      <c r="F119" t="s">
        <v>988</v>
      </c>
      <c r="G119">
        <f t="shared" si="1"/>
        <v>3</v>
      </c>
      <c r="I119" s="132" t="s">
        <v>1023</v>
      </c>
      <c r="J119">
        <v>1</v>
      </c>
    </row>
    <row r="120" spans="1:10" x14ac:dyDescent="0.25">
      <c r="A120" t="e">
        <f>VLOOKUP(B120,[1]Applicant!$B$2:$D$176,3,FALSE)</f>
        <v>#N/A</v>
      </c>
      <c r="B120" t="s">
        <v>1124</v>
      </c>
      <c r="C120" t="s">
        <v>545</v>
      </c>
      <c r="D120" t="s">
        <v>612</v>
      </c>
      <c r="E120">
        <v>1</v>
      </c>
      <c r="F120" t="s">
        <v>988</v>
      </c>
      <c r="G120">
        <f t="shared" si="1"/>
        <v>3</v>
      </c>
      <c r="I120" s="132" t="s">
        <v>1018</v>
      </c>
      <c r="J120">
        <v>1</v>
      </c>
    </row>
    <row r="121" spans="1:10" x14ac:dyDescent="0.25">
      <c r="A121" t="e">
        <f>VLOOKUP(B121,[1]Applicant!$B$2:$D$176,3,FALSE)</f>
        <v>#N/A</v>
      </c>
      <c r="B121" t="s">
        <v>1124</v>
      </c>
      <c r="C121" t="s">
        <v>547</v>
      </c>
      <c r="D121" t="s">
        <v>612</v>
      </c>
      <c r="E121">
        <v>1</v>
      </c>
      <c r="F121" t="s">
        <v>988</v>
      </c>
      <c r="G121">
        <f t="shared" si="1"/>
        <v>3</v>
      </c>
      <c r="I121" s="132" t="s">
        <v>622</v>
      </c>
      <c r="J121">
        <v>1</v>
      </c>
    </row>
    <row r="122" spans="1:10" x14ac:dyDescent="0.25">
      <c r="A122" t="e">
        <f>VLOOKUP(B122,[1]Applicant!$B$2:$D$176,3,FALSE)</f>
        <v>#N/A</v>
      </c>
      <c r="B122" t="s">
        <v>1124</v>
      </c>
      <c r="C122" t="s">
        <v>550</v>
      </c>
      <c r="D122" t="s">
        <v>612</v>
      </c>
      <c r="E122">
        <v>1</v>
      </c>
      <c r="F122" t="s">
        <v>988</v>
      </c>
      <c r="G122">
        <f t="shared" si="1"/>
        <v>3</v>
      </c>
      <c r="I122" s="132" t="s">
        <v>991</v>
      </c>
      <c r="J122">
        <v>1</v>
      </c>
    </row>
    <row r="123" spans="1:10" x14ac:dyDescent="0.25">
      <c r="A123" t="e">
        <f>VLOOKUP(B123,[1]Applicant!$B$2:$D$176,3,FALSE)</f>
        <v>#N/A</v>
      </c>
      <c r="B123" t="s">
        <v>1124</v>
      </c>
      <c r="C123" t="s">
        <v>627</v>
      </c>
      <c r="D123" t="s">
        <v>612</v>
      </c>
      <c r="E123">
        <v>1</v>
      </c>
      <c r="F123" t="s">
        <v>988</v>
      </c>
      <c r="G123">
        <f t="shared" si="1"/>
        <v>3</v>
      </c>
      <c r="I123" s="132" t="s">
        <v>1015</v>
      </c>
      <c r="J123">
        <v>1</v>
      </c>
    </row>
    <row r="124" spans="1:10" x14ac:dyDescent="0.25">
      <c r="A124" t="e">
        <f>VLOOKUP(B124,[1]Applicant!$B$2:$D$176,3,FALSE)</f>
        <v>#N/A</v>
      </c>
      <c r="B124" t="s">
        <v>1124</v>
      </c>
      <c r="E124">
        <v>1</v>
      </c>
      <c r="G124">
        <f t="shared" si="1"/>
        <v>0</v>
      </c>
      <c r="I124" s="132" t="s">
        <v>952</v>
      </c>
      <c r="J124">
        <v>1</v>
      </c>
    </row>
    <row r="125" spans="1:10" x14ac:dyDescent="0.25">
      <c r="A125" t="e">
        <f>VLOOKUP(B125,[1]Applicant!$B$2:$D$176,3,FALSE)</f>
        <v>#N/A</v>
      </c>
      <c r="B125" t="s">
        <v>1124</v>
      </c>
      <c r="E125">
        <v>1</v>
      </c>
      <c r="G125">
        <f t="shared" si="1"/>
        <v>0</v>
      </c>
      <c r="I125" s="132" t="s">
        <v>772</v>
      </c>
      <c r="J125">
        <v>0</v>
      </c>
    </row>
    <row r="126" spans="1:10" x14ac:dyDescent="0.25">
      <c r="A126" t="e">
        <f>VLOOKUP(B126,[1]Applicant!$B$2:$D$176,3,FALSE)</f>
        <v>#N/A</v>
      </c>
      <c r="B126" t="s">
        <v>1124</v>
      </c>
      <c r="E126">
        <v>1</v>
      </c>
      <c r="G126">
        <f t="shared" si="1"/>
        <v>0</v>
      </c>
      <c r="I126" s="132" t="s">
        <v>624</v>
      </c>
      <c r="J126">
        <v>3</v>
      </c>
    </row>
    <row r="127" spans="1:10" x14ac:dyDescent="0.25">
      <c r="A127" t="e">
        <f>VLOOKUP(B127,[1]Applicant!$B$2:$D$176,3,FALSE)</f>
        <v>#N/A</v>
      </c>
      <c r="B127" t="s">
        <v>1124</v>
      </c>
      <c r="E127">
        <v>1</v>
      </c>
      <c r="G127">
        <f t="shared" si="1"/>
        <v>0</v>
      </c>
      <c r="I127" s="132"/>
    </row>
    <row r="128" spans="1:10" x14ac:dyDescent="0.25">
      <c r="A128" t="e">
        <f>VLOOKUP(B128,[1]Applicant!$B$2:$D$176,3,FALSE)</f>
        <v>#N/A</v>
      </c>
      <c r="B128" t="s">
        <v>1124</v>
      </c>
      <c r="E128">
        <v>1</v>
      </c>
      <c r="G128">
        <f t="shared" si="1"/>
        <v>0</v>
      </c>
    </row>
    <row r="129" spans="1:7" x14ac:dyDescent="0.25">
      <c r="A129" t="e">
        <f>VLOOKUP(B129,[1]Applicant!$B$2:$D$176,3,FALSE)</f>
        <v>#N/A</v>
      </c>
      <c r="B129" t="s">
        <v>1124</v>
      </c>
      <c r="E129">
        <v>1</v>
      </c>
      <c r="G129">
        <f t="shared" si="1"/>
        <v>0</v>
      </c>
    </row>
    <row r="130" spans="1:7" x14ac:dyDescent="0.25">
      <c r="A130" t="e">
        <f>VLOOKUP(B130,[1]Applicant!$B$2:$D$176,3,FALSE)</f>
        <v>#N/A</v>
      </c>
      <c r="B130" t="s">
        <v>1125</v>
      </c>
      <c r="C130" t="s">
        <v>552</v>
      </c>
      <c r="D130" t="s">
        <v>622</v>
      </c>
      <c r="E130">
        <v>1</v>
      </c>
      <c r="F130" t="s">
        <v>987</v>
      </c>
      <c r="G130">
        <f t="shared" ref="G130:G193" si="2">IFERROR(VLOOKUP(D130,$I$2:$J$126,2,0),0)</f>
        <v>1</v>
      </c>
    </row>
    <row r="131" spans="1:7" x14ac:dyDescent="0.25">
      <c r="A131" t="e">
        <f>VLOOKUP(B131,[1]Applicant!$B$2:$D$176,3,FALSE)</f>
        <v>#N/A</v>
      </c>
      <c r="B131" t="s">
        <v>1125</v>
      </c>
      <c r="C131" t="s">
        <v>524</v>
      </c>
      <c r="D131" t="s">
        <v>622</v>
      </c>
      <c r="E131">
        <v>1</v>
      </c>
      <c r="F131" t="s">
        <v>981</v>
      </c>
      <c r="G131">
        <f t="shared" si="2"/>
        <v>1</v>
      </c>
    </row>
    <row r="132" spans="1:7" x14ac:dyDescent="0.25">
      <c r="A132" t="e">
        <f>VLOOKUP(B132,[1]Applicant!$B$2:$D$176,3,FALSE)</f>
        <v>#N/A</v>
      </c>
      <c r="B132" t="s">
        <v>1125</v>
      </c>
      <c r="C132" t="s">
        <v>526</v>
      </c>
      <c r="D132" t="s">
        <v>622</v>
      </c>
      <c r="E132">
        <v>1</v>
      </c>
      <c r="F132" t="s">
        <v>981</v>
      </c>
      <c r="G132">
        <f t="shared" si="2"/>
        <v>1</v>
      </c>
    </row>
    <row r="133" spans="1:7" x14ac:dyDescent="0.25">
      <c r="A133" t="e">
        <f>VLOOKUP(B133,[1]Applicant!$B$2:$D$176,3,FALSE)</f>
        <v>#N/A</v>
      </c>
      <c r="B133" t="s">
        <v>1125</v>
      </c>
      <c r="C133" t="s">
        <v>528</v>
      </c>
      <c r="D133" t="s">
        <v>622</v>
      </c>
      <c r="E133">
        <v>1</v>
      </c>
      <c r="F133" t="s">
        <v>981</v>
      </c>
      <c r="G133">
        <f t="shared" si="2"/>
        <v>1</v>
      </c>
    </row>
    <row r="134" spans="1:7" x14ac:dyDescent="0.25">
      <c r="A134" t="e">
        <f>VLOOKUP(B134,[1]Applicant!$B$2:$D$176,3,FALSE)</f>
        <v>#N/A</v>
      </c>
      <c r="B134" t="s">
        <v>1125</v>
      </c>
      <c r="C134" t="s">
        <v>529</v>
      </c>
      <c r="D134" t="s">
        <v>622</v>
      </c>
      <c r="E134">
        <v>1</v>
      </c>
      <c r="F134" t="s">
        <v>981</v>
      </c>
      <c r="G134">
        <f t="shared" si="2"/>
        <v>1</v>
      </c>
    </row>
    <row r="135" spans="1:7" x14ac:dyDescent="0.25">
      <c r="A135" t="e">
        <f>VLOOKUP(B135,[1]Applicant!$B$2:$D$176,3,FALSE)</f>
        <v>#N/A</v>
      </c>
      <c r="B135" t="s">
        <v>1125</v>
      </c>
      <c r="C135" t="s">
        <v>532</v>
      </c>
      <c r="D135" t="s">
        <v>622</v>
      </c>
      <c r="E135">
        <v>1</v>
      </c>
      <c r="F135" t="s">
        <v>981</v>
      </c>
      <c r="G135">
        <f t="shared" si="2"/>
        <v>1</v>
      </c>
    </row>
    <row r="136" spans="1:7" x14ac:dyDescent="0.25">
      <c r="A136" t="e">
        <f>VLOOKUP(B136,[1]Applicant!$B$2:$D$176,3,FALSE)</f>
        <v>#N/A</v>
      </c>
      <c r="B136" t="s">
        <v>1125</v>
      </c>
      <c r="C136" t="s">
        <v>534</v>
      </c>
      <c r="D136" t="s">
        <v>622</v>
      </c>
      <c r="E136">
        <v>1</v>
      </c>
      <c r="F136" t="s">
        <v>981</v>
      </c>
      <c r="G136">
        <f t="shared" si="2"/>
        <v>1</v>
      </c>
    </row>
    <row r="137" spans="1:7" x14ac:dyDescent="0.25">
      <c r="A137" t="e">
        <f>VLOOKUP(B137,[1]Applicant!$B$2:$D$176,3,FALSE)</f>
        <v>#N/A</v>
      </c>
      <c r="B137" t="s">
        <v>1125</v>
      </c>
      <c r="C137" t="s">
        <v>536</v>
      </c>
      <c r="D137" t="s">
        <v>622</v>
      </c>
      <c r="E137">
        <v>1</v>
      </c>
      <c r="F137" t="s">
        <v>981</v>
      </c>
      <c r="G137">
        <f t="shared" si="2"/>
        <v>1</v>
      </c>
    </row>
    <row r="138" spans="1:7" x14ac:dyDescent="0.25">
      <c r="A138" t="e">
        <f>VLOOKUP(B138,[1]Applicant!$B$2:$D$176,3,FALSE)</f>
        <v>#N/A</v>
      </c>
      <c r="B138" t="s">
        <v>1125</v>
      </c>
      <c r="C138" t="s">
        <v>538</v>
      </c>
      <c r="D138" t="s">
        <v>622</v>
      </c>
      <c r="E138">
        <v>1</v>
      </c>
      <c r="F138" t="s">
        <v>981</v>
      </c>
      <c r="G138">
        <f t="shared" si="2"/>
        <v>1</v>
      </c>
    </row>
    <row r="139" spans="1:7" x14ac:dyDescent="0.25">
      <c r="A139" t="e">
        <f>VLOOKUP(B139,[1]Applicant!$B$2:$D$176,3,FALSE)</f>
        <v>#N/A</v>
      </c>
      <c r="B139" t="s">
        <v>1125</v>
      </c>
      <c r="C139" t="s">
        <v>539</v>
      </c>
      <c r="D139" t="s">
        <v>622</v>
      </c>
      <c r="E139">
        <v>1</v>
      </c>
      <c r="F139" t="s">
        <v>980</v>
      </c>
      <c r="G139">
        <f t="shared" si="2"/>
        <v>1</v>
      </c>
    </row>
    <row r="140" spans="1:7" x14ac:dyDescent="0.25">
      <c r="A140" t="e">
        <f>VLOOKUP(B140,[1]Applicant!$B$2:$D$176,3,FALSE)</f>
        <v>#N/A</v>
      </c>
      <c r="B140" t="s">
        <v>1125</v>
      </c>
      <c r="C140" t="s">
        <v>541</v>
      </c>
      <c r="D140" t="s">
        <v>622</v>
      </c>
      <c r="E140">
        <v>1</v>
      </c>
      <c r="F140" t="s">
        <v>980</v>
      </c>
      <c r="G140">
        <f t="shared" si="2"/>
        <v>1</v>
      </c>
    </row>
    <row r="141" spans="1:7" x14ac:dyDescent="0.25">
      <c r="A141" t="e">
        <f>VLOOKUP(B141,[1]Applicant!$B$2:$D$176,3,FALSE)</f>
        <v>#N/A</v>
      </c>
      <c r="B141" t="s">
        <v>1125</v>
      </c>
      <c r="C141" t="s">
        <v>543</v>
      </c>
      <c r="D141" t="s">
        <v>622</v>
      </c>
      <c r="E141">
        <v>1</v>
      </c>
      <c r="F141" t="s">
        <v>980</v>
      </c>
      <c r="G141">
        <f t="shared" si="2"/>
        <v>1</v>
      </c>
    </row>
    <row r="142" spans="1:7" x14ac:dyDescent="0.25">
      <c r="A142" t="e">
        <f>VLOOKUP(B142,[1]Applicant!$B$2:$D$176,3,FALSE)</f>
        <v>#N/A</v>
      </c>
      <c r="B142" t="s">
        <v>1125</v>
      </c>
      <c r="C142" t="s">
        <v>545</v>
      </c>
      <c r="D142" t="s">
        <v>622</v>
      </c>
      <c r="E142">
        <v>1</v>
      </c>
      <c r="F142" t="s">
        <v>980</v>
      </c>
      <c r="G142">
        <f t="shared" si="2"/>
        <v>1</v>
      </c>
    </row>
    <row r="143" spans="1:7" x14ac:dyDescent="0.25">
      <c r="A143" t="e">
        <f>VLOOKUP(B143,[1]Applicant!$B$2:$D$176,3,FALSE)</f>
        <v>#N/A</v>
      </c>
      <c r="B143" t="s">
        <v>1125</v>
      </c>
      <c r="C143" t="s">
        <v>547</v>
      </c>
      <c r="D143" t="s">
        <v>622</v>
      </c>
      <c r="E143">
        <v>1</v>
      </c>
      <c r="F143" t="s">
        <v>980</v>
      </c>
      <c r="G143">
        <f t="shared" si="2"/>
        <v>1</v>
      </c>
    </row>
    <row r="144" spans="1:7" x14ac:dyDescent="0.25">
      <c r="A144" t="e">
        <f>VLOOKUP(B144,[1]Applicant!$B$2:$D$176,3,FALSE)</f>
        <v>#N/A</v>
      </c>
      <c r="B144" t="s">
        <v>1125</v>
      </c>
      <c r="C144" t="s">
        <v>550</v>
      </c>
      <c r="D144" t="s">
        <v>622</v>
      </c>
      <c r="E144">
        <v>1</v>
      </c>
      <c r="F144" t="s">
        <v>980</v>
      </c>
      <c r="G144">
        <f t="shared" si="2"/>
        <v>1</v>
      </c>
    </row>
    <row r="145" spans="1:7" x14ac:dyDescent="0.25">
      <c r="A145" t="e">
        <f>VLOOKUP(B145,[1]Applicant!$B$2:$D$176,3,FALSE)</f>
        <v>#N/A</v>
      </c>
      <c r="B145" t="s">
        <v>1125</v>
      </c>
      <c r="C145" t="s">
        <v>627</v>
      </c>
      <c r="D145" t="s">
        <v>622</v>
      </c>
      <c r="E145">
        <v>1</v>
      </c>
      <c r="F145" t="s">
        <v>980</v>
      </c>
      <c r="G145">
        <f t="shared" si="2"/>
        <v>1</v>
      </c>
    </row>
    <row r="146" spans="1:7" x14ac:dyDescent="0.25">
      <c r="A146" t="e">
        <f>VLOOKUP(B146,[1]Applicant!$B$2:$D$176,3,FALSE)</f>
        <v>#N/A</v>
      </c>
      <c r="B146" t="s">
        <v>1126</v>
      </c>
      <c r="C146" t="s">
        <v>552</v>
      </c>
      <c r="D146" t="s">
        <v>622</v>
      </c>
      <c r="E146">
        <v>1</v>
      </c>
      <c r="F146" t="s">
        <v>984</v>
      </c>
      <c r="G146">
        <f t="shared" si="2"/>
        <v>1</v>
      </c>
    </row>
    <row r="147" spans="1:7" x14ac:dyDescent="0.25">
      <c r="A147" t="e">
        <f>VLOOKUP(B147,[1]Applicant!$B$2:$D$176,3,FALSE)</f>
        <v>#N/A</v>
      </c>
      <c r="B147" t="s">
        <v>1126</v>
      </c>
      <c r="C147" t="s">
        <v>524</v>
      </c>
      <c r="D147" t="s">
        <v>622</v>
      </c>
      <c r="E147">
        <v>1</v>
      </c>
      <c r="F147" t="s">
        <v>984</v>
      </c>
      <c r="G147">
        <f t="shared" si="2"/>
        <v>1</v>
      </c>
    </row>
    <row r="148" spans="1:7" x14ac:dyDescent="0.25">
      <c r="A148" t="e">
        <f>VLOOKUP(B148,[1]Applicant!$B$2:$D$176,3,FALSE)</f>
        <v>#N/A</v>
      </c>
      <c r="B148" t="s">
        <v>1126</v>
      </c>
      <c r="C148" t="s">
        <v>526</v>
      </c>
      <c r="D148" t="s">
        <v>622</v>
      </c>
      <c r="E148">
        <v>1</v>
      </c>
      <c r="F148" t="s">
        <v>984</v>
      </c>
      <c r="G148">
        <f t="shared" si="2"/>
        <v>1</v>
      </c>
    </row>
    <row r="149" spans="1:7" x14ac:dyDescent="0.25">
      <c r="A149" t="e">
        <f>VLOOKUP(B149,[1]Applicant!$B$2:$D$176,3,FALSE)</f>
        <v>#N/A</v>
      </c>
      <c r="B149" t="s">
        <v>1126</v>
      </c>
      <c r="C149" t="s">
        <v>528</v>
      </c>
      <c r="D149" t="s">
        <v>622</v>
      </c>
      <c r="E149">
        <v>1</v>
      </c>
      <c r="F149" t="s">
        <v>984</v>
      </c>
      <c r="G149">
        <f t="shared" si="2"/>
        <v>1</v>
      </c>
    </row>
    <row r="150" spans="1:7" x14ac:dyDescent="0.25">
      <c r="A150" t="e">
        <f>VLOOKUP(B150,[1]Applicant!$B$2:$D$176,3,FALSE)</f>
        <v>#N/A</v>
      </c>
      <c r="B150" t="s">
        <v>1126</v>
      </c>
      <c r="C150" t="s">
        <v>529</v>
      </c>
      <c r="D150" t="s">
        <v>622</v>
      </c>
      <c r="E150">
        <v>1</v>
      </c>
      <c r="F150" t="s">
        <v>984</v>
      </c>
      <c r="G150">
        <f t="shared" si="2"/>
        <v>1</v>
      </c>
    </row>
    <row r="151" spans="1:7" x14ac:dyDescent="0.25">
      <c r="A151" t="e">
        <f>VLOOKUP(B151,[1]Applicant!$B$2:$D$176,3,FALSE)</f>
        <v>#N/A</v>
      </c>
      <c r="B151" t="s">
        <v>1126</v>
      </c>
      <c r="C151" t="s">
        <v>532</v>
      </c>
      <c r="D151" t="s">
        <v>622</v>
      </c>
      <c r="E151">
        <v>1</v>
      </c>
      <c r="F151" t="s">
        <v>984</v>
      </c>
      <c r="G151">
        <f t="shared" si="2"/>
        <v>1</v>
      </c>
    </row>
    <row r="152" spans="1:7" x14ac:dyDescent="0.25">
      <c r="A152" t="e">
        <f>VLOOKUP(B152,[1]Applicant!$B$2:$D$176,3,FALSE)</f>
        <v>#N/A</v>
      </c>
      <c r="B152" t="s">
        <v>1126</v>
      </c>
      <c r="C152" t="s">
        <v>534</v>
      </c>
      <c r="D152" t="s">
        <v>622</v>
      </c>
      <c r="E152">
        <v>1</v>
      </c>
      <c r="F152" t="s">
        <v>984</v>
      </c>
      <c r="G152">
        <f t="shared" si="2"/>
        <v>1</v>
      </c>
    </row>
    <row r="153" spans="1:7" x14ac:dyDescent="0.25">
      <c r="A153" t="e">
        <f>VLOOKUP(B153,[1]Applicant!$B$2:$D$176,3,FALSE)</f>
        <v>#N/A</v>
      </c>
      <c r="B153" t="s">
        <v>1126</v>
      </c>
      <c r="C153" t="s">
        <v>536</v>
      </c>
      <c r="D153" t="s">
        <v>622</v>
      </c>
      <c r="E153">
        <v>1</v>
      </c>
      <c r="F153" t="s">
        <v>984</v>
      </c>
      <c r="G153">
        <f t="shared" si="2"/>
        <v>1</v>
      </c>
    </row>
    <row r="154" spans="1:7" x14ac:dyDescent="0.25">
      <c r="A154" t="e">
        <f>VLOOKUP(B154,[1]Applicant!$B$2:$D$176,3,FALSE)</f>
        <v>#N/A</v>
      </c>
      <c r="B154" t="s">
        <v>1126</v>
      </c>
      <c r="C154" t="s">
        <v>538</v>
      </c>
      <c r="D154" t="s">
        <v>622</v>
      </c>
      <c r="E154">
        <v>1</v>
      </c>
      <c r="F154" t="s">
        <v>984</v>
      </c>
      <c r="G154">
        <f t="shared" si="2"/>
        <v>1</v>
      </c>
    </row>
    <row r="155" spans="1:7" x14ac:dyDescent="0.25">
      <c r="A155" t="e">
        <f>VLOOKUP(B155,[1]Applicant!$B$2:$D$176,3,FALSE)</f>
        <v>#N/A</v>
      </c>
      <c r="B155" t="s">
        <v>1126</v>
      </c>
      <c r="C155" t="s">
        <v>539</v>
      </c>
      <c r="D155" t="s">
        <v>622</v>
      </c>
      <c r="E155">
        <v>1</v>
      </c>
      <c r="F155" t="s">
        <v>980</v>
      </c>
      <c r="G155">
        <f t="shared" si="2"/>
        <v>1</v>
      </c>
    </row>
    <row r="156" spans="1:7" x14ac:dyDescent="0.25">
      <c r="A156" t="e">
        <f>VLOOKUP(B156,[1]Applicant!$B$2:$D$176,3,FALSE)</f>
        <v>#N/A</v>
      </c>
      <c r="B156" t="s">
        <v>1126</v>
      </c>
      <c r="C156" t="s">
        <v>539</v>
      </c>
      <c r="D156" t="s">
        <v>622</v>
      </c>
      <c r="E156">
        <v>1</v>
      </c>
      <c r="F156" t="s">
        <v>979</v>
      </c>
      <c r="G156">
        <f t="shared" si="2"/>
        <v>1</v>
      </c>
    </row>
    <row r="157" spans="1:7" x14ac:dyDescent="0.25">
      <c r="A157" t="e">
        <f>VLOOKUP(B157,[1]Applicant!$B$2:$D$176,3,FALSE)</f>
        <v>#N/A</v>
      </c>
      <c r="B157" t="s">
        <v>1126</v>
      </c>
      <c r="C157" t="s">
        <v>539</v>
      </c>
      <c r="D157" t="s">
        <v>622</v>
      </c>
      <c r="E157">
        <v>1</v>
      </c>
      <c r="F157" t="s">
        <v>977</v>
      </c>
      <c r="G157">
        <f t="shared" si="2"/>
        <v>1</v>
      </c>
    </row>
    <row r="158" spans="1:7" x14ac:dyDescent="0.25">
      <c r="A158" t="e">
        <f>VLOOKUP(B158,[1]Applicant!$B$2:$D$176,3,FALSE)</f>
        <v>#N/A</v>
      </c>
      <c r="B158" t="s">
        <v>1126</v>
      </c>
      <c r="C158" t="s">
        <v>539</v>
      </c>
      <c r="D158" t="s">
        <v>622</v>
      </c>
      <c r="E158">
        <v>1</v>
      </c>
      <c r="F158" t="s">
        <v>978</v>
      </c>
      <c r="G158">
        <f t="shared" si="2"/>
        <v>1</v>
      </c>
    </row>
    <row r="159" spans="1:7" x14ac:dyDescent="0.25">
      <c r="A159" t="e">
        <f>VLOOKUP(B159,[1]Applicant!$B$2:$D$176,3,FALSE)</f>
        <v>#N/A</v>
      </c>
      <c r="B159" t="s">
        <v>1126</v>
      </c>
      <c r="C159" t="s">
        <v>541</v>
      </c>
      <c r="D159" t="s">
        <v>622</v>
      </c>
      <c r="E159">
        <v>1</v>
      </c>
      <c r="F159" t="s">
        <v>980</v>
      </c>
      <c r="G159">
        <f t="shared" si="2"/>
        <v>1</v>
      </c>
    </row>
    <row r="160" spans="1:7" x14ac:dyDescent="0.25">
      <c r="A160" t="e">
        <f>VLOOKUP(B160,[1]Applicant!$B$2:$D$176,3,FALSE)</f>
        <v>#N/A</v>
      </c>
      <c r="B160" t="s">
        <v>1126</v>
      </c>
      <c r="C160" t="s">
        <v>541</v>
      </c>
      <c r="D160" t="s">
        <v>622</v>
      </c>
      <c r="E160">
        <v>1</v>
      </c>
      <c r="F160" t="s">
        <v>979</v>
      </c>
      <c r="G160">
        <f t="shared" si="2"/>
        <v>1</v>
      </c>
    </row>
    <row r="161" spans="1:7" x14ac:dyDescent="0.25">
      <c r="A161" t="e">
        <f>VLOOKUP(B161,[1]Applicant!$B$2:$D$176,3,FALSE)</f>
        <v>#N/A</v>
      </c>
      <c r="B161" t="s">
        <v>1126</v>
      </c>
      <c r="C161" t="s">
        <v>541</v>
      </c>
      <c r="D161" t="s">
        <v>622</v>
      </c>
      <c r="E161">
        <v>1</v>
      </c>
      <c r="F161" t="s">
        <v>977</v>
      </c>
      <c r="G161">
        <f t="shared" si="2"/>
        <v>1</v>
      </c>
    </row>
    <row r="162" spans="1:7" x14ac:dyDescent="0.25">
      <c r="A162" t="e">
        <f>VLOOKUP(B162,[1]Applicant!$B$2:$D$176,3,FALSE)</f>
        <v>#N/A</v>
      </c>
      <c r="B162" t="s">
        <v>1126</v>
      </c>
      <c r="C162" t="s">
        <v>541</v>
      </c>
      <c r="D162" t="s">
        <v>622</v>
      </c>
      <c r="E162">
        <v>1</v>
      </c>
      <c r="F162" t="s">
        <v>978</v>
      </c>
      <c r="G162">
        <f t="shared" si="2"/>
        <v>1</v>
      </c>
    </row>
    <row r="163" spans="1:7" x14ac:dyDescent="0.25">
      <c r="A163" t="e">
        <f>VLOOKUP(B163,[1]Applicant!$B$2:$D$176,3,FALSE)</f>
        <v>#N/A</v>
      </c>
      <c r="B163" t="s">
        <v>1126</v>
      </c>
      <c r="C163" t="s">
        <v>543</v>
      </c>
      <c r="D163" t="s">
        <v>622</v>
      </c>
      <c r="E163">
        <v>1</v>
      </c>
      <c r="F163" t="s">
        <v>980</v>
      </c>
      <c r="G163">
        <f t="shared" si="2"/>
        <v>1</v>
      </c>
    </row>
    <row r="164" spans="1:7" x14ac:dyDescent="0.25">
      <c r="A164" t="e">
        <f>VLOOKUP(B164,[1]Applicant!$B$2:$D$176,3,FALSE)</f>
        <v>#N/A</v>
      </c>
      <c r="B164" t="s">
        <v>1126</v>
      </c>
      <c r="C164" t="s">
        <v>543</v>
      </c>
      <c r="D164" t="s">
        <v>622</v>
      </c>
      <c r="E164">
        <v>1</v>
      </c>
      <c r="F164" t="s">
        <v>979</v>
      </c>
      <c r="G164">
        <f t="shared" si="2"/>
        <v>1</v>
      </c>
    </row>
    <row r="165" spans="1:7" x14ac:dyDescent="0.25">
      <c r="A165" t="e">
        <f>VLOOKUP(B165,[1]Applicant!$B$2:$D$176,3,FALSE)</f>
        <v>#N/A</v>
      </c>
      <c r="B165" t="s">
        <v>1126</v>
      </c>
      <c r="C165" t="s">
        <v>543</v>
      </c>
      <c r="D165" t="s">
        <v>622</v>
      </c>
      <c r="E165">
        <v>1</v>
      </c>
      <c r="F165" t="s">
        <v>983</v>
      </c>
      <c r="G165">
        <f t="shared" si="2"/>
        <v>1</v>
      </c>
    </row>
    <row r="166" spans="1:7" x14ac:dyDescent="0.25">
      <c r="A166" t="e">
        <f>VLOOKUP(B166,[1]Applicant!$B$2:$D$176,3,FALSE)</f>
        <v>#N/A</v>
      </c>
      <c r="B166" t="s">
        <v>1126</v>
      </c>
      <c r="C166" t="s">
        <v>543</v>
      </c>
      <c r="D166" t="s">
        <v>622</v>
      </c>
      <c r="E166">
        <v>1</v>
      </c>
      <c r="F166" t="s">
        <v>973</v>
      </c>
      <c r="G166">
        <f t="shared" si="2"/>
        <v>1</v>
      </c>
    </row>
    <row r="167" spans="1:7" x14ac:dyDescent="0.25">
      <c r="A167" t="e">
        <f>VLOOKUP(B167,[1]Applicant!$B$2:$D$176,3,FALSE)</f>
        <v>#N/A</v>
      </c>
      <c r="B167" t="s">
        <v>1126</v>
      </c>
      <c r="C167" t="s">
        <v>543</v>
      </c>
      <c r="D167" t="s">
        <v>622</v>
      </c>
      <c r="E167">
        <v>1</v>
      </c>
      <c r="F167" t="s">
        <v>977</v>
      </c>
      <c r="G167">
        <f t="shared" si="2"/>
        <v>1</v>
      </c>
    </row>
    <row r="168" spans="1:7" x14ac:dyDescent="0.25">
      <c r="A168" t="e">
        <f>VLOOKUP(B168,[1]Applicant!$B$2:$D$176,3,FALSE)</f>
        <v>#N/A</v>
      </c>
      <c r="B168" t="s">
        <v>1126</v>
      </c>
      <c r="C168" t="s">
        <v>543</v>
      </c>
      <c r="D168" t="s">
        <v>622</v>
      </c>
      <c r="E168">
        <v>1</v>
      </c>
      <c r="F168" t="s">
        <v>978</v>
      </c>
      <c r="G168">
        <f t="shared" si="2"/>
        <v>1</v>
      </c>
    </row>
    <row r="169" spans="1:7" x14ac:dyDescent="0.25">
      <c r="A169" t="e">
        <f>VLOOKUP(B169,[1]Applicant!$B$2:$D$176,3,FALSE)</f>
        <v>#N/A</v>
      </c>
      <c r="B169" t="s">
        <v>1126</v>
      </c>
      <c r="C169" t="s">
        <v>545</v>
      </c>
      <c r="D169" t="s">
        <v>622</v>
      </c>
      <c r="E169">
        <v>1</v>
      </c>
      <c r="F169" t="s">
        <v>980</v>
      </c>
      <c r="G169">
        <f t="shared" si="2"/>
        <v>1</v>
      </c>
    </row>
    <row r="170" spans="1:7" x14ac:dyDescent="0.25">
      <c r="A170" t="e">
        <f>VLOOKUP(B170,[1]Applicant!$B$2:$D$176,3,FALSE)</f>
        <v>#N/A</v>
      </c>
      <c r="B170" t="s">
        <v>1126</v>
      </c>
      <c r="C170" t="s">
        <v>545</v>
      </c>
      <c r="D170" t="s">
        <v>622</v>
      </c>
      <c r="E170">
        <v>1</v>
      </c>
      <c r="F170" t="s">
        <v>979</v>
      </c>
      <c r="G170">
        <f t="shared" si="2"/>
        <v>1</v>
      </c>
    </row>
    <row r="171" spans="1:7" x14ac:dyDescent="0.25">
      <c r="A171" t="e">
        <f>VLOOKUP(B171,[1]Applicant!$B$2:$D$176,3,FALSE)</f>
        <v>#N/A</v>
      </c>
      <c r="B171" t="s">
        <v>1126</v>
      </c>
      <c r="C171" t="s">
        <v>545</v>
      </c>
      <c r="D171" t="s">
        <v>622</v>
      </c>
      <c r="E171">
        <v>1</v>
      </c>
      <c r="F171" t="s">
        <v>976</v>
      </c>
      <c r="G171">
        <f t="shared" si="2"/>
        <v>1</v>
      </c>
    </row>
    <row r="172" spans="1:7" x14ac:dyDescent="0.25">
      <c r="A172" t="e">
        <f>VLOOKUP(B172,[1]Applicant!$B$2:$D$176,3,FALSE)</f>
        <v>#N/A</v>
      </c>
      <c r="B172" t="s">
        <v>1126</v>
      </c>
      <c r="C172" t="s">
        <v>545</v>
      </c>
      <c r="D172" t="s">
        <v>622</v>
      </c>
      <c r="E172">
        <v>1</v>
      </c>
      <c r="F172" t="s">
        <v>983</v>
      </c>
      <c r="G172">
        <f t="shared" si="2"/>
        <v>1</v>
      </c>
    </row>
    <row r="173" spans="1:7" x14ac:dyDescent="0.25">
      <c r="A173" t="e">
        <f>VLOOKUP(B173,[1]Applicant!$B$2:$D$176,3,FALSE)</f>
        <v>#N/A</v>
      </c>
      <c r="B173" t="s">
        <v>1126</v>
      </c>
      <c r="C173" t="s">
        <v>545</v>
      </c>
      <c r="D173" t="s">
        <v>622</v>
      </c>
      <c r="E173">
        <v>1</v>
      </c>
      <c r="F173" t="s">
        <v>973</v>
      </c>
      <c r="G173">
        <f t="shared" si="2"/>
        <v>1</v>
      </c>
    </row>
    <row r="174" spans="1:7" x14ac:dyDescent="0.25">
      <c r="A174" t="e">
        <f>VLOOKUP(B174,[1]Applicant!$B$2:$D$176,3,FALSE)</f>
        <v>#N/A</v>
      </c>
      <c r="B174" t="s">
        <v>1126</v>
      </c>
      <c r="C174" t="s">
        <v>545</v>
      </c>
      <c r="D174" t="s">
        <v>622</v>
      </c>
      <c r="E174">
        <v>1</v>
      </c>
      <c r="F174" t="s">
        <v>977</v>
      </c>
      <c r="G174">
        <f t="shared" si="2"/>
        <v>1</v>
      </c>
    </row>
    <row r="175" spans="1:7" x14ac:dyDescent="0.25">
      <c r="A175" t="e">
        <f>VLOOKUP(B175,[1]Applicant!$B$2:$D$176,3,FALSE)</f>
        <v>#N/A</v>
      </c>
      <c r="B175" t="s">
        <v>1126</v>
      </c>
      <c r="C175" t="s">
        <v>545</v>
      </c>
      <c r="D175" t="s">
        <v>622</v>
      </c>
      <c r="E175">
        <v>1</v>
      </c>
      <c r="F175" t="s">
        <v>978</v>
      </c>
      <c r="G175">
        <f t="shared" si="2"/>
        <v>1</v>
      </c>
    </row>
    <row r="176" spans="1:7" x14ac:dyDescent="0.25">
      <c r="A176" t="e">
        <f>VLOOKUP(B176,[1]Applicant!$B$2:$D$176,3,FALSE)</f>
        <v>#N/A</v>
      </c>
      <c r="B176" t="s">
        <v>1126</v>
      </c>
      <c r="C176" t="s">
        <v>547</v>
      </c>
      <c r="D176" t="s">
        <v>622</v>
      </c>
      <c r="E176">
        <v>1</v>
      </c>
      <c r="F176" t="s">
        <v>980</v>
      </c>
      <c r="G176">
        <f t="shared" si="2"/>
        <v>1</v>
      </c>
    </row>
    <row r="177" spans="1:7" x14ac:dyDescent="0.25">
      <c r="A177" t="e">
        <f>VLOOKUP(B177,[1]Applicant!$B$2:$D$176,3,FALSE)</f>
        <v>#N/A</v>
      </c>
      <c r="B177" t="s">
        <v>1126</v>
      </c>
      <c r="C177" t="s">
        <v>547</v>
      </c>
      <c r="D177" t="s">
        <v>622</v>
      </c>
      <c r="E177">
        <v>1</v>
      </c>
      <c r="F177" t="s">
        <v>979</v>
      </c>
      <c r="G177">
        <f t="shared" si="2"/>
        <v>1</v>
      </c>
    </row>
    <row r="178" spans="1:7" x14ac:dyDescent="0.25">
      <c r="A178" t="e">
        <f>VLOOKUP(B178,[1]Applicant!$B$2:$D$176,3,FALSE)</f>
        <v>#N/A</v>
      </c>
      <c r="B178" t="s">
        <v>1126</v>
      </c>
      <c r="C178" t="s">
        <v>547</v>
      </c>
      <c r="D178" t="s">
        <v>622</v>
      </c>
      <c r="E178">
        <v>1</v>
      </c>
      <c r="F178" t="s">
        <v>976</v>
      </c>
      <c r="G178">
        <f t="shared" si="2"/>
        <v>1</v>
      </c>
    </row>
    <row r="179" spans="1:7" x14ac:dyDescent="0.25">
      <c r="A179" t="e">
        <f>VLOOKUP(B179,[1]Applicant!$B$2:$D$176,3,FALSE)</f>
        <v>#N/A</v>
      </c>
      <c r="B179" t="s">
        <v>1126</v>
      </c>
      <c r="C179" t="s">
        <v>547</v>
      </c>
      <c r="D179" t="s">
        <v>622</v>
      </c>
      <c r="E179">
        <v>1</v>
      </c>
      <c r="F179" t="s">
        <v>983</v>
      </c>
      <c r="G179">
        <f t="shared" si="2"/>
        <v>1</v>
      </c>
    </row>
    <row r="180" spans="1:7" x14ac:dyDescent="0.25">
      <c r="A180" t="e">
        <f>VLOOKUP(B180,[1]Applicant!$B$2:$D$176,3,FALSE)</f>
        <v>#N/A</v>
      </c>
      <c r="B180" t="s">
        <v>1126</v>
      </c>
      <c r="C180" t="s">
        <v>547</v>
      </c>
      <c r="D180" t="s">
        <v>622</v>
      </c>
      <c r="E180">
        <v>1</v>
      </c>
      <c r="F180" t="s">
        <v>973</v>
      </c>
      <c r="G180">
        <f t="shared" si="2"/>
        <v>1</v>
      </c>
    </row>
    <row r="181" spans="1:7" x14ac:dyDescent="0.25">
      <c r="A181" t="e">
        <f>VLOOKUP(B181,[1]Applicant!$B$2:$D$176,3,FALSE)</f>
        <v>#N/A</v>
      </c>
      <c r="B181" t="s">
        <v>1126</v>
      </c>
      <c r="C181" t="s">
        <v>547</v>
      </c>
      <c r="D181" t="s">
        <v>622</v>
      </c>
      <c r="E181">
        <v>1</v>
      </c>
      <c r="F181" t="s">
        <v>977</v>
      </c>
      <c r="G181">
        <f t="shared" si="2"/>
        <v>1</v>
      </c>
    </row>
    <row r="182" spans="1:7" x14ac:dyDescent="0.25">
      <c r="A182" t="e">
        <f>VLOOKUP(B182,[1]Applicant!$B$2:$D$176,3,FALSE)</f>
        <v>#N/A</v>
      </c>
      <c r="B182" t="s">
        <v>1126</v>
      </c>
      <c r="C182" t="s">
        <v>550</v>
      </c>
      <c r="D182" t="s">
        <v>622</v>
      </c>
      <c r="E182">
        <v>1</v>
      </c>
      <c r="F182" t="s">
        <v>980</v>
      </c>
      <c r="G182">
        <f t="shared" si="2"/>
        <v>1</v>
      </c>
    </row>
    <row r="183" spans="1:7" x14ac:dyDescent="0.25">
      <c r="A183" t="e">
        <f>VLOOKUP(B183,[1]Applicant!$B$2:$D$176,3,FALSE)</f>
        <v>#N/A</v>
      </c>
      <c r="B183" t="s">
        <v>1126</v>
      </c>
      <c r="C183" t="s">
        <v>550</v>
      </c>
      <c r="D183" t="s">
        <v>622</v>
      </c>
      <c r="E183">
        <v>1</v>
      </c>
      <c r="F183" t="s">
        <v>979</v>
      </c>
      <c r="G183">
        <f t="shared" si="2"/>
        <v>1</v>
      </c>
    </row>
    <row r="184" spans="1:7" x14ac:dyDescent="0.25">
      <c r="A184" t="e">
        <f>VLOOKUP(B184,[1]Applicant!$B$2:$D$176,3,FALSE)</f>
        <v>#N/A</v>
      </c>
      <c r="B184" t="s">
        <v>1126</v>
      </c>
      <c r="C184" t="s">
        <v>550</v>
      </c>
      <c r="D184" t="s">
        <v>622</v>
      </c>
      <c r="E184">
        <v>1</v>
      </c>
      <c r="F184" t="s">
        <v>978</v>
      </c>
      <c r="G184">
        <f t="shared" si="2"/>
        <v>1</v>
      </c>
    </row>
    <row r="185" spans="1:7" x14ac:dyDescent="0.25">
      <c r="A185" t="e">
        <f>VLOOKUP(B185,[1]Applicant!$B$2:$D$176,3,FALSE)</f>
        <v>#N/A</v>
      </c>
      <c r="B185" t="s">
        <v>1126</v>
      </c>
      <c r="C185" t="s">
        <v>550</v>
      </c>
      <c r="D185" t="s">
        <v>622</v>
      </c>
      <c r="E185">
        <v>1</v>
      </c>
      <c r="F185" t="s">
        <v>977</v>
      </c>
      <c r="G185">
        <f t="shared" si="2"/>
        <v>1</v>
      </c>
    </row>
    <row r="186" spans="1:7" x14ac:dyDescent="0.25">
      <c r="A186" t="e">
        <f>VLOOKUP(B186,[1]Applicant!$B$2:$D$176,3,FALSE)</f>
        <v>#N/A</v>
      </c>
      <c r="B186" t="s">
        <v>1126</v>
      </c>
      <c r="C186" t="s">
        <v>550</v>
      </c>
      <c r="D186" t="s">
        <v>622</v>
      </c>
      <c r="E186">
        <v>1</v>
      </c>
      <c r="F186" t="s">
        <v>976</v>
      </c>
      <c r="G186">
        <f t="shared" si="2"/>
        <v>1</v>
      </c>
    </row>
    <row r="187" spans="1:7" x14ac:dyDescent="0.25">
      <c r="A187" t="e">
        <f>VLOOKUP(B187,[1]Applicant!$B$2:$D$176,3,FALSE)</f>
        <v>#N/A</v>
      </c>
      <c r="B187" t="s">
        <v>1126</v>
      </c>
      <c r="C187" t="s">
        <v>550</v>
      </c>
      <c r="D187" t="s">
        <v>622</v>
      </c>
      <c r="E187">
        <v>1</v>
      </c>
      <c r="F187" t="s">
        <v>973</v>
      </c>
      <c r="G187">
        <f t="shared" si="2"/>
        <v>1</v>
      </c>
    </row>
    <row r="188" spans="1:7" x14ac:dyDescent="0.25">
      <c r="A188" t="e">
        <f>VLOOKUP(B188,[1]Applicant!$B$2:$D$176,3,FALSE)</f>
        <v>#N/A</v>
      </c>
      <c r="B188" t="s">
        <v>1126</v>
      </c>
      <c r="C188" t="s">
        <v>550</v>
      </c>
      <c r="D188" t="s">
        <v>622</v>
      </c>
      <c r="E188">
        <v>1</v>
      </c>
      <c r="F188" t="s">
        <v>983</v>
      </c>
      <c r="G188">
        <f t="shared" si="2"/>
        <v>1</v>
      </c>
    </row>
    <row r="189" spans="1:7" x14ac:dyDescent="0.25">
      <c r="A189" t="e">
        <f>VLOOKUP(B189,[1]Applicant!$B$2:$D$176,3,FALSE)</f>
        <v>#N/A</v>
      </c>
      <c r="B189" t="s">
        <v>1126</v>
      </c>
      <c r="C189" t="s">
        <v>627</v>
      </c>
      <c r="D189" t="s">
        <v>622</v>
      </c>
      <c r="E189">
        <v>1</v>
      </c>
      <c r="F189" t="s">
        <v>980</v>
      </c>
      <c r="G189">
        <f t="shared" si="2"/>
        <v>1</v>
      </c>
    </row>
    <row r="190" spans="1:7" x14ac:dyDescent="0.25">
      <c r="A190" t="e">
        <f>VLOOKUP(B190,[1]Applicant!$B$2:$D$176,3,FALSE)</f>
        <v>#N/A</v>
      </c>
      <c r="B190" t="s">
        <v>1126</v>
      </c>
      <c r="C190" t="s">
        <v>627</v>
      </c>
      <c r="D190" t="s">
        <v>622</v>
      </c>
      <c r="E190">
        <v>1</v>
      </c>
      <c r="F190" t="s">
        <v>979</v>
      </c>
      <c r="G190">
        <f t="shared" si="2"/>
        <v>1</v>
      </c>
    </row>
    <row r="191" spans="1:7" x14ac:dyDescent="0.25">
      <c r="A191" t="e">
        <f>VLOOKUP(B191,[1]Applicant!$B$2:$D$176,3,FALSE)</f>
        <v>#N/A</v>
      </c>
      <c r="B191" t="s">
        <v>1126</v>
      </c>
      <c r="C191" t="s">
        <v>627</v>
      </c>
      <c r="D191" t="s">
        <v>622</v>
      </c>
      <c r="E191">
        <v>1</v>
      </c>
      <c r="F191" t="s">
        <v>978</v>
      </c>
      <c r="G191">
        <f t="shared" si="2"/>
        <v>1</v>
      </c>
    </row>
    <row r="192" spans="1:7" x14ac:dyDescent="0.25">
      <c r="A192" t="e">
        <f>VLOOKUP(B192,[1]Applicant!$B$2:$D$176,3,FALSE)</f>
        <v>#N/A</v>
      </c>
      <c r="B192" t="s">
        <v>1126</v>
      </c>
      <c r="C192" t="s">
        <v>627</v>
      </c>
      <c r="D192" t="s">
        <v>622</v>
      </c>
      <c r="E192">
        <v>1</v>
      </c>
      <c r="F192" t="s">
        <v>977</v>
      </c>
      <c r="G192">
        <f t="shared" si="2"/>
        <v>1</v>
      </c>
    </row>
    <row r="193" spans="1:7" x14ac:dyDescent="0.25">
      <c r="A193" t="e">
        <f>VLOOKUP(B193,[1]Applicant!$B$2:$D$176,3,FALSE)</f>
        <v>#N/A</v>
      </c>
      <c r="B193" t="s">
        <v>1126</v>
      </c>
      <c r="C193" t="s">
        <v>627</v>
      </c>
      <c r="D193" t="s">
        <v>622</v>
      </c>
      <c r="E193">
        <v>1</v>
      </c>
      <c r="F193" t="s">
        <v>976</v>
      </c>
      <c r="G193">
        <f t="shared" si="2"/>
        <v>1</v>
      </c>
    </row>
    <row r="194" spans="1:7" x14ac:dyDescent="0.25">
      <c r="A194" t="e">
        <f>VLOOKUP(B194,[1]Applicant!$B$2:$D$176,3,FALSE)</f>
        <v>#N/A</v>
      </c>
      <c r="B194" t="s">
        <v>1126</v>
      </c>
      <c r="C194" t="s">
        <v>627</v>
      </c>
      <c r="D194" t="s">
        <v>622</v>
      </c>
      <c r="E194">
        <v>1</v>
      </c>
      <c r="F194" t="s">
        <v>973</v>
      </c>
      <c r="G194">
        <f t="shared" ref="G194:G257" si="3">IFERROR(VLOOKUP(D194,$I$2:$J$126,2,0),0)</f>
        <v>1</v>
      </c>
    </row>
    <row r="195" spans="1:7" x14ac:dyDescent="0.25">
      <c r="A195" t="e">
        <f>VLOOKUP(B195,[1]Applicant!$B$2:$D$176,3,FALSE)</f>
        <v>#N/A</v>
      </c>
      <c r="B195" t="s">
        <v>1126</v>
      </c>
      <c r="C195" t="s">
        <v>627</v>
      </c>
      <c r="D195" t="s">
        <v>622</v>
      </c>
      <c r="E195">
        <v>1</v>
      </c>
      <c r="F195" t="s">
        <v>983</v>
      </c>
      <c r="G195">
        <f t="shared" si="3"/>
        <v>1</v>
      </c>
    </row>
    <row r="196" spans="1:7" x14ac:dyDescent="0.25">
      <c r="A196" t="e">
        <f>VLOOKUP(B196,[1]Applicant!$B$2:$D$176,3,FALSE)</f>
        <v>#N/A</v>
      </c>
      <c r="B196" t="s">
        <v>1126</v>
      </c>
      <c r="D196" t="s">
        <v>982</v>
      </c>
      <c r="E196">
        <v>1</v>
      </c>
      <c r="F196" t="s">
        <v>982</v>
      </c>
      <c r="G196">
        <f t="shared" si="3"/>
        <v>0</v>
      </c>
    </row>
    <row r="197" spans="1:7" x14ac:dyDescent="0.25">
      <c r="A197" t="e">
        <f>VLOOKUP(B197,[1]Applicant!$B$2:$D$176,3,FALSE)</f>
        <v>#N/A</v>
      </c>
      <c r="B197" t="s">
        <v>1127</v>
      </c>
      <c r="C197" t="s">
        <v>552</v>
      </c>
      <c r="D197" t="s">
        <v>622</v>
      </c>
      <c r="E197">
        <v>1</v>
      </c>
      <c r="F197" t="s">
        <v>981</v>
      </c>
      <c r="G197">
        <f t="shared" si="3"/>
        <v>1</v>
      </c>
    </row>
    <row r="198" spans="1:7" x14ac:dyDescent="0.25">
      <c r="A198" t="e">
        <f>VLOOKUP(B198,[1]Applicant!$B$2:$D$176,3,FALSE)</f>
        <v>#N/A</v>
      </c>
      <c r="B198" t="s">
        <v>1127</v>
      </c>
      <c r="C198" t="s">
        <v>524</v>
      </c>
      <c r="D198" t="s">
        <v>622</v>
      </c>
      <c r="E198">
        <v>1</v>
      </c>
      <c r="F198" t="s">
        <v>981</v>
      </c>
      <c r="G198">
        <f t="shared" si="3"/>
        <v>1</v>
      </c>
    </row>
    <row r="199" spans="1:7" x14ac:dyDescent="0.25">
      <c r="A199" t="e">
        <f>VLOOKUP(B199,[1]Applicant!$B$2:$D$176,3,FALSE)</f>
        <v>#N/A</v>
      </c>
      <c r="B199" t="s">
        <v>1127</v>
      </c>
      <c r="C199" t="s">
        <v>526</v>
      </c>
      <c r="D199" t="s">
        <v>622</v>
      </c>
      <c r="E199">
        <v>1</v>
      </c>
      <c r="F199" t="s">
        <v>981</v>
      </c>
      <c r="G199">
        <f t="shared" si="3"/>
        <v>1</v>
      </c>
    </row>
    <row r="200" spans="1:7" x14ac:dyDescent="0.25">
      <c r="A200" t="e">
        <f>VLOOKUP(B200,[1]Applicant!$B$2:$D$176,3,FALSE)</f>
        <v>#N/A</v>
      </c>
      <c r="B200" t="s">
        <v>1127</v>
      </c>
      <c r="C200" t="s">
        <v>528</v>
      </c>
      <c r="D200" t="s">
        <v>622</v>
      </c>
      <c r="E200">
        <v>1</v>
      </c>
      <c r="F200" t="s">
        <v>981</v>
      </c>
      <c r="G200">
        <f t="shared" si="3"/>
        <v>1</v>
      </c>
    </row>
    <row r="201" spans="1:7" x14ac:dyDescent="0.25">
      <c r="A201" t="e">
        <f>VLOOKUP(B201,[1]Applicant!$B$2:$D$176,3,FALSE)</f>
        <v>#N/A</v>
      </c>
      <c r="B201" t="s">
        <v>1127</v>
      </c>
      <c r="C201" t="s">
        <v>529</v>
      </c>
      <c r="D201" t="s">
        <v>622</v>
      </c>
      <c r="E201">
        <v>1</v>
      </c>
      <c r="F201" t="s">
        <v>981</v>
      </c>
      <c r="G201">
        <f t="shared" si="3"/>
        <v>1</v>
      </c>
    </row>
    <row r="202" spans="1:7" x14ac:dyDescent="0.25">
      <c r="A202" t="e">
        <f>VLOOKUP(B202,[1]Applicant!$B$2:$D$176,3,FALSE)</f>
        <v>#N/A</v>
      </c>
      <c r="B202" t="s">
        <v>1127</v>
      </c>
      <c r="C202" t="s">
        <v>529</v>
      </c>
      <c r="D202" t="s">
        <v>622</v>
      </c>
      <c r="E202">
        <v>1</v>
      </c>
      <c r="F202" t="s">
        <v>979</v>
      </c>
      <c r="G202">
        <f t="shared" si="3"/>
        <v>1</v>
      </c>
    </row>
    <row r="203" spans="1:7" x14ac:dyDescent="0.25">
      <c r="A203" t="e">
        <f>VLOOKUP(B203,[1]Applicant!$B$2:$D$176,3,FALSE)</f>
        <v>#N/A</v>
      </c>
      <c r="B203" t="s">
        <v>1127</v>
      </c>
      <c r="C203" t="s">
        <v>529</v>
      </c>
      <c r="D203" t="s">
        <v>622</v>
      </c>
      <c r="E203">
        <v>1</v>
      </c>
      <c r="F203" t="s">
        <v>977</v>
      </c>
      <c r="G203">
        <f t="shared" si="3"/>
        <v>1</v>
      </c>
    </row>
    <row r="204" spans="1:7" x14ac:dyDescent="0.25">
      <c r="A204" t="e">
        <f>VLOOKUP(B204,[1]Applicant!$B$2:$D$176,3,FALSE)</f>
        <v>#N/A</v>
      </c>
      <c r="B204" t="s">
        <v>1127</v>
      </c>
      <c r="C204" t="s">
        <v>529</v>
      </c>
      <c r="D204" t="s">
        <v>622</v>
      </c>
      <c r="E204">
        <v>1</v>
      </c>
      <c r="F204" t="s">
        <v>978</v>
      </c>
      <c r="G204">
        <f t="shared" si="3"/>
        <v>1</v>
      </c>
    </row>
    <row r="205" spans="1:7" x14ac:dyDescent="0.25">
      <c r="A205" t="e">
        <f>VLOOKUP(B205,[1]Applicant!$B$2:$D$176,3,FALSE)</f>
        <v>#N/A</v>
      </c>
      <c r="B205" t="s">
        <v>1127</v>
      </c>
      <c r="C205" t="s">
        <v>532</v>
      </c>
      <c r="D205" t="s">
        <v>622</v>
      </c>
      <c r="E205">
        <v>1</v>
      </c>
      <c r="F205" t="s">
        <v>981</v>
      </c>
      <c r="G205">
        <f t="shared" si="3"/>
        <v>1</v>
      </c>
    </row>
    <row r="206" spans="1:7" x14ac:dyDescent="0.25">
      <c r="A206" t="e">
        <f>VLOOKUP(B206,[1]Applicant!$B$2:$D$176,3,FALSE)</f>
        <v>#N/A</v>
      </c>
      <c r="B206" t="s">
        <v>1127</v>
      </c>
      <c r="C206" t="s">
        <v>532</v>
      </c>
      <c r="D206" t="s">
        <v>622</v>
      </c>
      <c r="E206">
        <v>1</v>
      </c>
      <c r="F206" t="s">
        <v>979</v>
      </c>
      <c r="G206">
        <f t="shared" si="3"/>
        <v>1</v>
      </c>
    </row>
    <row r="207" spans="1:7" x14ac:dyDescent="0.25">
      <c r="A207" t="e">
        <f>VLOOKUP(B207,[1]Applicant!$B$2:$D$176,3,FALSE)</f>
        <v>#N/A</v>
      </c>
      <c r="B207" t="s">
        <v>1127</v>
      </c>
      <c r="C207" t="s">
        <v>532</v>
      </c>
      <c r="D207" t="s">
        <v>622</v>
      </c>
      <c r="E207">
        <v>1</v>
      </c>
      <c r="F207" t="s">
        <v>977</v>
      </c>
      <c r="G207">
        <f t="shared" si="3"/>
        <v>1</v>
      </c>
    </row>
    <row r="208" spans="1:7" x14ac:dyDescent="0.25">
      <c r="A208" t="e">
        <f>VLOOKUP(B208,[1]Applicant!$B$2:$D$176,3,FALSE)</f>
        <v>#N/A</v>
      </c>
      <c r="B208" t="s">
        <v>1127</v>
      </c>
      <c r="C208" t="s">
        <v>532</v>
      </c>
      <c r="D208" t="s">
        <v>622</v>
      </c>
      <c r="E208">
        <v>1</v>
      </c>
      <c r="F208" t="s">
        <v>978</v>
      </c>
      <c r="G208">
        <f t="shared" si="3"/>
        <v>1</v>
      </c>
    </row>
    <row r="209" spans="1:7" x14ac:dyDescent="0.25">
      <c r="A209" t="e">
        <f>VLOOKUP(B209,[1]Applicant!$B$2:$D$176,3,FALSE)</f>
        <v>#N/A</v>
      </c>
      <c r="B209" t="s">
        <v>1127</v>
      </c>
      <c r="C209" t="s">
        <v>534</v>
      </c>
      <c r="D209" t="s">
        <v>622</v>
      </c>
      <c r="E209">
        <v>1</v>
      </c>
      <c r="F209" t="s">
        <v>981</v>
      </c>
      <c r="G209">
        <f t="shared" si="3"/>
        <v>1</v>
      </c>
    </row>
    <row r="210" spans="1:7" x14ac:dyDescent="0.25">
      <c r="A210" t="e">
        <f>VLOOKUP(B210,[1]Applicant!$B$2:$D$176,3,FALSE)</f>
        <v>#N/A</v>
      </c>
      <c r="B210" t="s">
        <v>1127</v>
      </c>
      <c r="C210" t="s">
        <v>534</v>
      </c>
      <c r="D210" t="s">
        <v>622</v>
      </c>
      <c r="E210">
        <v>1</v>
      </c>
      <c r="F210" t="s">
        <v>979</v>
      </c>
      <c r="G210">
        <f t="shared" si="3"/>
        <v>1</v>
      </c>
    </row>
    <row r="211" spans="1:7" x14ac:dyDescent="0.25">
      <c r="A211" t="e">
        <f>VLOOKUP(B211,[1]Applicant!$B$2:$D$176,3,FALSE)</f>
        <v>#N/A</v>
      </c>
      <c r="B211" t="s">
        <v>1127</v>
      </c>
      <c r="C211" t="s">
        <v>534</v>
      </c>
      <c r="D211" t="s">
        <v>622</v>
      </c>
      <c r="E211">
        <v>1</v>
      </c>
      <c r="F211" t="s">
        <v>977</v>
      </c>
      <c r="G211">
        <f t="shared" si="3"/>
        <v>1</v>
      </c>
    </row>
    <row r="212" spans="1:7" x14ac:dyDescent="0.25">
      <c r="A212" t="e">
        <f>VLOOKUP(B212,[1]Applicant!$B$2:$D$176,3,FALSE)</f>
        <v>#N/A</v>
      </c>
      <c r="B212" t="s">
        <v>1127</v>
      </c>
      <c r="C212" t="s">
        <v>536</v>
      </c>
      <c r="D212" t="s">
        <v>622</v>
      </c>
      <c r="E212">
        <v>1</v>
      </c>
      <c r="F212" t="s">
        <v>981</v>
      </c>
      <c r="G212">
        <f t="shared" si="3"/>
        <v>1</v>
      </c>
    </row>
    <row r="213" spans="1:7" x14ac:dyDescent="0.25">
      <c r="A213" t="e">
        <f>VLOOKUP(B213,[1]Applicant!$B$2:$D$176,3,FALSE)</f>
        <v>#N/A</v>
      </c>
      <c r="B213" t="s">
        <v>1127</v>
      </c>
      <c r="C213" t="s">
        <v>536</v>
      </c>
      <c r="D213" t="s">
        <v>622</v>
      </c>
      <c r="E213">
        <v>1</v>
      </c>
      <c r="F213" t="s">
        <v>979</v>
      </c>
      <c r="G213">
        <f t="shared" si="3"/>
        <v>1</v>
      </c>
    </row>
    <row r="214" spans="1:7" x14ac:dyDescent="0.25">
      <c r="A214" t="e">
        <f>VLOOKUP(B214,[1]Applicant!$B$2:$D$176,3,FALSE)</f>
        <v>#N/A</v>
      </c>
      <c r="B214" t="s">
        <v>1127</v>
      </c>
      <c r="C214" t="s">
        <v>536</v>
      </c>
      <c r="D214" t="s">
        <v>622</v>
      </c>
      <c r="E214">
        <v>1</v>
      </c>
      <c r="F214" t="s">
        <v>977</v>
      </c>
      <c r="G214">
        <f t="shared" si="3"/>
        <v>1</v>
      </c>
    </row>
    <row r="215" spans="1:7" x14ac:dyDescent="0.25">
      <c r="A215" t="e">
        <f>VLOOKUP(B215,[1]Applicant!$B$2:$D$176,3,FALSE)</f>
        <v>#N/A</v>
      </c>
      <c r="B215" t="s">
        <v>1127</v>
      </c>
      <c r="C215" t="s">
        <v>538</v>
      </c>
      <c r="D215" t="s">
        <v>622</v>
      </c>
      <c r="E215">
        <v>1</v>
      </c>
      <c r="F215" t="s">
        <v>981</v>
      </c>
      <c r="G215">
        <f t="shared" si="3"/>
        <v>1</v>
      </c>
    </row>
    <row r="216" spans="1:7" x14ac:dyDescent="0.25">
      <c r="A216" t="e">
        <f>VLOOKUP(B216,[1]Applicant!$B$2:$D$176,3,FALSE)</f>
        <v>#N/A</v>
      </c>
      <c r="B216" t="s">
        <v>1127</v>
      </c>
      <c r="C216" t="s">
        <v>538</v>
      </c>
      <c r="D216" t="s">
        <v>622</v>
      </c>
      <c r="E216">
        <v>1</v>
      </c>
      <c r="F216" t="s">
        <v>979</v>
      </c>
      <c r="G216">
        <f t="shared" si="3"/>
        <v>1</v>
      </c>
    </row>
    <row r="217" spans="1:7" x14ac:dyDescent="0.25">
      <c r="A217" t="e">
        <f>VLOOKUP(B217,[1]Applicant!$B$2:$D$176,3,FALSE)</f>
        <v>#N/A</v>
      </c>
      <c r="B217" t="s">
        <v>1127</v>
      </c>
      <c r="C217" t="s">
        <v>538</v>
      </c>
      <c r="D217" t="s">
        <v>622</v>
      </c>
      <c r="E217">
        <v>1</v>
      </c>
      <c r="F217" t="s">
        <v>977</v>
      </c>
      <c r="G217">
        <f t="shared" si="3"/>
        <v>1</v>
      </c>
    </row>
    <row r="218" spans="1:7" x14ac:dyDescent="0.25">
      <c r="A218" t="e">
        <f>VLOOKUP(B218,[1]Applicant!$B$2:$D$176,3,FALSE)</f>
        <v>#N/A</v>
      </c>
      <c r="B218" t="s">
        <v>1127</v>
      </c>
      <c r="C218" t="s">
        <v>538</v>
      </c>
      <c r="D218" t="s">
        <v>622</v>
      </c>
      <c r="E218">
        <v>1</v>
      </c>
      <c r="F218" t="s">
        <v>978</v>
      </c>
      <c r="G218">
        <f t="shared" si="3"/>
        <v>1</v>
      </c>
    </row>
    <row r="219" spans="1:7" x14ac:dyDescent="0.25">
      <c r="A219" t="e">
        <f>VLOOKUP(B219,[1]Applicant!$B$2:$D$176,3,FALSE)</f>
        <v>#N/A</v>
      </c>
      <c r="B219" t="s">
        <v>1127</v>
      </c>
      <c r="C219" t="s">
        <v>539</v>
      </c>
      <c r="D219" t="s">
        <v>622</v>
      </c>
      <c r="E219">
        <v>1</v>
      </c>
      <c r="F219" t="s">
        <v>980</v>
      </c>
      <c r="G219">
        <f t="shared" si="3"/>
        <v>1</v>
      </c>
    </row>
    <row r="220" spans="1:7" x14ac:dyDescent="0.25">
      <c r="A220" t="e">
        <f>VLOOKUP(B220,[1]Applicant!$B$2:$D$176,3,FALSE)</f>
        <v>#N/A</v>
      </c>
      <c r="B220" t="s">
        <v>1127</v>
      </c>
      <c r="C220" t="s">
        <v>539</v>
      </c>
      <c r="D220" t="s">
        <v>622</v>
      </c>
      <c r="E220">
        <v>1</v>
      </c>
      <c r="F220" t="s">
        <v>979</v>
      </c>
      <c r="G220">
        <f t="shared" si="3"/>
        <v>1</v>
      </c>
    </row>
    <row r="221" spans="1:7" x14ac:dyDescent="0.25">
      <c r="A221" t="e">
        <f>VLOOKUP(B221,[1]Applicant!$B$2:$D$176,3,FALSE)</f>
        <v>#N/A</v>
      </c>
      <c r="B221" t="s">
        <v>1127</v>
      </c>
      <c r="C221" t="s">
        <v>539</v>
      </c>
      <c r="D221" t="s">
        <v>622</v>
      </c>
      <c r="E221">
        <v>1</v>
      </c>
      <c r="F221" t="s">
        <v>977</v>
      </c>
      <c r="G221">
        <f t="shared" si="3"/>
        <v>1</v>
      </c>
    </row>
    <row r="222" spans="1:7" x14ac:dyDescent="0.25">
      <c r="A222" t="e">
        <f>VLOOKUP(B222,[1]Applicant!$B$2:$D$176,3,FALSE)</f>
        <v>#N/A</v>
      </c>
      <c r="B222" t="s">
        <v>1127</v>
      </c>
      <c r="C222" t="s">
        <v>539</v>
      </c>
      <c r="D222" t="s">
        <v>622</v>
      </c>
      <c r="E222">
        <v>1</v>
      </c>
      <c r="F222" t="s">
        <v>978</v>
      </c>
      <c r="G222">
        <f t="shared" si="3"/>
        <v>1</v>
      </c>
    </row>
    <row r="223" spans="1:7" x14ac:dyDescent="0.25">
      <c r="A223" t="e">
        <f>VLOOKUP(B223,[1]Applicant!$B$2:$D$176,3,FALSE)</f>
        <v>#N/A</v>
      </c>
      <c r="B223" t="s">
        <v>1127</v>
      </c>
      <c r="C223" t="s">
        <v>541</v>
      </c>
      <c r="D223" t="s">
        <v>622</v>
      </c>
      <c r="E223">
        <v>1</v>
      </c>
      <c r="F223" t="s">
        <v>980</v>
      </c>
      <c r="G223">
        <f t="shared" si="3"/>
        <v>1</v>
      </c>
    </row>
    <row r="224" spans="1:7" x14ac:dyDescent="0.25">
      <c r="A224" t="e">
        <f>VLOOKUP(B224,[1]Applicant!$B$2:$D$176,3,FALSE)</f>
        <v>#N/A</v>
      </c>
      <c r="B224" t="s">
        <v>1127</v>
      </c>
      <c r="C224" t="s">
        <v>541</v>
      </c>
      <c r="D224" t="s">
        <v>622</v>
      </c>
      <c r="E224">
        <v>1</v>
      </c>
      <c r="F224" t="s">
        <v>979</v>
      </c>
      <c r="G224">
        <f t="shared" si="3"/>
        <v>1</v>
      </c>
    </row>
    <row r="225" spans="1:7" x14ac:dyDescent="0.25">
      <c r="A225" t="e">
        <f>VLOOKUP(B225,[1]Applicant!$B$2:$D$176,3,FALSE)</f>
        <v>#N/A</v>
      </c>
      <c r="B225" t="s">
        <v>1127</v>
      </c>
      <c r="C225" t="s">
        <v>541</v>
      </c>
      <c r="D225" t="s">
        <v>622</v>
      </c>
      <c r="E225">
        <v>1</v>
      </c>
      <c r="F225" t="s">
        <v>977</v>
      </c>
      <c r="G225">
        <f t="shared" si="3"/>
        <v>1</v>
      </c>
    </row>
    <row r="226" spans="1:7" x14ac:dyDescent="0.25">
      <c r="A226" t="e">
        <f>VLOOKUP(B226,[1]Applicant!$B$2:$D$176,3,FALSE)</f>
        <v>#N/A</v>
      </c>
      <c r="B226" t="s">
        <v>1127</v>
      </c>
      <c r="C226" t="s">
        <v>541</v>
      </c>
      <c r="D226" t="s">
        <v>622</v>
      </c>
      <c r="E226">
        <v>1</v>
      </c>
      <c r="F226" t="s">
        <v>978</v>
      </c>
      <c r="G226">
        <f t="shared" si="3"/>
        <v>1</v>
      </c>
    </row>
    <row r="227" spans="1:7" x14ac:dyDescent="0.25">
      <c r="A227" t="e">
        <f>VLOOKUP(B227,[1]Applicant!$B$2:$D$176,3,FALSE)</f>
        <v>#N/A</v>
      </c>
      <c r="B227" t="s">
        <v>1127</v>
      </c>
      <c r="C227" t="s">
        <v>543</v>
      </c>
      <c r="D227" t="s">
        <v>622</v>
      </c>
      <c r="E227">
        <v>1</v>
      </c>
      <c r="F227" t="s">
        <v>980</v>
      </c>
      <c r="G227">
        <f t="shared" si="3"/>
        <v>1</v>
      </c>
    </row>
    <row r="228" spans="1:7" x14ac:dyDescent="0.25">
      <c r="A228" t="e">
        <f>VLOOKUP(B228,[1]Applicant!$B$2:$D$176,3,FALSE)</f>
        <v>#N/A</v>
      </c>
      <c r="B228" t="s">
        <v>1127</v>
      </c>
      <c r="C228" t="s">
        <v>543</v>
      </c>
      <c r="D228" t="s">
        <v>622</v>
      </c>
      <c r="E228">
        <v>1</v>
      </c>
      <c r="F228" t="s">
        <v>979</v>
      </c>
      <c r="G228">
        <f t="shared" si="3"/>
        <v>1</v>
      </c>
    </row>
    <row r="229" spans="1:7" x14ac:dyDescent="0.25">
      <c r="A229" t="e">
        <f>VLOOKUP(B229,[1]Applicant!$B$2:$D$176,3,FALSE)</f>
        <v>#N/A</v>
      </c>
      <c r="B229" t="s">
        <v>1127</v>
      </c>
      <c r="C229" t="s">
        <v>543</v>
      </c>
      <c r="D229" t="s">
        <v>622</v>
      </c>
      <c r="E229">
        <v>1</v>
      </c>
      <c r="F229" t="s">
        <v>974</v>
      </c>
      <c r="G229">
        <f t="shared" si="3"/>
        <v>1</v>
      </c>
    </row>
    <row r="230" spans="1:7" x14ac:dyDescent="0.25">
      <c r="A230" t="e">
        <f>VLOOKUP(B230,[1]Applicant!$B$2:$D$176,3,FALSE)</f>
        <v>#N/A</v>
      </c>
      <c r="B230" t="s">
        <v>1127</v>
      </c>
      <c r="C230" t="s">
        <v>543</v>
      </c>
      <c r="D230" t="s">
        <v>622</v>
      </c>
      <c r="E230">
        <v>1</v>
      </c>
      <c r="F230" t="s">
        <v>977</v>
      </c>
      <c r="G230">
        <f t="shared" si="3"/>
        <v>1</v>
      </c>
    </row>
    <row r="231" spans="1:7" x14ac:dyDescent="0.25">
      <c r="A231" t="e">
        <f>VLOOKUP(B231,[1]Applicant!$B$2:$D$176,3,FALSE)</f>
        <v>#N/A</v>
      </c>
      <c r="B231" t="s">
        <v>1127</v>
      </c>
      <c r="C231" t="s">
        <v>543</v>
      </c>
      <c r="D231" t="s">
        <v>622</v>
      </c>
      <c r="E231">
        <v>1</v>
      </c>
      <c r="F231" t="s">
        <v>978</v>
      </c>
      <c r="G231">
        <f t="shared" si="3"/>
        <v>1</v>
      </c>
    </row>
    <row r="232" spans="1:7" x14ac:dyDescent="0.25">
      <c r="A232" t="e">
        <f>VLOOKUP(B232,[1]Applicant!$B$2:$D$176,3,FALSE)</f>
        <v>#N/A</v>
      </c>
      <c r="B232" t="s">
        <v>1127</v>
      </c>
      <c r="C232" t="s">
        <v>545</v>
      </c>
      <c r="D232" t="s">
        <v>622</v>
      </c>
      <c r="E232">
        <v>1</v>
      </c>
      <c r="F232" t="s">
        <v>980</v>
      </c>
      <c r="G232">
        <f t="shared" si="3"/>
        <v>1</v>
      </c>
    </row>
    <row r="233" spans="1:7" x14ac:dyDescent="0.25">
      <c r="A233" t="e">
        <f>VLOOKUP(B233,[1]Applicant!$B$2:$D$176,3,FALSE)</f>
        <v>#N/A</v>
      </c>
      <c r="B233" t="s">
        <v>1127</v>
      </c>
      <c r="C233" t="s">
        <v>545</v>
      </c>
      <c r="D233" t="s">
        <v>622</v>
      </c>
      <c r="E233">
        <v>1</v>
      </c>
      <c r="F233" t="s">
        <v>979</v>
      </c>
      <c r="G233">
        <f t="shared" si="3"/>
        <v>1</v>
      </c>
    </row>
    <row r="234" spans="1:7" x14ac:dyDescent="0.25">
      <c r="A234" t="e">
        <f>VLOOKUP(B234,[1]Applicant!$B$2:$D$176,3,FALSE)</f>
        <v>#N/A</v>
      </c>
      <c r="B234" t="s">
        <v>1127</v>
      </c>
      <c r="C234" t="s">
        <v>545</v>
      </c>
      <c r="D234" t="s">
        <v>622</v>
      </c>
      <c r="E234">
        <v>1</v>
      </c>
      <c r="F234" t="s">
        <v>976</v>
      </c>
      <c r="G234">
        <f t="shared" si="3"/>
        <v>1</v>
      </c>
    </row>
    <row r="235" spans="1:7" x14ac:dyDescent="0.25">
      <c r="A235" t="e">
        <f>VLOOKUP(B235,[1]Applicant!$B$2:$D$176,3,FALSE)</f>
        <v>#N/A</v>
      </c>
      <c r="B235" t="s">
        <v>1127</v>
      </c>
      <c r="C235" t="s">
        <v>545</v>
      </c>
      <c r="D235" t="s">
        <v>622</v>
      </c>
      <c r="E235">
        <v>1</v>
      </c>
      <c r="F235" t="s">
        <v>974</v>
      </c>
      <c r="G235">
        <f t="shared" si="3"/>
        <v>1</v>
      </c>
    </row>
    <row r="236" spans="1:7" x14ac:dyDescent="0.25">
      <c r="A236" t="e">
        <f>VLOOKUP(B236,[1]Applicant!$B$2:$D$176,3,FALSE)</f>
        <v>#N/A</v>
      </c>
      <c r="B236" t="s">
        <v>1127</v>
      </c>
      <c r="C236" t="s">
        <v>545</v>
      </c>
      <c r="D236" t="s">
        <v>622</v>
      </c>
      <c r="E236">
        <v>1</v>
      </c>
      <c r="F236" t="s">
        <v>973</v>
      </c>
      <c r="G236">
        <f t="shared" si="3"/>
        <v>1</v>
      </c>
    </row>
    <row r="237" spans="1:7" x14ac:dyDescent="0.25">
      <c r="A237" t="e">
        <f>VLOOKUP(B237,[1]Applicant!$B$2:$D$176,3,FALSE)</f>
        <v>#N/A</v>
      </c>
      <c r="B237" t="s">
        <v>1127</v>
      </c>
      <c r="C237" t="s">
        <v>545</v>
      </c>
      <c r="D237" t="s">
        <v>622</v>
      </c>
      <c r="E237">
        <v>1</v>
      </c>
      <c r="F237" t="s">
        <v>977</v>
      </c>
      <c r="G237">
        <f t="shared" si="3"/>
        <v>1</v>
      </c>
    </row>
    <row r="238" spans="1:7" x14ac:dyDescent="0.25">
      <c r="A238" t="e">
        <f>VLOOKUP(B238,[1]Applicant!$B$2:$D$176,3,FALSE)</f>
        <v>#N/A</v>
      </c>
      <c r="B238" t="s">
        <v>1127</v>
      </c>
      <c r="C238" t="s">
        <v>545</v>
      </c>
      <c r="D238" t="s">
        <v>622</v>
      </c>
      <c r="E238">
        <v>1</v>
      </c>
      <c r="F238" t="s">
        <v>978</v>
      </c>
      <c r="G238">
        <f t="shared" si="3"/>
        <v>1</v>
      </c>
    </row>
    <row r="239" spans="1:7" x14ac:dyDescent="0.25">
      <c r="A239" t="e">
        <f>VLOOKUP(B239,[1]Applicant!$B$2:$D$176,3,FALSE)</f>
        <v>#N/A</v>
      </c>
      <c r="B239" t="s">
        <v>1127</v>
      </c>
      <c r="C239" t="s">
        <v>547</v>
      </c>
      <c r="D239" t="s">
        <v>622</v>
      </c>
      <c r="E239">
        <v>1</v>
      </c>
      <c r="F239" t="s">
        <v>980</v>
      </c>
      <c r="G239">
        <f t="shared" si="3"/>
        <v>1</v>
      </c>
    </row>
    <row r="240" spans="1:7" x14ac:dyDescent="0.25">
      <c r="A240" t="e">
        <f>VLOOKUP(B240,[1]Applicant!$B$2:$D$176,3,FALSE)</f>
        <v>#N/A</v>
      </c>
      <c r="B240" t="s">
        <v>1127</v>
      </c>
      <c r="C240" t="s">
        <v>547</v>
      </c>
      <c r="D240" t="s">
        <v>622</v>
      </c>
      <c r="E240">
        <v>1</v>
      </c>
      <c r="F240" t="s">
        <v>979</v>
      </c>
      <c r="G240">
        <f t="shared" si="3"/>
        <v>1</v>
      </c>
    </row>
    <row r="241" spans="1:7" x14ac:dyDescent="0.25">
      <c r="A241" t="e">
        <f>VLOOKUP(B241,[1]Applicant!$B$2:$D$176,3,FALSE)</f>
        <v>#N/A</v>
      </c>
      <c r="B241" t="s">
        <v>1127</v>
      </c>
      <c r="C241" t="s">
        <v>547</v>
      </c>
      <c r="D241" t="s">
        <v>622</v>
      </c>
      <c r="E241">
        <v>1</v>
      </c>
      <c r="F241" t="s">
        <v>976</v>
      </c>
      <c r="G241">
        <f t="shared" si="3"/>
        <v>1</v>
      </c>
    </row>
    <row r="242" spans="1:7" x14ac:dyDescent="0.25">
      <c r="A242" t="e">
        <f>VLOOKUP(B242,[1]Applicant!$B$2:$D$176,3,FALSE)</f>
        <v>#N/A</v>
      </c>
      <c r="B242" t="s">
        <v>1127</v>
      </c>
      <c r="C242" t="s">
        <v>547</v>
      </c>
      <c r="D242" t="s">
        <v>622</v>
      </c>
      <c r="E242">
        <v>1</v>
      </c>
      <c r="F242" t="s">
        <v>974</v>
      </c>
      <c r="G242">
        <f t="shared" si="3"/>
        <v>1</v>
      </c>
    </row>
    <row r="243" spans="1:7" x14ac:dyDescent="0.25">
      <c r="A243" t="e">
        <f>VLOOKUP(B243,[1]Applicant!$B$2:$D$176,3,FALSE)</f>
        <v>#N/A</v>
      </c>
      <c r="B243" t="s">
        <v>1127</v>
      </c>
      <c r="C243" t="s">
        <v>547</v>
      </c>
      <c r="D243" t="s">
        <v>622</v>
      </c>
      <c r="E243">
        <v>1</v>
      </c>
      <c r="F243" t="s">
        <v>975</v>
      </c>
      <c r="G243">
        <f t="shared" si="3"/>
        <v>1</v>
      </c>
    </row>
    <row r="244" spans="1:7" x14ac:dyDescent="0.25">
      <c r="A244" t="e">
        <f>VLOOKUP(B244,[1]Applicant!$B$2:$D$176,3,FALSE)</f>
        <v>#N/A</v>
      </c>
      <c r="B244" t="s">
        <v>1127</v>
      </c>
      <c r="C244" t="s">
        <v>547</v>
      </c>
      <c r="D244" t="s">
        <v>622</v>
      </c>
      <c r="E244">
        <v>1</v>
      </c>
      <c r="F244" t="s">
        <v>977</v>
      </c>
      <c r="G244">
        <f t="shared" si="3"/>
        <v>1</v>
      </c>
    </row>
    <row r="245" spans="1:7" x14ac:dyDescent="0.25">
      <c r="A245" t="e">
        <f>VLOOKUP(B245,[1]Applicant!$B$2:$D$176,3,FALSE)</f>
        <v>#N/A</v>
      </c>
      <c r="B245" t="s">
        <v>1127</v>
      </c>
      <c r="C245" t="s">
        <v>550</v>
      </c>
      <c r="D245" t="s">
        <v>622</v>
      </c>
      <c r="E245">
        <v>1</v>
      </c>
      <c r="F245" t="s">
        <v>980</v>
      </c>
      <c r="G245">
        <f t="shared" si="3"/>
        <v>1</v>
      </c>
    </row>
    <row r="246" spans="1:7" x14ac:dyDescent="0.25">
      <c r="A246" t="e">
        <f>VLOOKUP(B246,[1]Applicant!$B$2:$D$176,3,FALSE)</f>
        <v>#N/A</v>
      </c>
      <c r="B246" t="s">
        <v>1127</v>
      </c>
      <c r="C246" t="s">
        <v>550</v>
      </c>
      <c r="D246" t="s">
        <v>622</v>
      </c>
      <c r="E246">
        <v>1</v>
      </c>
      <c r="F246" t="s">
        <v>979</v>
      </c>
      <c r="G246">
        <f t="shared" si="3"/>
        <v>1</v>
      </c>
    </row>
    <row r="247" spans="1:7" x14ac:dyDescent="0.25">
      <c r="A247" t="e">
        <f>VLOOKUP(B247,[1]Applicant!$B$2:$D$176,3,FALSE)</f>
        <v>#N/A</v>
      </c>
      <c r="B247" t="s">
        <v>1127</v>
      </c>
      <c r="C247" t="s">
        <v>550</v>
      </c>
      <c r="D247" t="s">
        <v>622</v>
      </c>
      <c r="E247">
        <v>1</v>
      </c>
      <c r="F247" t="s">
        <v>978</v>
      </c>
      <c r="G247">
        <f t="shared" si="3"/>
        <v>1</v>
      </c>
    </row>
    <row r="248" spans="1:7" x14ac:dyDescent="0.25">
      <c r="A248" t="e">
        <f>VLOOKUP(B248,[1]Applicant!$B$2:$D$176,3,FALSE)</f>
        <v>#N/A</v>
      </c>
      <c r="B248" t="s">
        <v>1127</v>
      </c>
      <c r="C248" t="s">
        <v>550</v>
      </c>
      <c r="D248" t="s">
        <v>622</v>
      </c>
      <c r="E248">
        <v>1</v>
      </c>
      <c r="F248" t="s">
        <v>977</v>
      </c>
      <c r="G248">
        <f t="shared" si="3"/>
        <v>1</v>
      </c>
    </row>
    <row r="249" spans="1:7" x14ac:dyDescent="0.25">
      <c r="A249" t="e">
        <f>VLOOKUP(B249,[1]Applicant!$B$2:$D$176,3,FALSE)</f>
        <v>#N/A</v>
      </c>
      <c r="B249" t="s">
        <v>1127</v>
      </c>
      <c r="C249" t="s">
        <v>550</v>
      </c>
      <c r="D249" t="s">
        <v>622</v>
      </c>
      <c r="E249">
        <v>1</v>
      </c>
      <c r="F249" t="s">
        <v>976</v>
      </c>
      <c r="G249">
        <f t="shared" si="3"/>
        <v>1</v>
      </c>
    </row>
    <row r="250" spans="1:7" x14ac:dyDescent="0.25">
      <c r="A250" t="e">
        <f>VLOOKUP(B250,[1]Applicant!$B$2:$D$176,3,FALSE)</f>
        <v>#N/A</v>
      </c>
      <c r="B250" t="s">
        <v>1127</v>
      </c>
      <c r="C250" t="s">
        <v>550</v>
      </c>
      <c r="D250" t="s">
        <v>622</v>
      </c>
      <c r="E250">
        <v>1</v>
      </c>
      <c r="F250" t="s">
        <v>975</v>
      </c>
      <c r="G250">
        <f t="shared" si="3"/>
        <v>1</v>
      </c>
    </row>
    <row r="251" spans="1:7" x14ac:dyDescent="0.25">
      <c r="A251" t="e">
        <f>VLOOKUP(B251,[1]Applicant!$B$2:$D$176,3,FALSE)</f>
        <v>#N/A</v>
      </c>
      <c r="B251" t="s">
        <v>1127</v>
      </c>
      <c r="C251" t="s">
        <v>550</v>
      </c>
      <c r="D251" t="s">
        <v>622</v>
      </c>
      <c r="E251">
        <v>1</v>
      </c>
      <c r="F251" t="s">
        <v>974</v>
      </c>
      <c r="G251">
        <f t="shared" si="3"/>
        <v>1</v>
      </c>
    </row>
    <row r="252" spans="1:7" x14ac:dyDescent="0.25">
      <c r="A252" t="e">
        <f>VLOOKUP(B252,[1]Applicant!$B$2:$D$176,3,FALSE)</f>
        <v>#N/A</v>
      </c>
      <c r="B252" t="s">
        <v>1127</v>
      </c>
      <c r="C252" t="s">
        <v>627</v>
      </c>
      <c r="D252" t="s">
        <v>622</v>
      </c>
      <c r="E252">
        <v>1</v>
      </c>
      <c r="F252" t="s">
        <v>980</v>
      </c>
      <c r="G252">
        <f t="shared" si="3"/>
        <v>1</v>
      </c>
    </row>
    <row r="253" spans="1:7" x14ac:dyDescent="0.25">
      <c r="A253" t="e">
        <f>VLOOKUP(B253,[1]Applicant!$B$2:$D$176,3,FALSE)</f>
        <v>#N/A</v>
      </c>
      <c r="B253" t="s">
        <v>1127</v>
      </c>
      <c r="C253" t="s">
        <v>627</v>
      </c>
      <c r="D253" t="s">
        <v>622</v>
      </c>
      <c r="E253">
        <v>1</v>
      </c>
      <c r="F253" t="s">
        <v>979</v>
      </c>
      <c r="G253">
        <f t="shared" si="3"/>
        <v>1</v>
      </c>
    </row>
    <row r="254" spans="1:7" x14ac:dyDescent="0.25">
      <c r="A254" t="e">
        <f>VLOOKUP(B254,[1]Applicant!$B$2:$D$176,3,FALSE)</f>
        <v>#N/A</v>
      </c>
      <c r="B254" t="s">
        <v>1127</v>
      </c>
      <c r="C254" t="s">
        <v>627</v>
      </c>
      <c r="D254" t="s">
        <v>622</v>
      </c>
      <c r="E254">
        <v>1</v>
      </c>
      <c r="F254" t="s">
        <v>978</v>
      </c>
      <c r="G254">
        <f t="shared" si="3"/>
        <v>1</v>
      </c>
    </row>
    <row r="255" spans="1:7" x14ac:dyDescent="0.25">
      <c r="A255" t="e">
        <f>VLOOKUP(B255,[1]Applicant!$B$2:$D$176,3,FALSE)</f>
        <v>#N/A</v>
      </c>
      <c r="B255" t="s">
        <v>1127</v>
      </c>
      <c r="C255" t="s">
        <v>627</v>
      </c>
      <c r="D255" t="s">
        <v>622</v>
      </c>
      <c r="E255">
        <v>1</v>
      </c>
      <c r="F255" t="s">
        <v>977</v>
      </c>
      <c r="G255">
        <f t="shared" si="3"/>
        <v>1</v>
      </c>
    </row>
    <row r="256" spans="1:7" x14ac:dyDescent="0.25">
      <c r="A256" t="e">
        <f>VLOOKUP(B256,[1]Applicant!$B$2:$D$176,3,FALSE)</f>
        <v>#N/A</v>
      </c>
      <c r="B256" t="s">
        <v>1127</v>
      </c>
      <c r="C256" t="s">
        <v>627</v>
      </c>
      <c r="D256" t="s">
        <v>622</v>
      </c>
      <c r="E256">
        <v>1</v>
      </c>
      <c r="F256" t="s">
        <v>976</v>
      </c>
      <c r="G256">
        <f t="shared" si="3"/>
        <v>1</v>
      </c>
    </row>
    <row r="257" spans="1:7" x14ac:dyDescent="0.25">
      <c r="A257" t="e">
        <f>VLOOKUP(B257,[1]Applicant!$B$2:$D$176,3,FALSE)</f>
        <v>#N/A</v>
      </c>
      <c r="B257" t="s">
        <v>1127</v>
      </c>
      <c r="C257" t="s">
        <v>627</v>
      </c>
      <c r="D257" t="s">
        <v>622</v>
      </c>
      <c r="E257">
        <v>1</v>
      </c>
      <c r="F257" t="s">
        <v>975</v>
      </c>
      <c r="G257">
        <f t="shared" si="3"/>
        <v>1</v>
      </c>
    </row>
    <row r="258" spans="1:7" x14ac:dyDescent="0.25">
      <c r="A258" t="e">
        <f>VLOOKUP(B258,[1]Applicant!$B$2:$D$176,3,FALSE)</f>
        <v>#N/A</v>
      </c>
      <c r="B258" t="s">
        <v>1127</v>
      </c>
      <c r="C258" t="s">
        <v>627</v>
      </c>
      <c r="D258" t="s">
        <v>622</v>
      </c>
      <c r="E258">
        <v>1</v>
      </c>
      <c r="F258" t="s">
        <v>974</v>
      </c>
      <c r="G258">
        <f t="shared" ref="G258:G321" si="4">IFERROR(VLOOKUP(D258,$I$2:$J$126,2,0),0)</f>
        <v>1</v>
      </c>
    </row>
    <row r="259" spans="1:7" x14ac:dyDescent="0.25">
      <c r="A259" t="e">
        <f>VLOOKUP(B259,[1]Applicant!$B$2:$D$176,3,FALSE)</f>
        <v>#N/A</v>
      </c>
      <c r="B259" t="s">
        <v>1127</v>
      </c>
      <c r="C259" t="s">
        <v>543</v>
      </c>
      <c r="D259" t="s">
        <v>622</v>
      </c>
      <c r="E259">
        <v>1</v>
      </c>
      <c r="F259" t="s">
        <v>973</v>
      </c>
      <c r="G259">
        <f t="shared" si="4"/>
        <v>1</v>
      </c>
    </row>
    <row r="260" spans="1:7" x14ac:dyDescent="0.25">
      <c r="A260" t="e">
        <f>VLOOKUP(B260,[1]Applicant!$B$2:$D$176,3,FALSE)</f>
        <v>#N/A</v>
      </c>
      <c r="B260" t="s">
        <v>1128</v>
      </c>
      <c r="C260" t="s">
        <v>552</v>
      </c>
      <c r="D260" t="s">
        <v>625</v>
      </c>
      <c r="E260">
        <v>1</v>
      </c>
      <c r="F260" t="s">
        <v>972</v>
      </c>
      <c r="G260">
        <f t="shared" si="4"/>
        <v>1</v>
      </c>
    </row>
    <row r="261" spans="1:7" x14ac:dyDescent="0.25">
      <c r="A261" t="e">
        <f>VLOOKUP(B261,[1]Applicant!$B$2:$D$176,3,FALSE)</f>
        <v>#N/A</v>
      </c>
      <c r="B261" t="s">
        <v>1128</v>
      </c>
      <c r="C261" t="s">
        <v>524</v>
      </c>
      <c r="D261" t="s">
        <v>625</v>
      </c>
      <c r="E261">
        <v>1</v>
      </c>
      <c r="F261" t="s">
        <v>972</v>
      </c>
      <c r="G261">
        <f t="shared" si="4"/>
        <v>1</v>
      </c>
    </row>
    <row r="262" spans="1:7" x14ac:dyDescent="0.25">
      <c r="A262" t="e">
        <f>VLOOKUP(B262,[1]Applicant!$B$2:$D$176,3,FALSE)</f>
        <v>#N/A</v>
      </c>
      <c r="B262" t="s">
        <v>1128</v>
      </c>
      <c r="C262" t="s">
        <v>526</v>
      </c>
      <c r="D262" t="s">
        <v>625</v>
      </c>
      <c r="E262">
        <v>1</v>
      </c>
      <c r="F262" t="s">
        <v>972</v>
      </c>
      <c r="G262">
        <f t="shared" si="4"/>
        <v>1</v>
      </c>
    </row>
    <row r="263" spans="1:7" x14ac:dyDescent="0.25">
      <c r="A263" t="e">
        <f>VLOOKUP(B263,[1]Applicant!$B$2:$D$176,3,FALSE)</f>
        <v>#N/A</v>
      </c>
      <c r="B263" t="s">
        <v>1128</v>
      </c>
      <c r="C263" t="s">
        <v>528</v>
      </c>
      <c r="D263" t="s">
        <v>625</v>
      </c>
      <c r="E263">
        <v>1</v>
      </c>
      <c r="F263" t="s">
        <v>972</v>
      </c>
      <c r="G263">
        <f t="shared" si="4"/>
        <v>1</v>
      </c>
    </row>
    <row r="264" spans="1:7" x14ac:dyDescent="0.25">
      <c r="A264" t="e">
        <f>VLOOKUP(B264,[1]Applicant!$B$2:$D$176,3,FALSE)</f>
        <v>#N/A</v>
      </c>
      <c r="B264" t="s">
        <v>1128</v>
      </c>
      <c r="C264" t="s">
        <v>529</v>
      </c>
      <c r="D264" t="s">
        <v>625</v>
      </c>
      <c r="E264">
        <v>1</v>
      </c>
      <c r="F264" t="s">
        <v>972</v>
      </c>
      <c r="G264">
        <f t="shared" si="4"/>
        <v>1</v>
      </c>
    </row>
    <row r="265" spans="1:7" x14ac:dyDescent="0.25">
      <c r="A265" t="e">
        <f>VLOOKUP(B265,[1]Applicant!$B$2:$D$176,3,FALSE)</f>
        <v>#N/A</v>
      </c>
      <c r="B265" t="s">
        <v>1128</v>
      </c>
      <c r="C265" t="s">
        <v>532</v>
      </c>
      <c r="D265" t="s">
        <v>625</v>
      </c>
      <c r="E265">
        <v>1</v>
      </c>
      <c r="F265" t="s">
        <v>972</v>
      </c>
      <c r="G265">
        <f t="shared" si="4"/>
        <v>1</v>
      </c>
    </row>
    <row r="266" spans="1:7" x14ac:dyDescent="0.25">
      <c r="A266" t="e">
        <f>VLOOKUP(B266,[1]Applicant!$B$2:$D$176,3,FALSE)</f>
        <v>#N/A</v>
      </c>
      <c r="B266" t="s">
        <v>1128</v>
      </c>
      <c r="C266" t="s">
        <v>534</v>
      </c>
      <c r="D266" t="s">
        <v>625</v>
      </c>
      <c r="E266">
        <v>1</v>
      </c>
      <c r="F266" t="s">
        <v>972</v>
      </c>
      <c r="G266">
        <f t="shared" si="4"/>
        <v>1</v>
      </c>
    </row>
    <row r="267" spans="1:7" x14ac:dyDescent="0.25">
      <c r="A267" t="e">
        <f>VLOOKUP(B267,[1]Applicant!$B$2:$D$176,3,FALSE)</f>
        <v>#N/A</v>
      </c>
      <c r="B267" t="s">
        <v>1128</v>
      </c>
      <c r="C267" t="s">
        <v>536</v>
      </c>
      <c r="D267" t="s">
        <v>625</v>
      </c>
      <c r="E267">
        <v>1</v>
      </c>
      <c r="F267" t="s">
        <v>972</v>
      </c>
      <c r="G267">
        <f t="shared" si="4"/>
        <v>1</v>
      </c>
    </row>
    <row r="268" spans="1:7" x14ac:dyDescent="0.25">
      <c r="A268" t="e">
        <f>VLOOKUP(B268,[1]Applicant!$B$2:$D$176,3,FALSE)</f>
        <v>#N/A</v>
      </c>
      <c r="B268" t="s">
        <v>1128</v>
      </c>
      <c r="C268" t="s">
        <v>538</v>
      </c>
      <c r="D268" t="s">
        <v>625</v>
      </c>
      <c r="E268">
        <v>1</v>
      </c>
      <c r="F268" t="s">
        <v>972</v>
      </c>
      <c r="G268">
        <f t="shared" si="4"/>
        <v>1</v>
      </c>
    </row>
    <row r="269" spans="1:7" x14ac:dyDescent="0.25">
      <c r="A269" t="e">
        <f>VLOOKUP(B269,[1]Applicant!$B$2:$D$176,3,FALSE)</f>
        <v>#N/A</v>
      </c>
      <c r="B269" t="s">
        <v>1128</v>
      </c>
      <c r="C269" t="s">
        <v>539</v>
      </c>
      <c r="D269" t="s">
        <v>625</v>
      </c>
      <c r="E269">
        <v>1</v>
      </c>
      <c r="F269" t="s">
        <v>972</v>
      </c>
      <c r="G269">
        <f t="shared" si="4"/>
        <v>1</v>
      </c>
    </row>
    <row r="270" spans="1:7" x14ac:dyDescent="0.25">
      <c r="A270" t="e">
        <f>VLOOKUP(B270,[1]Applicant!$B$2:$D$176,3,FALSE)</f>
        <v>#N/A</v>
      </c>
      <c r="B270" t="s">
        <v>1128</v>
      </c>
      <c r="C270" t="s">
        <v>541</v>
      </c>
      <c r="D270" t="s">
        <v>625</v>
      </c>
      <c r="E270">
        <v>1</v>
      </c>
      <c r="F270" t="s">
        <v>972</v>
      </c>
      <c r="G270">
        <f t="shared" si="4"/>
        <v>1</v>
      </c>
    </row>
    <row r="271" spans="1:7" x14ac:dyDescent="0.25">
      <c r="A271" t="e">
        <f>VLOOKUP(B271,[1]Applicant!$B$2:$D$176,3,FALSE)</f>
        <v>#N/A</v>
      </c>
      <c r="B271" t="s">
        <v>1128</v>
      </c>
      <c r="C271" t="s">
        <v>543</v>
      </c>
      <c r="D271" t="s">
        <v>625</v>
      </c>
      <c r="E271">
        <v>1</v>
      </c>
      <c r="F271" t="s">
        <v>972</v>
      </c>
      <c r="G271">
        <f t="shared" si="4"/>
        <v>1</v>
      </c>
    </row>
    <row r="272" spans="1:7" x14ac:dyDescent="0.25">
      <c r="A272" t="e">
        <f>VLOOKUP(B272,[1]Applicant!$B$2:$D$176,3,FALSE)</f>
        <v>#N/A</v>
      </c>
      <c r="B272" t="s">
        <v>1128</v>
      </c>
      <c r="C272" t="s">
        <v>545</v>
      </c>
      <c r="D272" t="s">
        <v>625</v>
      </c>
      <c r="E272">
        <v>1</v>
      </c>
      <c r="F272" t="s">
        <v>972</v>
      </c>
      <c r="G272">
        <f t="shared" si="4"/>
        <v>1</v>
      </c>
    </row>
    <row r="273" spans="1:7" x14ac:dyDescent="0.25">
      <c r="A273" t="e">
        <f>VLOOKUP(B273,[1]Applicant!$B$2:$D$176,3,FALSE)</f>
        <v>#N/A</v>
      </c>
      <c r="B273" t="s">
        <v>1128</v>
      </c>
      <c r="C273" t="s">
        <v>547</v>
      </c>
      <c r="D273" t="s">
        <v>625</v>
      </c>
      <c r="E273">
        <v>1</v>
      </c>
      <c r="F273" t="s">
        <v>972</v>
      </c>
      <c r="G273">
        <f t="shared" si="4"/>
        <v>1</v>
      </c>
    </row>
    <row r="274" spans="1:7" x14ac:dyDescent="0.25">
      <c r="A274" t="e">
        <f>VLOOKUP(B274,[1]Applicant!$B$2:$D$176,3,FALSE)</f>
        <v>#N/A</v>
      </c>
      <c r="B274" t="s">
        <v>1128</v>
      </c>
      <c r="C274" t="s">
        <v>550</v>
      </c>
      <c r="D274" t="s">
        <v>625</v>
      </c>
      <c r="E274">
        <v>1</v>
      </c>
      <c r="F274" t="s">
        <v>972</v>
      </c>
      <c r="G274">
        <f t="shared" si="4"/>
        <v>1</v>
      </c>
    </row>
    <row r="275" spans="1:7" x14ac:dyDescent="0.25">
      <c r="A275" t="e">
        <f>VLOOKUP(B275,[1]Applicant!$B$2:$D$176,3,FALSE)</f>
        <v>#N/A</v>
      </c>
      <c r="B275" t="s">
        <v>1129</v>
      </c>
      <c r="C275" t="s">
        <v>552</v>
      </c>
      <c r="D275" t="s">
        <v>625</v>
      </c>
      <c r="E275">
        <v>1</v>
      </c>
      <c r="F275" t="s">
        <v>967</v>
      </c>
      <c r="G275">
        <f t="shared" si="4"/>
        <v>1</v>
      </c>
    </row>
    <row r="276" spans="1:7" x14ac:dyDescent="0.25">
      <c r="A276" t="e">
        <f>VLOOKUP(B276,[1]Applicant!$B$2:$D$176,3,FALSE)</f>
        <v>#N/A</v>
      </c>
      <c r="B276" t="s">
        <v>1129</v>
      </c>
      <c r="C276" t="s">
        <v>524</v>
      </c>
      <c r="D276" t="s">
        <v>625</v>
      </c>
      <c r="E276">
        <v>1</v>
      </c>
      <c r="F276" t="s">
        <v>967</v>
      </c>
      <c r="G276">
        <f t="shared" si="4"/>
        <v>1</v>
      </c>
    </row>
    <row r="277" spans="1:7" x14ac:dyDescent="0.25">
      <c r="A277" t="e">
        <f>VLOOKUP(B277,[1]Applicant!$B$2:$D$176,3,FALSE)</f>
        <v>#N/A</v>
      </c>
      <c r="B277" t="s">
        <v>1129</v>
      </c>
      <c r="C277" t="s">
        <v>526</v>
      </c>
      <c r="D277" t="s">
        <v>625</v>
      </c>
      <c r="E277">
        <v>1</v>
      </c>
      <c r="F277" t="s">
        <v>967</v>
      </c>
      <c r="G277">
        <f t="shared" si="4"/>
        <v>1</v>
      </c>
    </row>
    <row r="278" spans="1:7" x14ac:dyDescent="0.25">
      <c r="A278" t="e">
        <f>VLOOKUP(B278,[1]Applicant!$B$2:$D$176,3,FALSE)</f>
        <v>#N/A</v>
      </c>
      <c r="B278" t="s">
        <v>1129</v>
      </c>
      <c r="C278" t="s">
        <v>528</v>
      </c>
      <c r="D278" t="s">
        <v>625</v>
      </c>
      <c r="E278">
        <v>1</v>
      </c>
      <c r="F278" t="s">
        <v>967</v>
      </c>
      <c r="G278">
        <f t="shared" si="4"/>
        <v>1</v>
      </c>
    </row>
    <row r="279" spans="1:7" x14ac:dyDescent="0.25">
      <c r="A279" t="e">
        <f>VLOOKUP(B279,[1]Applicant!$B$2:$D$176,3,FALSE)</f>
        <v>#N/A</v>
      </c>
      <c r="B279" t="s">
        <v>1129</v>
      </c>
      <c r="C279" t="s">
        <v>529</v>
      </c>
      <c r="D279" t="s">
        <v>625</v>
      </c>
      <c r="E279">
        <v>1</v>
      </c>
      <c r="F279" t="s">
        <v>967</v>
      </c>
      <c r="G279">
        <f t="shared" si="4"/>
        <v>1</v>
      </c>
    </row>
    <row r="280" spans="1:7" x14ac:dyDescent="0.25">
      <c r="A280" t="e">
        <f>VLOOKUP(B280,[1]Applicant!$B$2:$D$176,3,FALSE)</f>
        <v>#N/A</v>
      </c>
      <c r="B280" t="s">
        <v>1129</v>
      </c>
      <c r="C280" t="s">
        <v>532</v>
      </c>
      <c r="D280" t="s">
        <v>625</v>
      </c>
      <c r="E280">
        <v>1</v>
      </c>
      <c r="F280" t="s">
        <v>967</v>
      </c>
      <c r="G280">
        <f t="shared" si="4"/>
        <v>1</v>
      </c>
    </row>
    <row r="281" spans="1:7" x14ac:dyDescent="0.25">
      <c r="A281" t="e">
        <f>VLOOKUP(B281,[1]Applicant!$B$2:$D$176,3,FALSE)</f>
        <v>#N/A</v>
      </c>
      <c r="B281" t="s">
        <v>1129</v>
      </c>
      <c r="C281" t="s">
        <v>534</v>
      </c>
      <c r="D281" t="s">
        <v>625</v>
      </c>
      <c r="E281">
        <v>1</v>
      </c>
      <c r="F281" t="s">
        <v>967</v>
      </c>
      <c r="G281">
        <f t="shared" si="4"/>
        <v>1</v>
      </c>
    </row>
    <row r="282" spans="1:7" x14ac:dyDescent="0.25">
      <c r="A282" t="e">
        <f>VLOOKUP(B282,[1]Applicant!$B$2:$D$176,3,FALSE)</f>
        <v>#N/A</v>
      </c>
      <c r="B282" t="s">
        <v>1129</v>
      </c>
      <c r="C282" t="s">
        <v>536</v>
      </c>
      <c r="D282" t="s">
        <v>625</v>
      </c>
      <c r="E282">
        <v>1</v>
      </c>
      <c r="F282" t="s">
        <v>967</v>
      </c>
      <c r="G282">
        <f t="shared" si="4"/>
        <v>1</v>
      </c>
    </row>
    <row r="283" spans="1:7" x14ac:dyDescent="0.25">
      <c r="A283" t="e">
        <f>VLOOKUP(B283,[1]Applicant!$B$2:$D$176,3,FALSE)</f>
        <v>#N/A</v>
      </c>
      <c r="B283" t="s">
        <v>1129</v>
      </c>
      <c r="C283" t="s">
        <v>538</v>
      </c>
      <c r="D283" t="s">
        <v>625</v>
      </c>
      <c r="E283">
        <v>1</v>
      </c>
      <c r="F283" t="s">
        <v>967</v>
      </c>
      <c r="G283">
        <f t="shared" si="4"/>
        <v>1</v>
      </c>
    </row>
    <row r="284" spans="1:7" x14ac:dyDescent="0.25">
      <c r="A284" t="e">
        <f>VLOOKUP(B284,[1]Applicant!$B$2:$D$176,3,FALSE)</f>
        <v>#N/A</v>
      </c>
      <c r="B284" t="s">
        <v>1129</v>
      </c>
      <c r="C284" t="s">
        <v>539</v>
      </c>
      <c r="D284" t="s">
        <v>625</v>
      </c>
      <c r="E284">
        <v>1</v>
      </c>
      <c r="F284" t="s">
        <v>967</v>
      </c>
      <c r="G284">
        <f t="shared" si="4"/>
        <v>1</v>
      </c>
    </row>
    <row r="285" spans="1:7" x14ac:dyDescent="0.25">
      <c r="A285" t="e">
        <f>VLOOKUP(B285,[1]Applicant!$B$2:$D$176,3,FALSE)</f>
        <v>#N/A</v>
      </c>
      <c r="B285" t="s">
        <v>1129</v>
      </c>
      <c r="C285" t="s">
        <v>543</v>
      </c>
      <c r="D285" t="s">
        <v>625</v>
      </c>
      <c r="E285">
        <v>1</v>
      </c>
      <c r="F285" t="s">
        <v>967</v>
      </c>
      <c r="G285">
        <f t="shared" si="4"/>
        <v>1</v>
      </c>
    </row>
    <row r="286" spans="1:7" x14ac:dyDescent="0.25">
      <c r="A286" t="e">
        <f>VLOOKUP(B286,[1]Applicant!$B$2:$D$176,3,FALSE)</f>
        <v>#N/A</v>
      </c>
      <c r="B286" t="s">
        <v>1129</v>
      </c>
      <c r="C286" t="s">
        <v>545</v>
      </c>
      <c r="D286" t="s">
        <v>625</v>
      </c>
      <c r="E286">
        <v>1</v>
      </c>
      <c r="F286" t="s">
        <v>969</v>
      </c>
      <c r="G286">
        <f t="shared" si="4"/>
        <v>1</v>
      </c>
    </row>
    <row r="287" spans="1:7" x14ac:dyDescent="0.25">
      <c r="A287" t="e">
        <f>VLOOKUP(B287,[1]Applicant!$B$2:$D$176,3,FALSE)</f>
        <v>#N/A</v>
      </c>
      <c r="B287" t="s">
        <v>1129</v>
      </c>
      <c r="C287" t="s">
        <v>547</v>
      </c>
      <c r="D287" t="s">
        <v>625</v>
      </c>
      <c r="E287">
        <v>1</v>
      </c>
      <c r="F287" t="s">
        <v>968</v>
      </c>
      <c r="G287">
        <f t="shared" si="4"/>
        <v>1</v>
      </c>
    </row>
    <row r="288" spans="1:7" x14ac:dyDescent="0.25">
      <c r="A288" t="e">
        <f>VLOOKUP(B288,[1]Applicant!$B$2:$D$176,3,FALSE)</f>
        <v>#N/A</v>
      </c>
      <c r="B288" t="s">
        <v>1129</v>
      </c>
      <c r="C288" t="s">
        <v>550</v>
      </c>
      <c r="D288" t="s">
        <v>625</v>
      </c>
      <c r="E288">
        <v>1</v>
      </c>
      <c r="F288" t="s">
        <v>968</v>
      </c>
      <c r="G288">
        <f t="shared" si="4"/>
        <v>1</v>
      </c>
    </row>
    <row r="289" spans="1:7" x14ac:dyDescent="0.25">
      <c r="A289" t="e">
        <f>VLOOKUP(B289,[1]Applicant!$B$2:$D$176,3,FALSE)</f>
        <v>#N/A</v>
      </c>
      <c r="B289" t="s">
        <v>1129</v>
      </c>
      <c r="C289" t="s">
        <v>541</v>
      </c>
      <c r="D289" t="s">
        <v>625</v>
      </c>
      <c r="E289">
        <v>1</v>
      </c>
      <c r="F289" t="s">
        <v>967</v>
      </c>
      <c r="G289">
        <f t="shared" si="4"/>
        <v>1</v>
      </c>
    </row>
    <row r="290" spans="1:7" x14ac:dyDescent="0.25">
      <c r="A290" t="e">
        <f>VLOOKUP(B290,[1]Applicant!$B$2:$D$176,3,FALSE)</f>
        <v>#N/A</v>
      </c>
      <c r="B290" t="s">
        <v>1130</v>
      </c>
      <c r="C290" t="s">
        <v>552</v>
      </c>
      <c r="D290" t="s">
        <v>549</v>
      </c>
      <c r="E290">
        <v>1</v>
      </c>
      <c r="F290" t="s">
        <v>966</v>
      </c>
      <c r="G290">
        <f t="shared" si="4"/>
        <v>1</v>
      </c>
    </row>
    <row r="291" spans="1:7" x14ac:dyDescent="0.25">
      <c r="A291" t="e">
        <f>VLOOKUP(B291,[1]Applicant!$B$2:$D$176,3,FALSE)</f>
        <v>#N/A</v>
      </c>
      <c r="B291" t="s">
        <v>1130</v>
      </c>
      <c r="C291" t="s">
        <v>524</v>
      </c>
      <c r="D291" t="s">
        <v>549</v>
      </c>
      <c r="E291">
        <v>1</v>
      </c>
      <c r="F291" t="s">
        <v>966</v>
      </c>
      <c r="G291">
        <f t="shared" si="4"/>
        <v>1</v>
      </c>
    </row>
    <row r="292" spans="1:7" x14ac:dyDescent="0.25">
      <c r="A292" t="e">
        <f>VLOOKUP(B292,[1]Applicant!$B$2:$D$176,3,FALSE)</f>
        <v>#N/A</v>
      </c>
      <c r="B292" t="s">
        <v>1130</v>
      </c>
      <c r="C292" t="s">
        <v>526</v>
      </c>
      <c r="D292" t="s">
        <v>549</v>
      </c>
      <c r="E292">
        <v>1</v>
      </c>
      <c r="F292" t="s">
        <v>966</v>
      </c>
      <c r="G292">
        <f t="shared" si="4"/>
        <v>1</v>
      </c>
    </row>
    <row r="293" spans="1:7" x14ac:dyDescent="0.25">
      <c r="A293" t="e">
        <f>VLOOKUP(B293,[1]Applicant!$B$2:$D$176,3,FALSE)</f>
        <v>#N/A</v>
      </c>
      <c r="B293" t="s">
        <v>1130</v>
      </c>
      <c r="C293" t="s">
        <v>528</v>
      </c>
      <c r="D293" t="s">
        <v>549</v>
      </c>
      <c r="E293">
        <v>1</v>
      </c>
      <c r="F293" t="s">
        <v>966</v>
      </c>
      <c r="G293">
        <f t="shared" si="4"/>
        <v>1</v>
      </c>
    </row>
    <row r="294" spans="1:7" x14ac:dyDescent="0.25">
      <c r="A294" t="e">
        <f>VLOOKUP(B294,[1]Applicant!$B$2:$D$176,3,FALSE)</f>
        <v>#N/A</v>
      </c>
      <c r="B294" t="s">
        <v>1130</v>
      </c>
      <c r="C294" t="s">
        <v>529</v>
      </c>
      <c r="D294" t="s">
        <v>549</v>
      </c>
      <c r="E294">
        <v>1</v>
      </c>
      <c r="F294" t="s">
        <v>966</v>
      </c>
      <c r="G294">
        <f t="shared" si="4"/>
        <v>1</v>
      </c>
    </row>
    <row r="295" spans="1:7" x14ac:dyDescent="0.25">
      <c r="A295" t="e">
        <f>VLOOKUP(B295,[1]Applicant!$B$2:$D$176,3,FALSE)</f>
        <v>#N/A</v>
      </c>
      <c r="B295" t="s">
        <v>1130</v>
      </c>
      <c r="C295" t="s">
        <v>532</v>
      </c>
      <c r="D295" t="s">
        <v>549</v>
      </c>
      <c r="E295">
        <v>1</v>
      </c>
      <c r="F295" t="s">
        <v>966</v>
      </c>
      <c r="G295">
        <f t="shared" si="4"/>
        <v>1</v>
      </c>
    </row>
    <row r="296" spans="1:7" x14ac:dyDescent="0.25">
      <c r="A296" t="e">
        <f>VLOOKUP(B296,[1]Applicant!$B$2:$D$176,3,FALSE)</f>
        <v>#N/A</v>
      </c>
      <c r="B296" t="s">
        <v>1130</v>
      </c>
      <c r="C296" t="s">
        <v>534</v>
      </c>
      <c r="D296" t="s">
        <v>549</v>
      </c>
      <c r="E296">
        <v>1</v>
      </c>
      <c r="F296" t="s">
        <v>966</v>
      </c>
      <c r="G296">
        <f t="shared" si="4"/>
        <v>1</v>
      </c>
    </row>
    <row r="297" spans="1:7" x14ac:dyDescent="0.25">
      <c r="A297" t="e">
        <f>VLOOKUP(B297,[1]Applicant!$B$2:$D$176,3,FALSE)</f>
        <v>#N/A</v>
      </c>
      <c r="B297" t="s">
        <v>1130</v>
      </c>
      <c r="C297" t="s">
        <v>536</v>
      </c>
      <c r="D297" t="s">
        <v>549</v>
      </c>
      <c r="E297">
        <v>1</v>
      </c>
      <c r="F297" t="s">
        <v>966</v>
      </c>
      <c r="G297">
        <f t="shared" si="4"/>
        <v>1</v>
      </c>
    </row>
    <row r="298" spans="1:7" x14ac:dyDescent="0.25">
      <c r="A298" t="e">
        <f>VLOOKUP(B298,[1]Applicant!$B$2:$D$176,3,FALSE)</f>
        <v>#N/A</v>
      </c>
      <c r="B298" t="s">
        <v>1130</v>
      </c>
      <c r="C298" t="s">
        <v>538</v>
      </c>
      <c r="D298" t="s">
        <v>549</v>
      </c>
      <c r="E298">
        <v>1</v>
      </c>
      <c r="F298" t="s">
        <v>966</v>
      </c>
      <c r="G298">
        <f t="shared" si="4"/>
        <v>1</v>
      </c>
    </row>
    <row r="299" spans="1:7" x14ac:dyDescent="0.25">
      <c r="A299" t="e">
        <f>VLOOKUP(B299,[1]Applicant!$B$2:$D$176,3,FALSE)</f>
        <v>#N/A</v>
      </c>
      <c r="B299" t="s">
        <v>1130</v>
      </c>
      <c r="C299" t="s">
        <v>539</v>
      </c>
      <c r="D299" t="s">
        <v>549</v>
      </c>
      <c r="E299">
        <v>1</v>
      </c>
      <c r="F299" t="s">
        <v>966</v>
      </c>
      <c r="G299">
        <f t="shared" si="4"/>
        <v>1</v>
      </c>
    </row>
    <row r="300" spans="1:7" x14ac:dyDescent="0.25">
      <c r="A300" t="e">
        <f>VLOOKUP(B300,[1]Applicant!$B$2:$D$176,3,FALSE)</f>
        <v>#N/A</v>
      </c>
      <c r="B300" t="s">
        <v>1130</v>
      </c>
      <c r="C300" t="s">
        <v>541</v>
      </c>
      <c r="D300" t="s">
        <v>549</v>
      </c>
      <c r="E300">
        <v>1</v>
      </c>
      <c r="F300" t="s">
        <v>966</v>
      </c>
      <c r="G300">
        <f t="shared" si="4"/>
        <v>1</v>
      </c>
    </row>
    <row r="301" spans="1:7" x14ac:dyDescent="0.25">
      <c r="A301" t="e">
        <f>VLOOKUP(B301,[1]Applicant!$B$2:$D$176,3,FALSE)</f>
        <v>#N/A</v>
      </c>
      <c r="B301" t="s">
        <v>1130</v>
      </c>
      <c r="C301" t="s">
        <v>543</v>
      </c>
      <c r="D301" t="s">
        <v>549</v>
      </c>
      <c r="E301">
        <v>1</v>
      </c>
      <c r="F301" t="s">
        <v>966</v>
      </c>
      <c r="G301">
        <f t="shared" si="4"/>
        <v>1</v>
      </c>
    </row>
    <row r="302" spans="1:7" x14ac:dyDescent="0.25">
      <c r="A302" t="e">
        <f>VLOOKUP(B302,[1]Applicant!$B$2:$D$176,3,FALSE)</f>
        <v>#N/A</v>
      </c>
      <c r="B302" t="s">
        <v>1130</v>
      </c>
      <c r="C302" t="s">
        <v>545</v>
      </c>
      <c r="D302" t="s">
        <v>549</v>
      </c>
      <c r="E302">
        <v>1</v>
      </c>
      <c r="F302" t="s">
        <v>966</v>
      </c>
      <c r="G302">
        <f t="shared" si="4"/>
        <v>1</v>
      </c>
    </row>
    <row r="303" spans="1:7" x14ac:dyDescent="0.25">
      <c r="A303" t="e">
        <f>VLOOKUP(B303,[1]Applicant!$B$2:$D$176,3,FALSE)</f>
        <v>#N/A</v>
      </c>
      <c r="B303" t="s">
        <v>1130</v>
      </c>
      <c r="C303" t="s">
        <v>547</v>
      </c>
      <c r="D303" t="s">
        <v>549</v>
      </c>
      <c r="E303">
        <v>1</v>
      </c>
      <c r="F303" t="s">
        <v>966</v>
      </c>
      <c r="G303">
        <f t="shared" si="4"/>
        <v>1</v>
      </c>
    </row>
    <row r="304" spans="1:7" x14ac:dyDescent="0.25">
      <c r="A304" t="e">
        <f>VLOOKUP(B304,[1]Applicant!$B$2:$D$176,3,FALSE)</f>
        <v>#N/A</v>
      </c>
      <c r="B304" t="s">
        <v>1130</v>
      </c>
      <c r="C304" t="s">
        <v>550</v>
      </c>
      <c r="D304" t="s">
        <v>549</v>
      </c>
      <c r="E304">
        <v>1</v>
      </c>
      <c r="F304" t="s">
        <v>966</v>
      </c>
      <c r="G304">
        <f t="shared" si="4"/>
        <v>1</v>
      </c>
    </row>
    <row r="305" spans="1:7" x14ac:dyDescent="0.25">
      <c r="A305" t="e">
        <f>VLOOKUP(B305,[1]Applicant!$B$2:$D$176,3,FALSE)</f>
        <v>#N/A</v>
      </c>
      <c r="B305" t="s">
        <v>1131</v>
      </c>
      <c r="C305" t="s">
        <v>552</v>
      </c>
      <c r="D305" t="s">
        <v>964</v>
      </c>
      <c r="E305">
        <v>1</v>
      </c>
      <c r="F305" t="s">
        <v>963</v>
      </c>
      <c r="G305">
        <f t="shared" si="4"/>
        <v>3</v>
      </c>
    </row>
    <row r="306" spans="1:7" x14ac:dyDescent="0.25">
      <c r="A306" t="e">
        <f>VLOOKUP(B306,[1]Applicant!$B$2:$D$176,3,FALSE)</f>
        <v>#N/A</v>
      </c>
      <c r="B306" t="s">
        <v>1131</v>
      </c>
      <c r="C306" t="s">
        <v>524</v>
      </c>
      <c r="D306" t="s">
        <v>964</v>
      </c>
      <c r="E306">
        <v>1</v>
      </c>
      <c r="F306" t="s">
        <v>963</v>
      </c>
      <c r="G306">
        <f t="shared" si="4"/>
        <v>3</v>
      </c>
    </row>
    <row r="307" spans="1:7" x14ac:dyDescent="0.25">
      <c r="A307" t="e">
        <f>VLOOKUP(B307,[1]Applicant!$B$2:$D$176,3,FALSE)</f>
        <v>#N/A</v>
      </c>
      <c r="B307" t="s">
        <v>1131</v>
      </c>
      <c r="C307" t="s">
        <v>526</v>
      </c>
      <c r="D307" t="s">
        <v>965</v>
      </c>
      <c r="E307">
        <v>1</v>
      </c>
      <c r="F307" t="s">
        <v>963</v>
      </c>
      <c r="G307">
        <f t="shared" si="4"/>
        <v>3</v>
      </c>
    </row>
    <row r="308" spans="1:7" x14ac:dyDescent="0.25">
      <c r="A308" t="e">
        <f>VLOOKUP(B308,[1]Applicant!$B$2:$D$176,3,FALSE)</f>
        <v>#N/A</v>
      </c>
      <c r="B308" t="s">
        <v>1131</v>
      </c>
      <c r="C308" t="s">
        <v>528</v>
      </c>
      <c r="D308" t="s">
        <v>965</v>
      </c>
      <c r="E308">
        <v>1</v>
      </c>
      <c r="F308" t="s">
        <v>963</v>
      </c>
      <c r="G308">
        <f t="shared" si="4"/>
        <v>3</v>
      </c>
    </row>
    <row r="309" spans="1:7" x14ac:dyDescent="0.25">
      <c r="A309" t="e">
        <f>VLOOKUP(B309,[1]Applicant!$B$2:$D$176,3,FALSE)</f>
        <v>#N/A</v>
      </c>
      <c r="B309" t="s">
        <v>1131</v>
      </c>
      <c r="C309" t="s">
        <v>529</v>
      </c>
      <c r="D309" t="s">
        <v>965</v>
      </c>
      <c r="E309">
        <v>1</v>
      </c>
      <c r="F309" t="s">
        <v>963</v>
      </c>
      <c r="G309">
        <f t="shared" si="4"/>
        <v>3</v>
      </c>
    </row>
    <row r="310" spans="1:7" x14ac:dyDescent="0.25">
      <c r="A310" t="e">
        <f>VLOOKUP(B310,[1]Applicant!$B$2:$D$176,3,FALSE)</f>
        <v>#N/A</v>
      </c>
      <c r="B310" t="s">
        <v>1131</v>
      </c>
      <c r="C310" t="s">
        <v>532</v>
      </c>
      <c r="D310" t="s">
        <v>965</v>
      </c>
      <c r="E310">
        <v>1</v>
      </c>
      <c r="F310" t="s">
        <v>963</v>
      </c>
      <c r="G310">
        <f t="shared" si="4"/>
        <v>3</v>
      </c>
    </row>
    <row r="311" spans="1:7" x14ac:dyDescent="0.25">
      <c r="A311" t="e">
        <f>VLOOKUP(B311,[1]Applicant!$B$2:$D$176,3,FALSE)</f>
        <v>#N/A</v>
      </c>
      <c r="B311" t="s">
        <v>1131</v>
      </c>
      <c r="C311" t="s">
        <v>534</v>
      </c>
      <c r="D311" t="s">
        <v>965</v>
      </c>
      <c r="E311">
        <v>1</v>
      </c>
      <c r="F311" t="s">
        <v>963</v>
      </c>
      <c r="G311">
        <f t="shared" si="4"/>
        <v>3</v>
      </c>
    </row>
    <row r="312" spans="1:7" x14ac:dyDescent="0.25">
      <c r="A312" t="e">
        <f>VLOOKUP(B312,[1]Applicant!$B$2:$D$176,3,FALSE)</f>
        <v>#N/A</v>
      </c>
      <c r="B312" t="s">
        <v>1131</v>
      </c>
      <c r="C312" t="s">
        <v>536</v>
      </c>
      <c r="D312" t="s">
        <v>965</v>
      </c>
      <c r="E312">
        <v>1</v>
      </c>
      <c r="F312" t="s">
        <v>963</v>
      </c>
      <c r="G312">
        <f t="shared" si="4"/>
        <v>3</v>
      </c>
    </row>
    <row r="313" spans="1:7" x14ac:dyDescent="0.25">
      <c r="A313" t="e">
        <f>VLOOKUP(B313,[1]Applicant!$B$2:$D$176,3,FALSE)</f>
        <v>#N/A</v>
      </c>
      <c r="B313" t="s">
        <v>1131</v>
      </c>
      <c r="C313" t="s">
        <v>538</v>
      </c>
      <c r="D313" t="s">
        <v>965</v>
      </c>
      <c r="E313">
        <v>1</v>
      </c>
      <c r="F313" t="s">
        <v>963</v>
      </c>
      <c r="G313">
        <f t="shared" si="4"/>
        <v>3</v>
      </c>
    </row>
    <row r="314" spans="1:7" x14ac:dyDescent="0.25">
      <c r="A314" t="e">
        <f>VLOOKUP(B314,[1]Applicant!$B$2:$D$176,3,FALSE)</f>
        <v>#N/A</v>
      </c>
      <c r="B314" t="s">
        <v>1131</v>
      </c>
      <c r="C314" t="s">
        <v>539</v>
      </c>
      <c r="D314" t="s">
        <v>965</v>
      </c>
      <c r="E314">
        <v>1</v>
      </c>
      <c r="F314" t="s">
        <v>963</v>
      </c>
      <c r="G314">
        <f t="shared" si="4"/>
        <v>3</v>
      </c>
    </row>
    <row r="315" spans="1:7" x14ac:dyDescent="0.25">
      <c r="A315" t="e">
        <f>VLOOKUP(B315,[1]Applicant!$B$2:$D$176,3,FALSE)</f>
        <v>#N/A</v>
      </c>
      <c r="B315" t="s">
        <v>1131</v>
      </c>
      <c r="C315" t="s">
        <v>541</v>
      </c>
      <c r="D315" t="s">
        <v>965</v>
      </c>
      <c r="E315">
        <v>1</v>
      </c>
      <c r="F315" t="s">
        <v>963</v>
      </c>
      <c r="G315">
        <f t="shared" si="4"/>
        <v>3</v>
      </c>
    </row>
    <row r="316" spans="1:7" x14ac:dyDescent="0.25">
      <c r="A316" t="e">
        <f>VLOOKUP(B316,[1]Applicant!$B$2:$D$176,3,FALSE)</f>
        <v>#N/A</v>
      </c>
      <c r="B316" t="s">
        <v>1131</v>
      </c>
      <c r="C316" t="s">
        <v>543</v>
      </c>
      <c r="D316" t="s">
        <v>964</v>
      </c>
      <c r="E316">
        <v>1</v>
      </c>
      <c r="F316" t="s">
        <v>963</v>
      </c>
      <c r="G316">
        <f t="shared" si="4"/>
        <v>3</v>
      </c>
    </row>
    <row r="317" spans="1:7" x14ac:dyDescent="0.25">
      <c r="A317" t="e">
        <f>VLOOKUP(B317,[1]Applicant!$B$2:$D$176,3,FALSE)</f>
        <v>#N/A</v>
      </c>
      <c r="B317" t="s">
        <v>1131</v>
      </c>
      <c r="C317" t="s">
        <v>545</v>
      </c>
      <c r="D317" t="s">
        <v>964</v>
      </c>
      <c r="E317">
        <v>1</v>
      </c>
      <c r="F317" t="s">
        <v>963</v>
      </c>
      <c r="G317">
        <f t="shared" si="4"/>
        <v>3</v>
      </c>
    </row>
    <row r="318" spans="1:7" x14ac:dyDescent="0.25">
      <c r="A318" t="e">
        <f>VLOOKUP(B318,[1]Applicant!$B$2:$D$176,3,FALSE)</f>
        <v>#N/A</v>
      </c>
      <c r="B318" t="s">
        <v>1131</v>
      </c>
      <c r="C318" t="s">
        <v>547</v>
      </c>
      <c r="D318" t="s">
        <v>964</v>
      </c>
      <c r="E318">
        <v>1</v>
      </c>
      <c r="F318" t="s">
        <v>963</v>
      </c>
      <c r="G318">
        <f t="shared" si="4"/>
        <v>3</v>
      </c>
    </row>
    <row r="319" spans="1:7" x14ac:dyDescent="0.25">
      <c r="A319" t="e">
        <f>VLOOKUP(B319,[1]Applicant!$B$2:$D$176,3,FALSE)</f>
        <v>#N/A</v>
      </c>
      <c r="B319" t="s">
        <v>1131</v>
      </c>
      <c r="C319" t="s">
        <v>550</v>
      </c>
      <c r="D319" t="s">
        <v>964</v>
      </c>
      <c r="E319">
        <v>1</v>
      </c>
      <c r="F319" t="s">
        <v>963</v>
      </c>
      <c r="G319">
        <f t="shared" si="4"/>
        <v>3</v>
      </c>
    </row>
    <row r="320" spans="1:7" x14ac:dyDescent="0.25">
      <c r="A320" t="e">
        <f>VLOOKUP(B320,[1]Applicant!$B$2:$D$176,3,FALSE)</f>
        <v>#N/A</v>
      </c>
      <c r="B320" t="s">
        <v>1132</v>
      </c>
      <c r="C320" t="s">
        <v>547</v>
      </c>
      <c r="D320" t="s">
        <v>625</v>
      </c>
      <c r="E320">
        <v>1</v>
      </c>
      <c r="F320" t="s">
        <v>961</v>
      </c>
      <c r="G320">
        <f t="shared" si="4"/>
        <v>1</v>
      </c>
    </row>
    <row r="321" spans="1:7" x14ac:dyDescent="0.25">
      <c r="A321" t="e">
        <f>VLOOKUP(B321,[1]Applicant!$B$2:$D$176,3,FALSE)</f>
        <v>#N/A</v>
      </c>
      <c r="B321" t="s">
        <v>1132</v>
      </c>
      <c r="C321" t="s">
        <v>550</v>
      </c>
      <c r="D321" t="s">
        <v>570</v>
      </c>
      <c r="E321">
        <v>1</v>
      </c>
      <c r="F321" t="s">
        <v>962</v>
      </c>
      <c r="G321">
        <f t="shared" si="4"/>
        <v>3</v>
      </c>
    </row>
    <row r="322" spans="1:7" x14ac:dyDescent="0.25">
      <c r="A322" t="e">
        <f>VLOOKUP(B322,[1]Applicant!$B$2:$D$176,3,FALSE)</f>
        <v>#N/A</v>
      </c>
      <c r="B322" t="s">
        <v>1132</v>
      </c>
      <c r="C322" t="s">
        <v>627</v>
      </c>
      <c r="D322" t="s">
        <v>570</v>
      </c>
      <c r="E322">
        <v>1</v>
      </c>
      <c r="F322" t="s">
        <v>962</v>
      </c>
      <c r="G322">
        <f t="shared" ref="G322:G385" si="5">IFERROR(VLOOKUP(D322,$I$2:$J$126,2,0),0)</f>
        <v>3</v>
      </c>
    </row>
    <row r="323" spans="1:7" x14ac:dyDescent="0.25">
      <c r="A323" t="e">
        <f>VLOOKUP(B323,[1]Applicant!$B$2:$D$176,3,FALSE)</f>
        <v>#N/A</v>
      </c>
      <c r="B323" t="s">
        <v>1132</v>
      </c>
      <c r="E323">
        <v>1</v>
      </c>
      <c r="G323">
        <f t="shared" si="5"/>
        <v>0</v>
      </c>
    </row>
    <row r="324" spans="1:7" x14ac:dyDescent="0.25">
      <c r="A324" t="e">
        <f>VLOOKUP(B324,[1]Applicant!$B$2:$D$176,3,FALSE)</f>
        <v>#N/A</v>
      </c>
      <c r="B324" t="s">
        <v>1132</v>
      </c>
      <c r="E324">
        <v>1</v>
      </c>
      <c r="G324">
        <f t="shared" si="5"/>
        <v>0</v>
      </c>
    </row>
    <row r="325" spans="1:7" x14ac:dyDescent="0.25">
      <c r="A325" t="e">
        <f>VLOOKUP(B325,[1]Applicant!$B$2:$D$176,3,FALSE)</f>
        <v>#N/A</v>
      </c>
      <c r="B325" t="s">
        <v>1132</v>
      </c>
      <c r="E325">
        <v>1</v>
      </c>
      <c r="G325">
        <f t="shared" si="5"/>
        <v>0</v>
      </c>
    </row>
    <row r="326" spans="1:7" x14ac:dyDescent="0.25">
      <c r="A326" t="e">
        <f>VLOOKUP(B326,[1]Applicant!$B$2:$D$176,3,FALSE)</f>
        <v>#N/A</v>
      </c>
      <c r="B326" t="s">
        <v>1132</v>
      </c>
      <c r="E326">
        <v>1</v>
      </c>
      <c r="G326">
        <f t="shared" si="5"/>
        <v>0</v>
      </c>
    </row>
    <row r="327" spans="1:7" x14ac:dyDescent="0.25">
      <c r="A327" t="e">
        <f>VLOOKUP(B327,[1]Applicant!$B$2:$D$176,3,FALSE)</f>
        <v>#N/A</v>
      </c>
      <c r="B327" t="s">
        <v>1132</v>
      </c>
      <c r="E327">
        <v>1</v>
      </c>
      <c r="G327">
        <f t="shared" si="5"/>
        <v>0</v>
      </c>
    </row>
    <row r="328" spans="1:7" x14ac:dyDescent="0.25">
      <c r="A328" t="e">
        <f>VLOOKUP(B328,[1]Applicant!$B$2:$D$176,3,FALSE)</f>
        <v>#N/A</v>
      </c>
      <c r="B328" t="s">
        <v>1132</v>
      </c>
      <c r="E328">
        <v>1</v>
      </c>
      <c r="G328">
        <f t="shared" si="5"/>
        <v>0</v>
      </c>
    </row>
    <row r="329" spans="1:7" x14ac:dyDescent="0.25">
      <c r="A329" t="e">
        <f>VLOOKUP(B329,[1]Applicant!$B$2:$D$176,3,FALSE)</f>
        <v>#N/A</v>
      </c>
      <c r="B329" t="s">
        <v>1132</v>
      </c>
      <c r="E329">
        <v>1</v>
      </c>
      <c r="G329">
        <f t="shared" si="5"/>
        <v>0</v>
      </c>
    </row>
    <row r="330" spans="1:7" x14ac:dyDescent="0.25">
      <c r="A330" t="e">
        <f>VLOOKUP(B330,[1]Applicant!$B$2:$D$176,3,FALSE)</f>
        <v>#N/A</v>
      </c>
      <c r="B330" t="s">
        <v>1132</v>
      </c>
      <c r="E330">
        <v>1</v>
      </c>
      <c r="G330">
        <f t="shared" si="5"/>
        <v>0</v>
      </c>
    </row>
    <row r="331" spans="1:7" x14ac:dyDescent="0.25">
      <c r="A331" t="e">
        <f>VLOOKUP(B331,[1]Applicant!$B$2:$D$176,3,FALSE)</f>
        <v>#N/A</v>
      </c>
      <c r="B331" t="s">
        <v>1132</v>
      </c>
      <c r="E331">
        <v>1</v>
      </c>
      <c r="G331">
        <f t="shared" si="5"/>
        <v>0</v>
      </c>
    </row>
    <row r="332" spans="1:7" x14ac:dyDescent="0.25">
      <c r="A332" t="e">
        <f>VLOOKUP(B332,[1]Applicant!$B$2:$D$176,3,FALSE)</f>
        <v>#N/A</v>
      </c>
      <c r="B332" t="s">
        <v>1132</v>
      </c>
      <c r="E332">
        <v>1</v>
      </c>
      <c r="G332">
        <f t="shared" si="5"/>
        <v>0</v>
      </c>
    </row>
    <row r="333" spans="1:7" x14ac:dyDescent="0.25">
      <c r="A333" t="e">
        <f>VLOOKUP(B333,[1]Applicant!$B$2:$D$176,3,FALSE)</f>
        <v>#N/A</v>
      </c>
      <c r="B333" t="s">
        <v>1132</v>
      </c>
      <c r="E333">
        <v>1</v>
      </c>
      <c r="G333">
        <f t="shared" si="5"/>
        <v>0</v>
      </c>
    </row>
    <row r="334" spans="1:7" x14ac:dyDescent="0.25">
      <c r="A334" t="e">
        <f>VLOOKUP(B334,[1]Applicant!$B$2:$D$176,3,FALSE)</f>
        <v>#N/A</v>
      </c>
      <c r="B334" t="s">
        <v>1132</v>
      </c>
      <c r="C334" t="s">
        <v>545</v>
      </c>
      <c r="D334" t="s">
        <v>551</v>
      </c>
      <c r="E334">
        <v>1</v>
      </c>
      <c r="F334" t="s">
        <v>961</v>
      </c>
      <c r="G334">
        <f t="shared" si="5"/>
        <v>1</v>
      </c>
    </row>
    <row r="335" spans="1:7" x14ac:dyDescent="0.25">
      <c r="A335" t="e">
        <f>VLOOKUP(B335,[1]Applicant!$B$2:$D$176,3,FALSE)</f>
        <v>#N/A</v>
      </c>
      <c r="B335" t="s">
        <v>1133</v>
      </c>
      <c r="C335" t="s">
        <v>552</v>
      </c>
      <c r="D335" t="s">
        <v>658</v>
      </c>
      <c r="E335">
        <v>1</v>
      </c>
      <c r="F335" t="s">
        <v>960</v>
      </c>
      <c r="G335">
        <f t="shared" si="5"/>
        <v>1</v>
      </c>
    </row>
    <row r="336" spans="1:7" x14ac:dyDescent="0.25">
      <c r="A336" t="e">
        <f>VLOOKUP(B336,[1]Applicant!$B$2:$D$176,3,FALSE)</f>
        <v>#N/A</v>
      </c>
      <c r="B336" t="s">
        <v>1133</v>
      </c>
      <c r="C336" t="s">
        <v>524</v>
      </c>
      <c r="D336" t="s">
        <v>658</v>
      </c>
      <c r="E336">
        <v>1</v>
      </c>
      <c r="F336" t="s">
        <v>958</v>
      </c>
      <c r="G336">
        <f t="shared" si="5"/>
        <v>1</v>
      </c>
    </row>
    <row r="337" spans="1:7" x14ac:dyDescent="0.25">
      <c r="A337" t="e">
        <f>VLOOKUP(B337,[1]Applicant!$B$2:$D$176,3,FALSE)</f>
        <v>#N/A</v>
      </c>
      <c r="B337" t="s">
        <v>1133</v>
      </c>
      <c r="C337" t="s">
        <v>526</v>
      </c>
      <c r="D337" t="s">
        <v>658</v>
      </c>
      <c r="E337">
        <v>1</v>
      </c>
      <c r="F337" t="s">
        <v>958</v>
      </c>
      <c r="G337">
        <f t="shared" si="5"/>
        <v>1</v>
      </c>
    </row>
    <row r="338" spans="1:7" x14ac:dyDescent="0.25">
      <c r="A338" t="e">
        <f>VLOOKUP(B338,[1]Applicant!$B$2:$D$176,3,FALSE)</f>
        <v>#N/A</v>
      </c>
      <c r="B338" t="s">
        <v>1133</v>
      </c>
      <c r="C338" t="s">
        <v>528</v>
      </c>
      <c r="D338" t="s">
        <v>658</v>
      </c>
      <c r="E338">
        <v>1</v>
      </c>
      <c r="F338" t="s">
        <v>958</v>
      </c>
      <c r="G338">
        <f t="shared" si="5"/>
        <v>1</v>
      </c>
    </row>
    <row r="339" spans="1:7" x14ac:dyDescent="0.25">
      <c r="A339" t="e">
        <f>VLOOKUP(B339,[1]Applicant!$B$2:$D$176,3,FALSE)</f>
        <v>#N/A</v>
      </c>
      <c r="B339" t="s">
        <v>1133</v>
      </c>
      <c r="C339" t="s">
        <v>529</v>
      </c>
      <c r="D339" t="s">
        <v>658</v>
      </c>
      <c r="E339">
        <v>1</v>
      </c>
      <c r="F339" t="s">
        <v>958</v>
      </c>
      <c r="G339">
        <f t="shared" si="5"/>
        <v>1</v>
      </c>
    </row>
    <row r="340" spans="1:7" x14ac:dyDescent="0.25">
      <c r="A340" t="e">
        <f>VLOOKUP(B340,[1]Applicant!$B$2:$D$176,3,FALSE)</f>
        <v>#N/A</v>
      </c>
      <c r="B340" t="s">
        <v>1133</v>
      </c>
      <c r="C340" t="s">
        <v>532</v>
      </c>
      <c r="D340" t="s">
        <v>658</v>
      </c>
      <c r="E340">
        <v>1</v>
      </c>
      <c r="F340" t="s">
        <v>958</v>
      </c>
      <c r="G340">
        <f t="shared" si="5"/>
        <v>1</v>
      </c>
    </row>
    <row r="341" spans="1:7" x14ac:dyDescent="0.25">
      <c r="A341" t="e">
        <f>VLOOKUP(B341,[1]Applicant!$B$2:$D$176,3,FALSE)</f>
        <v>#N/A</v>
      </c>
      <c r="B341" t="s">
        <v>1133</v>
      </c>
      <c r="C341" t="s">
        <v>534</v>
      </c>
      <c r="D341" t="s">
        <v>658</v>
      </c>
      <c r="E341">
        <v>1</v>
      </c>
      <c r="F341" t="s">
        <v>958</v>
      </c>
      <c r="G341">
        <f t="shared" si="5"/>
        <v>1</v>
      </c>
    </row>
    <row r="342" spans="1:7" x14ac:dyDescent="0.25">
      <c r="A342" t="e">
        <f>VLOOKUP(B342,[1]Applicant!$B$2:$D$176,3,FALSE)</f>
        <v>#N/A</v>
      </c>
      <c r="B342" t="s">
        <v>1133</v>
      </c>
      <c r="C342" t="s">
        <v>536</v>
      </c>
      <c r="D342" t="s">
        <v>658</v>
      </c>
      <c r="E342">
        <v>1</v>
      </c>
      <c r="F342" t="s">
        <v>958</v>
      </c>
      <c r="G342">
        <f t="shared" si="5"/>
        <v>1</v>
      </c>
    </row>
    <row r="343" spans="1:7" x14ac:dyDescent="0.25">
      <c r="A343" t="e">
        <f>VLOOKUP(B343,[1]Applicant!$B$2:$D$176,3,FALSE)</f>
        <v>#N/A</v>
      </c>
      <c r="B343" t="s">
        <v>1133</v>
      </c>
      <c r="C343" t="s">
        <v>538</v>
      </c>
      <c r="D343" t="s">
        <v>658</v>
      </c>
      <c r="E343">
        <v>1</v>
      </c>
      <c r="F343" t="s">
        <v>959</v>
      </c>
      <c r="G343">
        <f t="shared" si="5"/>
        <v>1</v>
      </c>
    </row>
    <row r="344" spans="1:7" x14ac:dyDescent="0.25">
      <c r="A344" t="e">
        <f>VLOOKUP(B344,[1]Applicant!$B$2:$D$176,3,FALSE)</f>
        <v>#N/A</v>
      </c>
      <c r="B344" t="s">
        <v>1133</v>
      </c>
      <c r="C344" t="s">
        <v>539</v>
      </c>
      <c r="D344" t="s">
        <v>658</v>
      </c>
      <c r="E344">
        <v>1</v>
      </c>
      <c r="F344" t="s">
        <v>958</v>
      </c>
      <c r="G344">
        <f t="shared" si="5"/>
        <v>1</v>
      </c>
    </row>
    <row r="345" spans="1:7" x14ac:dyDescent="0.25">
      <c r="A345" t="e">
        <f>VLOOKUP(B345,[1]Applicant!$B$2:$D$176,3,FALSE)</f>
        <v>#N/A</v>
      </c>
      <c r="B345" t="s">
        <v>1133</v>
      </c>
      <c r="C345" t="s">
        <v>541</v>
      </c>
      <c r="D345" t="s">
        <v>658</v>
      </c>
      <c r="E345">
        <v>1</v>
      </c>
      <c r="F345" t="s">
        <v>958</v>
      </c>
      <c r="G345">
        <f t="shared" si="5"/>
        <v>1</v>
      </c>
    </row>
    <row r="346" spans="1:7" x14ac:dyDescent="0.25">
      <c r="A346" t="e">
        <f>VLOOKUP(B346,[1]Applicant!$B$2:$D$176,3,FALSE)</f>
        <v>#N/A</v>
      </c>
      <c r="B346" t="s">
        <v>1133</v>
      </c>
      <c r="C346" t="s">
        <v>543</v>
      </c>
      <c r="D346" t="s">
        <v>658</v>
      </c>
      <c r="E346">
        <v>1</v>
      </c>
      <c r="F346" t="s">
        <v>957</v>
      </c>
      <c r="G346">
        <f t="shared" si="5"/>
        <v>1</v>
      </c>
    </row>
    <row r="347" spans="1:7" x14ac:dyDescent="0.25">
      <c r="A347" t="e">
        <f>VLOOKUP(B347,[1]Applicant!$B$2:$D$176,3,FALSE)</f>
        <v>#N/A</v>
      </c>
      <c r="B347" t="s">
        <v>1133</v>
      </c>
      <c r="C347" t="s">
        <v>545</v>
      </c>
      <c r="D347" t="s">
        <v>658</v>
      </c>
      <c r="E347">
        <v>1</v>
      </c>
      <c r="F347" t="s">
        <v>957</v>
      </c>
      <c r="G347">
        <f t="shared" si="5"/>
        <v>1</v>
      </c>
    </row>
    <row r="348" spans="1:7" x14ac:dyDescent="0.25">
      <c r="A348" t="e">
        <f>VLOOKUP(B348,[1]Applicant!$B$2:$D$176,3,FALSE)</f>
        <v>#N/A</v>
      </c>
      <c r="B348" t="s">
        <v>1133</v>
      </c>
      <c r="C348" t="s">
        <v>547</v>
      </c>
      <c r="D348" t="s">
        <v>658</v>
      </c>
      <c r="E348">
        <v>1</v>
      </c>
      <c r="F348" t="s">
        <v>957</v>
      </c>
      <c r="G348">
        <f t="shared" si="5"/>
        <v>1</v>
      </c>
    </row>
    <row r="349" spans="1:7" x14ac:dyDescent="0.25">
      <c r="A349" t="e">
        <f>VLOOKUP(B349,[1]Applicant!$B$2:$D$176,3,FALSE)</f>
        <v>#N/A</v>
      </c>
      <c r="B349" t="s">
        <v>1133</v>
      </c>
      <c r="C349" t="s">
        <v>550</v>
      </c>
      <c r="D349" t="s">
        <v>658</v>
      </c>
      <c r="E349">
        <v>1</v>
      </c>
      <c r="F349" t="s">
        <v>956</v>
      </c>
      <c r="G349">
        <f t="shared" si="5"/>
        <v>1</v>
      </c>
    </row>
    <row r="350" spans="1:7" x14ac:dyDescent="0.25">
      <c r="A350" t="e">
        <f>VLOOKUP(B350,[1]Applicant!$B$2:$D$176,3,FALSE)</f>
        <v>#N/A</v>
      </c>
      <c r="B350" t="s">
        <v>1134</v>
      </c>
      <c r="C350" t="s">
        <v>552</v>
      </c>
      <c r="D350" t="s">
        <v>593</v>
      </c>
      <c r="E350">
        <v>1</v>
      </c>
      <c r="F350" t="s">
        <v>955</v>
      </c>
      <c r="G350">
        <f t="shared" si="5"/>
        <v>3</v>
      </c>
    </row>
    <row r="351" spans="1:7" x14ac:dyDescent="0.25">
      <c r="A351" t="e">
        <f>VLOOKUP(B351,[1]Applicant!$B$2:$D$176,3,FALSE)</f>
        <v>#N/A</v>
      </c>
      <c r="B351" t="s">
        <v>1134</v>
      </c>
      <c r="C351" t="s">
        <v>524</v>
      </c>
      <c r="D351" t="s">
        <v>593</v>
      </c>
      <c r="E351">
        <v>1</v>
      </c>
      <c r="F351" t="s">
        <v>955</v>
      </c>
      <c r="G351">
        <f t="shared" si="5"/>
        <v>3</v>
      </c>
    </row>
    <row r="352" spans="1:7" x14ac:dyDescent="0.25">
      <c r="A352" t="e">
        <f>VLOOKUP(B352,[1]Applicant!$B$2:$D$176,3,FALSE)</f>
        <v>#N/A</v>
      </c>
      <c r="B352" t="s">
        <v>1134</v>
      </c>
      <c r="C352" t="s">
        <v>526</v>
      </c>
      <c r="D352" t="s">
        <v>593</v>
      </c>
      <c r="E352">
        <v>1</v>
      </c>
      <c r="F352" t="s">
        <v>955</v>
      </c>
      <c r="G352">
        <f t="shared" si="5"/>
        <v>3</v>
      </c>
    </row>
    <row r="353" spans="1:7" x14ac:dyDescent="0.25">
      <c r="A353" t="e">
        <f>VLOOKUP(B353,[1]Applicant!$B$2:$D$176,3,FALSE)</f>
        <v>#N/A</v>
      </c>
      <c r="B353" t="s">
        <v>1134</v>
      </c>
      <c r="C353" t="s">
        <v>528</v>
      </c>
      <c r="D353" t="s">
        <v>593</v>
      </c>
      <c r="E353">
        <v>1</v>
      </c>
      <c r="F353" t="s">
        <v>955</v>
      </c>
      <c r="G353">
        <f t="shared" si="5"/>
        <v>3</v>
      </c>
    </row>
    <row r="354" spans="1:7" x14ac:dyDescent="0.25">
      <c r="A354" t="e">
        <f>VLOOKUP(B354,[1]Applicant!$B$2:$D$176,3,FALSE)</f>
        <v>#N/A</v>
      </c>
      <c r="B354" t="s">
        <v>1134</v>
      </c>
      <c r="C354" t="s">
        <v>529</v>
      </c>
      <c r="D354" t="s">
        <v>593</v>
      </c>
      <c r="E354">
        <v>1</v>
      </c>
      <c r="F354" t="s">
        <v>955</v>
      </c>
      <c r="G354">
        <f t="shared" si="5"/>
        <v>3</v>
      </c>
    </row>
    <row r="355" spans="1:7" x14ac:dyDescent="0.25">
      <c r="A355" t="e">
        <f>VLOOKUP(B355,[1]Applicant!$B$2:$D$176,3,FALSE)</f>
        <v>#N/A</v>
      </c>
      <c r="B355" t="s">
        <v>1134</v>
      </c>
      <c r="C355" t="s">
        <v>532</v>
      </c>
      <c r="D355" t="s">
        <v>593</v>
      </c>
      <c r="E355">
        <v>1</v>
      </c>
      <c r="F355" t="s">
        <v>955</v>
      </c>
      <c r="G355">
        <f t="shared" si="5"/>
        <v>3</v>
      </c>
    </row>
    <row r="356" spans="1:7" x14ac:dyDescent="0.25">
      <c r="A356" t="e">
        <f>VLOOKUP(B356,[1]Applicant!$B$2:$D$176,3,FALSE)</f>
        <v>#N/A</v>
      </c>
      <c r="B356" t="s">
        <v>1134</v>
      </c>
      <c r="C356" t="s">
        <v>534</v>
      </c>
      <c r="D356" t="s">
        <v>593</v>
      </c>
      <c r="E356">
        <v>1</v>
      </c>
      <c r="F356" t="s">
        <v>955</v>
      </c>
      <c r="G356">
        <f t="shared" si="5"/>
        <v>3</v>
      </c>
    </row>
    <row r="357" spans="1:7" x14ac:dyDescent="0.25">
      <c r="A357" t="e">
        <f>VLOOKUP(B357,[1]Applicant!$B$2:$D$176,3,FALSE)</f>
        <v>#N/A</v>
      </c>
      <c r="B357" t="s">
        <v>1134</v>
      </c>
      <c r="C357" t="s">
        <v>536</v>
      </c>
      <c r="D357" t="s">
        <v>593</v>
      </c>
      <c r="E357">
        <v>1</v>
      </c>
      <c r="F357" t="s">
        <v>955</v>
      </c>
      <c r="G357">
        <f t="shared" si="5"/>
        <v>3</v>
      </c>
    </row>
    <row r="358" spans="1:7" x14ac:dyDescent="0.25">
      <c r="A358" t="e">
        <f>VLOOKUP(B358,[1]Applicant!$B$2:$D$176,3,FALSE)</f>
        <v>#N/A</v>
      </c>
      <c r="B358" t="s">
        <v>1134</v>
      </c>
      <c r="C358" t="s">
        <v>538</v>
      </c>
      <c r="D358" t="s">
        <v>593</v>
      </c>
      <c r="E358">
        <v>1</v>
      </c>
      <c r="F358" t="s">
        <v>955</v>
      </c>
      <c r="G358">
        <f t="shared" si="5"/>
        <v>3</v>
      </c>
    </row>
    <row r="359" spans="1:7" x14ac:dyDescent="0.25">
      <c r="A359" t="e">
        <f>VLOOKUP(B359,[1]Applicant!$B$2:$D$176,3,FALSE)</f>
        <v>#N/A</v>
      </c>
      <c r="B359" t="s">
        <v>1134</v>
      </c>
      <c r="C359" t="s">
        <v>539</v>
      </c>
      <c r="D359" t="s">
        <v>593</v>
      </c>
      <c r="E359">
        <v>1</v>
      </c>
      <c r="F359" t="s">
        <v>955</v>
      </c>
      <c r="G359">
        <f t="shared" si="5"/>
        <v>3</v>
      </c>
    </row>
    <row r="360" spans="1:7" x14ac:dyDescent="0.25">
      <c r="A360" t="e">
        <f>VLOOKUP(B360,[1]Applicant!$B$2:$D$176,3,FALSE)</f>
        <v>#N/A</v>
      </c>
      <c r="B360" t="s">
        <v>1134</v>
      </c>
      <c r="C360" t="s">
        <v>541</v>
      </c>
      <c r="D360" t="s">
        <v>593</v>
      </c>
      <c r="E360">
        <v>1</v>
      </c>
      <c r="F360" t="s">
        <v>955</v>
      </c>
      <c r="G360">
        <f t="shared" si="5"/>
        <v>3</v>
      </c>
    </row>
    <row r="361" spans="1:7" x14ac:dyDescent="0.25">
      <c r="A361" t="e">
        <f>VLOOKUP(B361,[1]Applicant!$B$2:$D$176,3,FALSE)</f>
        <v>#N/A</v>
      </c>
      <c r="B361" t="s">
        <v>1134</v>
      </c>
      <c r="C361" t="s">
        <v>543</v>
      </c>
      <c r="D361" t="s">
        <v>593</v>
      </c>
      <c r="E361">
        <v>1</v>
      </c>
      <c r="F361" t="s">
        <v>955</v>
      </c>
      <c r="G361">
        <f t="shared" si="5"/>
        <v>3</v>
      </c>
    </row>
    <row r="362" spans="1:7" x14ac:dyDescent="0.25">
      <c r="A362" t="e">
        <f>VLOOKUP(B362,[1]Applicant!$B$2:$D$176,3,FALSE)</f>
        <v>#N/A</v>
      </c>
      <c r="B362" t="s">
        <v>1134</v>
      </c>
      <c r="C362" t="s">
        <v>545</v>
      </c>
      <c r="D362" t="s">
        <v>593</v>
      </c>
      <c r="E362">
        <v>1</v>
      </c>
      <c r="F362" t="s">
        <v>955</v>
      </c>
      <c r="G362">
        <f t="shared" si="5"/>
        <v>3</v>
      </c>
    </row>
    <row r="363" spans="1:7" x14ac:dyDescent="0.25">
      <c r="A363" t="e">
        <f>VLOOKUP(B363,[1]Applicant!$B$2:$D$176,3,FALSE)</f>
        <v>#N/A</v>
      </c>
      <c r="B363" t="s">
        <v>1134</v>
      </c>
      <c r="C363" t="s">
        <v>547</v>
      </c>
      <c r="D363" t="s">
        <v>593</v>
      </c>
      <c r="E363">
        <v>1</v>
      </c>
      <c r="F363" t="s">
        <v>955</v>
      </c>
      <c r="G363">
        <f t="shared" si="5"/>
        <v>3</v>
      </c>
    </row>
    <row r="364" spans="1:7" x14ac:dyDescent="0.25">
      <c r="A364" t="e">
        <f>VLOOKUP(B364,[1]Applicant!$B$2:$D$176,3,FALSE)</f>
        <v>#N/A</v>
      </c>
      <c r="B364" t="s">
        <v>1134</v>
      </c>
      <c r="C364" t="s">
        <v>550</v>
      </c>
      <c r="D364" t="s">
        <v>593</v>
      </c>
      <c r="E364">
        <v>1</v>
      </c>
      <c r="F364" t="s">
        <v>955</v>
      </c>
      <c r="G364">
        <f t="shared" si="5"/>
        <v>3</v>
      </c>
    </row>
    <row r="365" spans="1:7" x14ac:dyDescent="0.25">
      <c r="A365" t="e">
        <f>VLOOKUP(B365,[1]Applicant!$B$2:$D$176,3,FALSE)</f>
        <v>#N/A</v>
      </c>
      <c r="B365" t="s">
        <v>1135</v>
      </c>
      <c r="C365" t="s">
        <v>552</v>
      </c>
      <c r="D365" t="s">
        <v>625</v>
      </c>
      <c r="E365">
        <v>1</v>
      </c>
      <c r="F365" t="s">
        <v>954</v>
      </c>
      <c r="G365">
        <f t="shared" si="5"/>
        <v>1</v>
      </c>
    </row>
    <row r="366" spans="1:7" x14ac:dyDescent="0.25">
      <c r="A366" t="e">
        <f>VLOOKUP(B366,[1]Applicant!$B$2:$D$176,3,FALSE)</f>
        <v>#N/A</v>
      </c>
      <c r="B366" t="s">
        <v>1135</v>
      </c>
      <c r="C366" t="s">
        <v>524</v>
      </c>
      <c r="D366" t="s">
        <v>625</v>
      </c>
      <c r="E366">
        <v>1</v>
      </c>
      <c r="F366" t="s">
        <v>954</v>
      </c>
      <c r="G366">
        <f t="shared" si="5"/>
        <v>1</v>
      </c>
    </row>
    <row r="367" spans="1:7" x14ac:dyDescent="0.25">
      <c r="A367" t="e">
        <f>VLOOKUP(B367,[1]Applicant!$B$2:$D$176,3,FALSE)</f>
        <v>#N/A</v>
      </c>
      <c r="B367" t="s">
        <v>1135</v>
      </c>
      <c r="C367" t="s">
        <v>526</v>
      </c>
      <c r="D367" t="s">
        <v>625</v>
      </c>
      <c r="E367">
        <v>1</v>
      </c>
      <c r="F367" t="s">
        <v>954</v>
      </c>
      <c r="G367">
        <f t="shared" si="5"/>
        <v>1</v>
      </c>
    </row>
    <row r="368" spans="1:7" x14ac:dyDescent="0.25">
      <c r="A368" t="e">
        <f>VLOOKUP(B368,[1]Applicant!$B$2:$D$176,3,FALSE)</f>
        <v>#N/A</v>
      </c>
      <c r="B368" t="s">
        <v>1135</v>
      </c>
      <c r="C368" t="s">
        <v>528</v>
      </c>
      <c r="D368" t="s">
        <v>625</v>
      </c>
      <c r="E368">
        <v>1</v>
      </c>
      <c r="F368" t="s">
        <v>954</v>
      </c>
      <c r="G368">
        <f t="shared" si="5"/>
        <v>1</v>
      </c>
    </row>
    <row r="369" spans="1:7" x14ac:dyDescent="0.25">
      <c r="A369" t="e">
        <f>VLOOKUP(B369,[1]Applicant!$B$2:$D$176,3,FALSE)</f>
        <v>#N/A</v>
      </c>
      <c r="B369" t="s">
        <v>1135</v>
      </c>
      <c r="C369" t="s">
        <v>529</v>
      </c>
      <c r="D369" t="s">
        <v>625</v>
      </c>
      <c r="E369">
        <v>1</v>
      </c>
      <c r="F369" t="s">
        <v>954</v>
      </c>
      <c r="G369">
        <f t="shared" si="5"/>
        <v>1</v>
      </c>
    </row>
    <row r="370" spans="1:7" x14ac:dyDescent="0.25">
      <c r="A370" t="e">
        <f>VLOOKUP(B370,[1]Applicant!$B$2:$D$176,3,FALSE)</f>
        <v>#N/A</v>
      </c>
      <c r="B370" t="s">
        <v>1135</v>
      </c>
      <c r="C370" t="s">
        <v>532</v>
      </c>
      <c r="D370" t="s">
        <v>625</v>
      </c>
      <c r="E370">
        <v>1</v>
      </c>
      <c r="F370" t="s">
        <v>954</v>
      </c>
      <c r="G370">
        <f t="shared" si="5"/>
        <v>1</v>
      </c>
    </row>
    <row r="371" spans="1:7" x14ac:dyDescent="0.25">
      <c r="A371" t="e">
        <f>VLOOKUP(B371,[1]Applicant!$B$2:$D$176,3,FALSE)</f>
        <v>#N/A</v>
      </c>
      <c r="B371" t="s">
        <v>1135</v>
      </c>
      <c r="C371" t="s">
        <v>534</v>
      </c>
      <c r="D371" t="s">
        <v>625</v>
      </c>
      <c r="E371">
        <v>1</v>
      </c>
      <c r="F371" t="s">
        <v>954</v>
      </c>
      <c r="G371">
        <f t="shared" si="5"/>
        <v>1</v>
      </c>
    </row>
    <row r="372" spans="1:7" x14ac:dyDescent="0.25">
      <c r="A372" t="e">
        <f>VLOOKUP(B372,[1]Applicant!$B$2:$D$176,3,FALSE)</f>
        <v>#N/A</v>
      </c>
      <c r="B372" t="s">
        <v>1135</v>
      </c>
      <c r="C372" t="s">
        <v>536</v>
      </c>
      <c r="D372" t="s">
        <v>625</v>
      </c>
      <c r="E372">
        <v>1</v>
      </c>
      <c r="F372" t="s">
        <v>954</v>
      </c>
      <c r="G372">
        <f t="shared" si="5"/>
        <v>1</v>
      </c>
    </row>
    <row r="373" spans="1:7" x14ac:dyDescent="0.25">
      <c r="A373" t="e">
        <f>VLOOKUP(B373,[1]Applicant!$B$2:$D$176,3,FALSE)</f>
        <v>#N/A</v>
      </c>
      <c r="B373" t="s">
        <v>1135</v>
      </c>
      <c r="C373" t="s">
        <v>538</v>
      </c>
      <c r="D373" t="s">
        <v>625</v>
      </c>
      <c r="E373">
        <v>1</v>
      </c>
      <c r="F373" t="s">
        <v>953</v>
      </c>
      <c r="G373">
        <f t="shared" si="5"/>
        <v>1</v>
      </c>
    </row>
    <row r="374" spans="1:7" x14ac:dyDescent="0.25">
      <c r="A374" t="e">
        <f>VLOOKUP(B374,[1]Applicant!$B$2:$D$176,3,FALSE)</f>
        <v>#N/A</v>
      </c>
      <c r="B374" t="s">
        <v>1135</v>
      </c>
      <c r="C374" t="s">
        <v>539</v>
      </c>
      <c r="D374" t="s">
        <v>625</v>
      </c>
      <c r="E374">
        <v>1</v>
      </c>
      <c r="F374" t="s">
        <v>953</v>
      </c>
      <c r="G374">
        <f t="shared" si="5"/>
        <v>1</v>
      </c>
    </row>
    <row r="375" spans="1:7" x14ac:dyDescent="0.25">
      <c r="A375" t="e">
        <f>VLOOKUP(B375,[1]Applicant!$B$2:$D$176,3,FALSE)</f>
        <v>#N/A</v>
      </c>
      <c r="B375" t="s">
        <v>1135</v>
      </c>
      <c r="C375" t="s">
        <v>541</v>
      </c>
      <c r="D375" t="s">
        <v>625</v>
      </c>
      <c r="E375">
        <v>1</v>
      </c>
      <c r="F375" t="s">
        <v>953</v>
      </c>
      <c r="G375">
        <f t="shared" si="5"/>
        <v>1</v>
      </c>
    </row>
    <row r="376" spans="1:7" x14ac:dyDescent="0.25">
      <c r="A376" t="e">
        <f>VLOOKUP(B376,[1]Applicant!$B$2:$D$176,3,FALSE)</f>
        <v>#N/A</v>
      </c>
      <c r="B376" t="s">
        <v>1135</v>
      </c>
      <c r="C376" t="s">
        <v>543</v>
      </c>
      <c r="D376" t="s">
        <v>625</v>
      </c>
      <c r="E376">
        <v>1</v>
      </c>
      <c r="F376" t="s">
        <v>953</v>
      </c>
      <c r="G376">
        <f t="shared" si="5"/>
        <v>1</v>
      </c>
    </row>
    <row r="377" spans="1:7" x14ac:dyDescent="0.25">
      <c r="A377" t="e">
        <f>VLOOKUP(B377,[1]Applicant!$B$2:$D$176,3,FALSE)</f>
        <v>#N/A</v>
      </c>
      <c r="B377" t="s">
        <v>1135</v>
      </c>
      <c r="C377" t="s">
        <v>545</v>
      </c>
      <c r="D377" t="s">
        <v>625</v>
      </c>
      <c r="E377">
        <v>1</v>
      </c>
      <c r="F377" t="s">
        <v>953</v>
      </c>
      <c r="G377">
        <f t="shared" si="5"/>
        <v>1</v>
      </c>
    </row>
    <row r="378" spans="1:7" x14ac:dyDescent="0.25">
      <c r="A378" t="e">
        <f>VLOOKUP(B378,[1]Applicant!$B$2:$D$176,3,FALSE)</f>
        <v>#N/A</v>
      </c>
      <c r="B378" t="s">
        <v>1135</v>
      </c>
      <c r="C378" t="s">
        <v>547</v>
      </c>
      <c r="D378" t="s">
        <v>625</v>
      </c>
      <c r="E378">
        <v>1</v>
      </c>
      <c r="F378" t="s">
        <v>953</v>
      </c>
      <c r="G378">
        <f t="shared" si="5"/>
        <v>1</v>
      </c>
    </row>
    <row r="379" spans="1:7" x14ac:dyDescent="0.25">
      <c r="A379" t="e">
        <f>VLOOKUP(B379,[1]Applicant!$B$2:$D$176,3,FALSE)</f>
        <v>#N/A</v>
      </c>
      <c r="B379" t="s">
        <v>1135</v>
      </c>
      <c r="C379" t="s">
        <v>550</v>
      </c>
      <c r="D379" t="s">
        <v>625</v>
      </c>
      <c r="E379">
        <v>1</v>
      </c>
      <c r="F379" t="s">
        <v>953</v>
      </c>
      <c r="G379">
        <f t="shared" si="5"/>
        <v>1</v>
      </c>
    </row>
    <row r="380" spans="1:7" x14ac:dyDescent="0.25">
      <c r="A380" t="e">
        <f>VLOOKUP(B380,[1]Applicant!$B$2:$D$176,3,FALSE)</f>
        <v>#N/A</v>
      </c>
      <c r="B380" t="s">
        <v>1136</v>
      </c>
      <c r="C380" t="s">
        <v>552</v>
      </c>
      <c r="D380" t="s">
        <v>952</v>
      </c>
      <c r="E380">
        <v>1</v>
      </c>
      <c r="F380" t="s">
        <v>951</v>
      </c>
      <c r="G380">
        <f t="shared" si="5"/>
        <v>1</v>
      </c>
    </row>
    <row r="381" spans="1:7" x14ac:dyDescent="0.25">
      <c r="A381" t="e">
        <f>VLOOKUP(B381,[1]Applicant!$B$2:$D$176,3,FALSE)</f>
        <v>#N/A</v>
      </c>
      <c r="B381" t="s">
        <v>1136</v>
      </c>
      <c r="C381" t="s">
        <v>524</v>
      </c>
      <c r="D381" t="s">
        <v>623</v>
      </c>
      <c r="E381">
        <v>1</v>
      </c>
      <c r="F381" t="s">
        <v>950</v>
      </c>
      <c r="G381">
        <f t="shared" si="5"/>
        <v>1</v>
      </c>
    </row>
    <row r="382" spans="1:7" x14ac:dyDescent="0.25">
      <c r="A382" t="e">
        <f>VLOOKUP(B382,[1]Applicant!$B$2:$D$176,3,FALSE)</f>
        <v>#N/A</v>
      </c>
      <c r="B382" t="s">
        <v>1136</v>
      </c>
      <c r="C382" t="s">
        <v>526</v>
      </c>
      <c r="D382" t="s">
        <v>623</v>
      </c>
      <c r="E382">
        <v>1</v>
      </c>
      <c r="F382" t="s">
        <v>949</v>
      </c>
      <c r="G382">
        <f t="shared" si="5"/>
        <v>1</v>
      </c>
    </row>
    <row r="383" spans="1:7" x14ac:dyDescent="0.25">
      <c r="A383" t="e">
        <f>VLOOKUP(B383,[1]Applicant!$B$2:$D$176,3,FALSE)</f>
        <v>#N/A</v>
      </c>
      <c r="B383" t="s">
        <v>1136</v>
      </c>
      <c r="C383" t="s">
        <v>528</v>
      </c>
      <c r="D383" t="s">
        <v>623</v>
      </c>
      <c r="E383">
        <v>1</v>
      </c>
      <c r="F383" t="s">
        <v>949</v>
      </c>
      <c r="G383">
        <f t="shared" si="5"/>
        <v>1</v>
      </c>
    </row>
    <row r="384" spans="1:7" x14ac:dyDescent="0.25">
      <c r="A384" t="e">
        <f>VLOOKUP(B384,[1]Applicant!$B$2:$D$176,3,FALSE)</f>
        <v>#N/A</v>
      </c>
      <c r="B384" t="s">
        <v>1136</v>
      </c>
      <c r="C384" t="s">
        <v>529</v>
      </c>
      <c r="D384" t="s">
        <v>623</v>
      </c>
      <c r="E384">
        <v>1</v>
      </c>
      <c r="F384" t="s">
        <v>948</v>
      </c>
      <c r="G384">
        <f t="shared" si="5"/>
        <v>1</v>
      </c>
    </row>
    <row r="385" spans="1:7" x14ac:dyDescent="0.25">
      <c r="A385" t="e">
        <f>VLOOKUP(B385,[1]Applicant!$B$2:$D$176,3,FALSE)</f>
        <v>#N/A</v>
      </c>
      <c r="B385" t="s">
        <v>1136</v>
      </c>
      <c r="C385" t="s">
        <v>532</v>
      </c>
      <c r="D385" t="s">
        <v>623</v>
      </c>
      <c r="E385">
        <v>1</v>
      </c>
      <c r="F385" t="s">
        <v>947</v>
      </c>
      <c r="G385">
        <f t="shared" si="5"/>
        <v>1</v>
      </c>
    </row>
    <row r="386" spans="1:7" x14ac:dyDescent="0.25">
      <c r="A386" t="e">
        <f>VLOOKUP(B386,[1]Applicant!$B$2:$D$176,3,FALSE)</f>
        <v>#N/A</v>
      </c>
      <c r="B386" t="s">
        <v>1136</v>
      </c>
      <c r="C386" t="s">
        <v>534</v>
      </c>
      <c r="D386" t="s">
        <v>623</v>
      </c>
      <c r="E386">
        <v>1</v>
      </c>
      <c r="F386" t="s">
        <v>947</v>
      </c>
      <c r="G386">
        <f t="shared" ref="G386:G449" si="6">IFERROR(VLOOKUP(D386,$I$2:$J$126,2,0),0)</f>
        <v>1</v>
      </c>
    </row>
    <row r="387" spans="1:7" x14ac:dyDescent="0.25">
      <c r="A387" t="e">
        <f>VLOOKUP(B387,[1]Applicant!$B$2:$D$176,3,FALSE)</f>
        <v>#N/A</v>
      </c>
      <c r="B387" t="s">
        <v>1136</v>
      </c>
      <c r="C387" t="s">
        <v>536</v>
      </c>
      <c r="D387" t="s">
        <v>623</v>
      </c>
      <c r="E387">
        <v>1</v>
      </c>
      <c r="F387" t="s">
        <v>947</v>
      </c>
      <c r="G387">
        <f t="shared" si="6"/>
        <v>1</v>
      </c>
    </row>
    <row r="388" spans="1:7" x14ac:dyDescent="0.25">
      <c r="A388" t="e">
        <f>VLOOKUP(B388,[1]Applicant!$B$2:$D$176,3,FALSE)</f>
        <v>#N/A</v>
      </c>
      <c r="B388" t="s">
        <v>1136</v>
      </c>
      <c r="C388" t="s">
        <v>538</v>
      </c>
      <c r="D388" t="s">
        <v>623</v>
      </c>
      <c r="E388">
        <v>1</v>
      </c>
      <c r="F388" t="s">
        <v>947</v>
      </c>
      <c r="G388">
        <f t="shared" si="6"/>
        <v>1</v>
      </c>
    </row>
    <row r="389" spans="1:7" x14ac:dyDescent="0.25">
      <c r="A389" t="e">
        <f>VLOOKUP(B389,[1]Applicant!$B$2:$D$176,3,FALSE)</f>
        <v>#N/A</v>
      </c>
      <c r="B389" t="s">
        <v>1136</v>
      </c>
      <c r="C389" t="s">
        <v>539</v>
      </c>
      <c r="D389" t="s">
        <v>623</v>
      </c>
      <c r="E389">
        <v>1</v>
      </c>
      <c r="F389" t="s">
        <v>947</v>
      </c>
      <c r="G389">
        <f t="shared" si="6"/>
        <v>1</v>
      </c>
    </row>
    <row r="390" spans="1:7" x14ac:dyDescent="0.25">
      <c r="A390" t="e">
        <f>VLOOKUP(B390,[1]Applicant!$B$2:$D$176,3,FALSE)</f>
        <v>#N/A</v>
      </c>
      <c r="B390" t="s">
        <v>1136</v>
      </c>
      <c r="C390" t="s">
        <v>541</v>
      </c>
      <c r="D390" t="s">
        <v>623</v>
      </c>
      <c r="E390">
        <v>1</v>
      </c>
      <c r="F390" t="s">
        <v>946</v>
      </c>
      <c r="G390">
        <f t="shared" si="6"/>
        <v>1</v>
      </c>
    </row>
    <row r="391" spans="1:7" x14ac:dyDescent="0.25">
      <c r="A391" t="e">
        <f>VLOOKUP(B391,[1]Applicant!$B$2:$D$176,3,FALSE)</f>
        <v>#N/A</v>
      </c>
      <c r="B391" t="s">
        <v>1136</v>
      </c>
      <c r="C391" t="s">
        <v>543</v>
      </c>
      <c r="D391" t="s">
        <v>623</v>
      </c>
      <c r="E391">
        <v>1</v>
      </c>
      <c r="F391" t="s">
        <v>946</v>
      </c>
      <c r="G391">
        <f t="shared" si="6"/>
        <v>1</v>
      </c>
    </row>
    <row r="392" spans="1:7" x14ac:dyDescent="0.25">
      <c r="A392" t="e">
        <f>VLOOKUP(B392,[1]Applicant!$B$2:$D$176,3,FALSE)</f>
        <v>#N/A</v>
      </c>
      <c r="B392" t="s">
        <v>1136</v>
      </c>
      <c r="C392" t="s">
        <v>545</v>
      </c>
      <c r="D392" t="s">
        <v>623</v>
      </c>
      <c r="E392">
        <v>1</v>
      </c>
      <c r="F392" t="s">
        <v>946</v>
      </c>
      <c r="G392">
        <f t="shared" si="6"/>
        <v>1</v>
      </c>
    </row>
    <row r="393" spans="1:7" x14ac:dyDescent="0.25">
      <c r="A393" t="e">
        <f>VLOOKUP(B393,[1]Applicant!$B$2:$D$176,3,FALSE)</f>
        <v>#N/A</v>
      </c>
      <c r="B393" t="s">
        <v>1136</v>
      </c>
      <c r="C393" t="s">
        <v>547</v>
      </c>
      <c r="D393" t="s">
        <v>623</v>
      </c>
      <c r="E393">
        <v>1</v>
      </c>
      <c r="F393" t="s">
        <v>946</v>
      </c>
      <c r="G393">
        <f t="shared" si="6"/>
        <v>1</v>
      </c>
    </row>
    <row r="394" spans="1:7" x14ac:dyDescent="0.25">
      <c r="A394" t="e">
        <f>VLOOKUP(B394,[1]Applicant!$B$2:$D$176,3,FALSE)</f>
        <v>#N/A</v>
      </c>
      <c r="B394" t="s">
        <v>1136</v>
      </c>
      <c r="C394" t="s">
        <v>550</v>
      </c>
      <c r="D394" t="s">
        <v>623</v>
      </c>
      <c r="E394">
        <v>1</v>
      </c>
      <c r="F394" t="s">
        <v>946</v>
      </c>
      <c r="G394">
        <f t="shared" si="6"/>
        <v>1</v>
      </c>
    </row>
    <row r="395" spans="1:7" x14ac:dyDescent="0.25">
      <c r="A395" t="e">
        <f>VLOOKUP(B395,[1]Applicant!$B$2:$D$176,3,FALSE)</f>
        <v>#N/A</v>
      </c>
      <c r="B395" t="s">
        <v>1137</v>
      </c>
      <c r="C395" t="s">
        <v>552</v>
      </c>
      <c r="E395">
        <v>1</v>
      </c>
      <c r="G395">
        <f t="shared" si="6"/>
        <v>0</v>
      </c>
    </row>
    <row r="396" spans="1:7" x14ac:dyDescent="0.25">
      <c r="A396" t="e">
        <f>VLOOKUP(B396,[1]Applicant!$B$2:$D$176,3,FALSE)</f>
        <v>#N/A</v>
      </c>
      <c r="B396" t="s">
        <v>1137</v>
      </c>
      <c r="C396" t="s">
        <v>524</v>
      </c>
      <c r="E396">
        <v>1</v>
      </c>
      <c r="G396">
        <f t="shared" si="6"/>
        <v>0</v>
      </c>
    </row>
    <row r="397" spans="1:7" x14ac:dyDescent="0.25">
      <c r="A397" t="e">
        <f>VLOOKUP(B397,[1]Applicant!$B$2:$D$176,3,FALSE)</f>
        <v>#N/A</v>
      </c>
      <c r="B397" t="s">
        <v>1137</v>
      </c>
      <c r="C397" t="s">
        <v>526</v>
      </c>
      <c r="E397">
        <v>1</v>
      </c>
      <c r="G397">
        <f t="shared" si="6"/>
        <v>0</v>
      </c>
    </row>
    <row r="398" spans="1:7" x14ac:dyDescent="0.25">
      <c r="A398" t="e">
        <f>VLOOKUP(B398,[1]Applicant!$B$2:$D$176,3,FALSE)</f>
        <v>#N/A</v>
      </c>
      <c r="B398" t="s">
        <v>1137</v>
      </c>
      <c r="C398" t="s">
        <v>528</v>
      </c>
      <c r="E398">
        <v>1</v>
      </c>
      <c r="G398">
        <f t="shared" si="6"/>
        <v>0</v>
      </c>
    </row>
    <row r="399" spans="1:7" x14ac:dyDescent="0.25">
      <c r="A399" t="e">
        <f>VLOOKUP(B399,[1]Applicant!$B$2:$D$176,3,FALSE)</f>
        <v>#N/A</v>
      </c>
      <c r="B399" t="s">
        <v>1137</v>
      </c>
      <c r="C399" t="s">
        <v>529</v>
      </c>
      <c r="E399">
        <v>1</v>
      </c>
      <c r="G399">
        <f t="shared" si="6"/>
        <v>0</v>
      </c>
    </row>
    <row r="400" spans="1:7" x14ac:dyDescent="0.25">
      <c r="A400" t="e">
        <f>VLOOKUP(B400,[1]Applicant!$B$2:$D$176,3,FALSE)</f>
        <v>#N/A</v>
      </c>
      <c r="B400" t="s">
        <v>1137</v>
      </c>
      <c r="C400" t="s">
        <v>532</v>
      </c>
      <c r="D400" t="s">
        <v>634</v>
      </c>
      <c r="E400">
        <v>1</v>
      </c>
      <c r="F400" t="s">
        <v>945</v>
      </c>
      <c r="G400">
        <f t="shared" si="6"/>
        <v>3</v>
      </c>
    </row>
    <row r="401" spans="1:7" x14ac:dyDescent="0.25">
      <c r="A401" t="e">
        <f>VLOOKUP(B401,[1]Applicant!$B$2:$D$176,3,FALSE)</f>
        <v>#N/A</v>
      </c>
      <c r="B401" t="s">
        <v>1137</v>
      </c>
      <c r="C401" t="s">
        <v>534</v>
      </c>
      <c r="D401" t="s">
        <v>634</v>
      </c>
      <c r="E401">
        <v>1</v>
      </c>
      <c r="F401" t="s">
        <v>945</v>
      </c>
      <c r="G401">
        <f t="shared" si="6"/>
        <v>3</v>
      </c>
    </row>
    <row r="402" spans="1:7" x14ac:dyDescent="0.25">
      <c r="A402" t="e">
        <f>VLOOKUP(B402,[1]Applicant!$B$2:$D$176,3,FALSE)</f>
        <v>#N/A</v>
      </c>
      <c r="B402" t="s">
        <v>1137</v>
      </c>
      <c r="C402" t="s">
        <v>536</v>
      </c>
      <c r="D402" t="s">
        <v>634</v>
      </c>
      <c r="E402">
        <v>1</v>
      </c>
      <c r="F402" t="s">
        <v>945</v>
      </c>
      <c r="G402">
        <f t="shared" si="6"/>
        <v>3</v>
      </c>
    </row>
    <row r="403" spans="1:7" x14ac:dyDescent="0.25">
      <c r="A403" t="e">
        <f>VLOOKUP(B403,[1]Applicant!$B$2:$D$176,3,FALSE)</f>
        <v>#N/A</v>
      </c>
      <c r="B403" t="s">
        <v>1137</v>
      </c>
      <c r="C403" t="s">
        <v>538</v>
      </c>
      <c r="D403" t="s">
        <v>634</v>
      </c>
      <c r="E403">
        <v>1</v>
      </c>
      <c r="F403" t="s">
        <v>945</v>
      </c>
      <c r="G403">
        <f t="shared" si="6"/>
        <v>3</v>
      </c>
    </row>
    <row r="404" spans="1:7" x14ac:dyDescent="0.25">
      <c r="A404" t="e">
        <f>VLOOKUP(B404,[1]Applicant!$B$2:$D$176,3,FALSE)</f>
        <v>#N/A</v>
      </c>
      <c r="B404" t="s">
        <v>1137</v>
      </c>
      <c r="C404" t="s">
        <v>539</v>
      </c>
      <c r="D404" t="s">
        <v>634</v>
      </c>
      <c r="E404">
        <v>1</v>
      </c>
      <c r="F404" t="s">
        <v>945</v>
      </c>
      <c r="G404">
        <f t="shared" si="6"/>
        <v>3</v>
      </c>
    </row>
    <row r="405" spans="1:7" x14ac:dyDescent="0.25">
      <c r="A405" t="e">
        <f>VLOOKUP(B405,[1]Applicant!$B$2:$D$176,3,FALSE)</f>
        <v>#N/A</v>
      </c>
      <c r="B405" t="s">
        <v>1137</v>
      </c>
      <c r="C405" t="s">
        <v>541</v>
      </c>
      <c r="D405" t="s">
        <v>634</v>
      </c>
      <c r="E405">
        <v>1</v>
      </c>
      <c r="F405" t="s">
        <v>945</v>
      </c>
      <c r="G405">
        <f t="shared" si="6"/>
        <v>3</v>
      </c>
    </row>
    <row r="406" spans="1:7" x14ac:dyDescent="0.25">
      <c r="A406" t="e">
        <f>VLOOKUP(B406,[1]Applicant!$B$2:$D$176,3,FALSE)</f>
        <v>#N/A</v>
      </c>
      <c r="B406" t="s">
        <v>1137</v>
      </c>
      <c r="C406" t="s">
        <v>543</v>
      </c>
      <c r="D406" t="s">
        <v>634</v>
      </c>
      <c r="E406">
        <v>1</v>
      </c>
      <c r="F406" t="s">
        <v>945</v>
      </c>
      <c r="G406">
        <f t="shared" si="6"/>
        <v>3</v>
      </c>
    </row>
    <row r="407" spans="1:7" x14ac:dyDescent="0.25">
      <c r="A407" t="e">
        <f>VLOOKUP(B407,[1]Applicant!$B$2:$D$176,3,FALSE)</f>
        <v>#N/A</v>
      </c>
      <c r="B407" t="s">
        <v>1137</v>
      </c>
      <c r="C407" t="s">
        <v>545</v>
      </c>
      <c r="D407" t="s">
        <v>634</v>
      </c>
      <c r="E407">
        <v>1</v>
      </c>
      <c r="F407" t="s">
        <v>945</v>
      </c>
      <c r="G407">
        <f t="shared" si="6"/>
        <v>3</v>
      </c>
    </row>
    <row r="408" spans="1:7" x14ac:dyDescent="0.25">
      <c r="A408" t="e">
        <f>VLOOKUP(B408,[1]Applicant!$B$2:$D$176,3,FALSE)</f>
        <v>#N/A</v>
      </c>
      <c r="B408" t="s">
        <v>1137</v>
      </c>
      <c r="C408" t="s">
        <v>547</v>
      </c>
      <c r="D408" t="s">
        <v>634</v>
      </c>
      <c r="E408">
        <v>1</v>
      </c>
      <c r="F408" t="s">
        <v>945</v>
      </c>
      <c r="G408">
        <f t="shared" si="6"/>
        <v>3</v>
      </c>
    </row>
    <row r="409" spans="1:7" x14ac:dyDescent="0.25">
      <c r="A409" t="e">
        <f>VLOOKUP(B409,[1]Applicant!$B$2:$D$176,3,FALSE)</f>
        <v>#N/A</v>
      </c>
      <c r="B409" t="s">
        <v>1137</v>
      </c>
      <c r="C409" t="s">
        <v>550</v>
      </c>
      <c r="D409" t="s">
        <v>634</v>
      </c>
      <c r="E409">
        <v>1</v>
      </c>
      <c r="F409" t="s">
        <v>945</v>
      </c>
      <c r="G409">
        <f t="shared" si="6"/>
        <v>3</v>
      </c>
    </row>
    <row r="410" spans="1:7" x14ac:dyDescent="0.25">
      <c r="A410" t="e">
        <f>VLOOKUP(B410,[1]Applicant!$B$2:$D$176,3,FALSE)</f>
        <v>#N/A</v>
      </c>
      <c r="B410" t="s">
        <v>1138</v>
      </c>
      <c r="C410" t="s">
        <v>552</v>
      </c>
      <c r="D410" t="s">
        <v>941</v>
      </c>
      <c r="E410">
        <v>1</v>
      </c>
      <c r="F410" t="s">
        <v>940</v>
      </c>
      <c r="G410">
        <f t="shared" si="6"/>
        <v>3</v>
      </c>
    </row>
    <row r="411" spans="1:7" x14ac:dyDescent="0.25">
      <c r="A411" t="e">
        <f>VLOOKUP(B411,[1]Applicant!$B$2:$D$176,3,FALSE)</f>
        <v>#N/A</v>
      </c>
      <c r="B411" t="s">
        <v>1138</v>
      </c>
      <c r="C411" t="s">
        <v>524</v>
      </c>
      <c r="D411" t="s">
        <v>941</v>
      </c>
      <c r="E411">
        <v>1</v>
      </c>
      <c r="F411" t="s">
        <v>940</v>
      </c>
      <c r="G411">
        <f t="shared" si="6"/>
        <v>3</v>
      </c>
    </row>
    <row r="412" spans="1:7" x14ac:dyDescent="0.25">
      <c r="A412" t="e">
        <f>VLOOKUP(B412,[1]Applicant!$B$2:$D$176,3,FALSE)</f>
        <v>#N/A</v>
      </c>
      <c r="B412" t="s">
        <v>1138</v>
      </c>
      <c r="C412" t="s">
        <v>526</v>
      </c>
      <c r="D412" t="s">
        <v>941</v>
      </c>
      <c r="E412">
        <v>1</v>
      </c>
      <c r="F412" t="s">
        <v>940</v>
      </c>
      <c r="G412">
        <f t="shared" si="6"/>
        <v>3</v>
      </c>
    </row>
    <row r="413" spans="1:7" x14ac:dyDescent="0.25">
      <c r="A413" t="e">
        <f>VLOOKUP(B413,[1]Applicant!$B$2:$D$176,3,FALSE)</f>
        <v>#N/A</v>
      </c>
      <c r="B413" t="s">
        <v>1138</v>
      </c>
      <c r="C413" t="s">
        <v>528</v>
      </c>
      <c r="D413" t="s">
        <v>941</v>
      </c>
      <c r="E413">
        <v>1</v>
      </c>
      <c r="F413" t="s">
        <v>940</v>
      </c>
      <c r="G413">
        <f t="shared" si="6"/>
        <v>3</v>
      </c>
    </row>
    <row r="414" spans="1:7" x14ac:dyDescent="0.25">
      <c r="A414" t="e">
        <f>VLOOKUP(B414,[1]Applicant!$B$2:$D$176,3,FALSE)</f>
        <v>#N/A</v>
      </c>
      <c r="B414" t="s">
        <v>1138</v>
      </c>
      <c r="C414" t="s">
        <v>532</v>
      </c>
      <c r="D414" t="s">
        <v>941</v>
      </c>
      <c r="E414">
        <v>1</v>
      </c>
      <c r="F414" t="s">
        <v>940</v>
      </c>
      <c r="G414">
        <f t="shared" si="6"/>
        <v>3</v>
      </c>
    </row>
    <row r="415" spans="1:7" x14ac:dyDescent="0.25">
      <c r="A415" t="e">
        <f>VLOOKUP(B415,[1]Applicant!$B$2:$D$176,3,FALSE)</f>
        <v>#N/A</v>
      </c>
      <c r="B415" t="s">
        <v>1138</v>
      </c>
      <c r="C415" t="s">
        <v>534</v>
      </c>
      <c r="D415" t="s">
        <v>941</v>
      </c>
      <c r="E415">
        <v>1</v>
      </c>
      <c r="F415" t="s">
        <v>940</v>
      </c>
      <c r="G415">
        <f t="shared" si="6"/>
        <v>3</v>
      </c>
    </row>
    <row r="416" spans="1:7" x14ac:dyDescent="0.25">
      <c r="A416" t="e">
        <f>VLOOKUP(B416,[1]Applicant!$B$2:$D$176,3,FALSE)</f>
        <v>#N/A</v>
      </c>
      <c r="B416" t="s">
        <v>1138</v>
      </c>
      <c r="C416" t="s">
        <v>536</v>
      </c>
      <c r="D416" t="s">
        <v>941</v>
      </c>
      <c r="E416">
        <v>1</v>
      </c>
      <c r="F416" t="s">
        <v>940</v>
      </c>
      <c r="G416">
        <f t="shared" si="6"/>
        <v>3</v>
      </c>
    </row>
    <row r="417" spans="1:7" x14ac:dyDescent="0.25">
      <c r="A417" t="e">
        <f>VLOOKUP(B417,[1]Applicant!$B$2:$D$176,3,FALSE)</f>
        <v>#N/A</v>
      </c>
      <c r="B417" t="s">
        <v>1138</v>
      </c>
      <c r="C417" t="s">
        <v>538</v>
      </c>
      <c r="D417" t="s">
        <v>941</v>
      </c>
      <c r="E417">
        <v>1</v>
      </c>
      <c r="F417" t="s">
        <v>944</v>
      </c>
      <c r="G417">
        <f t="shared" si="6"/>
        <v>3</v>
      </c>
    </row>
    <row r="418" spans="1:7" x14ac:dyDescent="0.25">
      <c r="A418" t="e">
        <f>VLOOKUP(B418,[1]Applicant!$B$2:$D$176,3,FALSE)</f>
        <v>#N/A</v>
      </c>
      <c r="B418" t="s">
        <v>1138</v>
      </c>
      <c r="C418" t="s">
        <v>539</v>
      </c>
      <c r="D418" t="s">
        <v>941</v>
      </c>
      <c r="E418">
        <v>1</v>
      </c>
      <c r="F418" t="s">
        <v>940</v>
      </c>
      <c r="G418">
        <f t="shared" si="6"/>
        <v>3</v>
      </c>
    </row>
    <row r="419" spans="1:7" x14ac:dyDescent="0.25">
      <c r="A419" t="e">
        <f>VLOOKUP(B419,[1]Applicant!$B$2:$D$176,3,FALSE)</f>
        <v>#N/A</v>
      </c>
      <c r="B419" t="s">
        <v>1138</v>
      </c>
      <c r="C419" t="s">
        <v>541</v>
      </c>
      <c r="D419" t="s">
        <v>941</v>
      </c>
      <c r="E419">
        <v>1</v>
      </c>
      <c r="F419" t="s">
        <v>943</v>
      </c>
      <c r="G419">
        <f t="shared" si="6"/>
        <v>3</v>
      </c>
    </row>
    <row r="420" spans="1:7" x14ac:dyDescent="0.25">
      <c r="A420" t="e">
        <f>VLOOKUP(B420,[1]Applicant!$B$2:$D$176,3,FALSE)</f>
        <v>#N/A</v>
      </c>
      <c r="B420" t="s">
        <v>1138</v>
      </c>
      <c r="C420" t="s">
        <v>543</v>
      </c>
      <c r="D420" t="s">
        <v>941</v>
      </c>
      <c r="E420">
        <v>1</v>
      </c>
      <c r="F420" t="s">
        <v>943</v>
      </c>
      <c r="G420">
        <f t="shared" si="6"/>
        <v>3</v>
      </c>
    </row>
    <row r="421" spans="1:7" x14ac:dyDescent="0.25">
      <c r="A421" t="e">
        <f>VLOOKUP(B421,[1]Applicant!$B$2:$D$176,3,FALSE)</f>
        <v>#N/A</v>
      </c>
      <c r="B421" t="s">
        <v>1138</v>
      </c>
      <c r="C421" t="s">
        <v>545</v>
      </c>
      <c r="D421" t="s">
        <v>941</v>
      </c>
      <c r="E421">
        <v>1</v>
      </c>
      <c r="F421" t="s">
        <v>942</v>
      </c>
      <c r="G421">
        <f t="shared" si="6"/>
        <v>3</v>
      </c>
    </row>
    <row r="422" spans="1:7" x14ac:dyDescent="0.25">
      <c r="A422" t="e">
        <f>VLOOKUP(B422,[1]Applicant!$B$2:$D$176,3,FALSE)</f>
        <v>#N/A</v>
      </c>
      <c r="B422" t="s">
        <v>1138</v>
      </c>
      <c r="C422" t="s">
        <v>547</v>
      </c>
      <c r="D422" t="s">
        <v>941</v>
      </c>
      <c r="E422">
        <v>1</v>
      </c>
      <c r="F422" t="s">
        <v>942</v>
      </c>
      <c r="G422">
        <f t="shared" si="6"/>
        <v>3</v>
      </c>
    </row>
    <row r="423" spans="1:7" x14ac:dyDescent="0.25">
      <c r="A423" t="e">
        <f>VLOOKUP(B423,[1]Applicant!$B$2:$D$176,3,FALSE)</f>
        <v>#N/A</v>
      </c>
      <c r="B423" t="s">
        <v>1138</v>
      </c>
      <c r="C423" t="s">
        <v>550</v>
      </c>
      <c r="D423" t="s">
        <v>556</v>
      </c>
      <c r="E423">
        <v>1</v>
      </c>
      <c r="F423" t="s">
        <v>942</v>
      </c>
      <c r="G423">
        <f t="shared" si="6"/>
        <v>1</v>
      </c>
    </row>
    <row r="424" spans="1:7" x14ac:dyDescent="0.25">
      <c r="A424" t="e">
        <f>VLOOKUP(B424,[1]Applicant!$B$2:$D$176,3,FALSE)</f>
        <v>#N/A</v>
      </c>
      <c r="B424" t="s">
        <v>1138</v>
      </c>
      <c r="C424" t="s">
        <v>529</v>
      </c>
      <c r="D424" t="s">
        <v>941</v>
      </c>
      <c r="E424">
        <v>1</v>
      </c>
      <c r="F424" t="s">
        <v>940</v>
      </c>
      <c r="G424">
        <f t="shared" si="6"/>
        <v>3</v>
      </c>
    </row>
    <row r="425" spans="1:7" x14ac:dyDescent="0.25">
      <c r="A425" t="e">
        <f>VLOOKUP(B425,[1]Applicant!$B$2:$D$176,3,FALSE)</f>
        <v>#N/A</v>
      </c>
      <c r="B425" t="s">
        <v>1139</v>
      </c>
      <c r="C425" t="s">
        <v>552</v>
      </c>
      <c r="E425">
        <v>1</v>
      </c>
      <c r="G425">
        <f t="shared" si="6"/>
        <v>0</v>
      </c>
    </row>
    <row r="426" spans="1:7" x14ac:dyDescent="0.25">
      <c r="A426" t="e">
        <f>VLOOKUP(B426,[1]Applicant!$B$2:$D$176,3,FALSE)</f>
        <v>#N/A</v>
      </c>
      <c r="B426" t="s">
        <v>1139</v>
      </c>
      <c r="C426" t="s">
        <v>524</v>
      </c>
      <c r="E426">
        <v>1</v>
      </c>
      <c r="G426">
        <f t="shared" si="6"/>
        <v>0</v>
      </c>
    </row>
    <row r="427" spans="1:7" x14ac:dyDescent="0.25">
      <c r="A427" t="e">
        <f>VLOOKUP(B427,[1]Applicant!$B$2:$D$176,3,FALSE)</f>
        <v>#N/A</v>
      </c>
      <c r="B427" t="s">
        <v>1139</v>
      </c>
      <c r="C427" t="s">
        <v>526</v>
      </c>
      <c r="E427">
        <v>1</v>
      </c>
      <c r="G427">
        <f t="shared" si="6"/>
        <v>0</v>
      </c>
    </row>
    <row r="428" spans="1:7" x14ac:dyDescent="0.25">
      <c r="A428" t="e">
        <f>VLOOKUP(B428,[1]Applicant!$B$2:$D$176,3,FALSE)</f>
        <v>#N/A</v>
      </c>
      <c r="B428" t="s">
        <v>1139</v>
      </c>
      <c r="C428" t="s">
        <v>528</v>
      </c>
      <c r="E428">
        <v>1</v>
      </c>
      <c r="G428">
        <f t="shared" si="6"/>
        <v>0</v>
      </c>
    </row>
    <row r="429" spans="1:7" x14ac:dyDescent="0.25">
      <c r="A429" t="e">
        <f>VLOOKUP(B429,[1]Applicant!$B$2:$D$176,3,FALSE)</f>
        <v>#N/A</v>
      </c>
      <c r="B429" t="s">
        <v>1139</v>
      </c>
      <c r="C429" t="s">
        <v>529</v>
      </c>
      <c r="E429">
        <v>1</v>
      </c>
      <c r="G429">
        <f t="shared" si="6"/>
        <v>0</v>
      </c>
    </row>
    <row r="430" spans="1:7" x14ac:dyDescent="0.25">
      <c r="A430" t="e">
        <f>VLOOKUP(B430,[1]Applicant!$B$2:$D$176,3,FALSE)</f>
        <v>#N/A</v>
      </c>
      <c r="B430" t="s">
        <v>1139</v>
      </c>
      <c r="C430" t="s">
        <v>532</v>
      </c>
      <c r="E430">
        <v>1</v>
      </c>
      <c r="G430">
        <f t="shared" si="6"/>
        <v>0</v>
      </c>
    </row>
    <row r="431" spans="1:7" x14ac:dyDescent="0.25">
      <c r="A431" t="e">
        <f>VLOOKUP(B431,[1]Applicant!$B$2:$D$176,3,FALSE)</f>
        <v>#N/A</v>
      </c>
      <c r="B431" t="s">
        <v>1139</v>
      </c>
      <c r="C431" t="s">
        <v>534</v>
      </c>
      <c r="E431">
        <v>1</v>
      </c>
      <c r="G431">
        <f t="shared" si="6"/>
        <v>0</v>
      </c>
    </row>
    <row r="432" spans="1:7" x14ac:dyDescent="0.25">
      <c r="A432" t="e">
        <f>VLOOKUP(B432,[1]Applicant!$B$2:$D$176,3,FALSE)</f>
        <v>#N/A</v>
      </c>
      <c r="B432" t="s">
        <v>1139</v>
      </c>
      <c r="C432" t="s">
        <v>536</v>
      </c>
      <c r="E432">
        <v>1</v>
      </c>
      <c r="G432">
        <f t="shared" si="6"/>
        <v>0</v>
      </c>
    </row>
    <row r="433" spans="1:7" x14ac:dyDescent="0.25">
      <c r="A433" t="e">
        <f>VLOOKUP(B433,[1]Applicant!$B$2:$D$176,3,FALSE)</f>
        <v>#N/A</v>
      </c>
      <c r="B433" t="s">
        <v>1139</v>
      </c>
      <c r="C433" t="s">
        <v>538</v>
      </c>
      <c r="E433">
        <v>1</v>
      </c>
      <c r="G433">
        <f t="shared" si="6"/>
        <v>0</v>
      </c>
    </row>
    <row r="434" spans="1:7" x14ac:dyDescent="0.25">
      <c r="A434" t="e">
        <f>VLOOKUP(B434,[1]Applicant!$B$2:$D$176,3,FALSE)</f>
        <v>#N/A</v>
      </c>
      <c r="B434" t="s">
        <v>1139</v>
      </c>
      <c r="C434" t="s">
        <v>539</v>
      </c>
      <c r="E434">
        <v>1</v>
      </c>
      <c r="G434">
        <f t="shared" si="6"/>
        <v>0</v>
      </c>
    </row>
    <row r="435" spans="1:7" x14ac:dyDescent="0.25">
      <c r="A435" t="e">
        <f>VLOOKUP(B435,[1]Applicant!$B$2:$D$176,3,FALSE)</f>
        <v>#N/A</v>
      </c>
      <c r="B435" t="s">
        <v>1139</v>
      </c>
      <c r="C435" t="s">
        <v>541</v>
      </c>
      <c r="E435">
        <v>1</v>
      </c>
      <c r="G435">
        <f t="shared" si="6"/>
        <v>0</v>
      </c>
    </row>
    <row r="436" spans="1:7" x14ac:dyDescent="0.25">
      <c r="A436" t="e">
        <f>VLOOKUP(B436,[1]Applicant!$B$2:$D$176,3,FALSE)</f>
        <v>#N/A</v>
      </c>
      <c r="B436" t="s">
        <v>1139</v>
      </c>
      <c r="C436" t="s">
        <v>543</v>
      </c>
      <c r="E436">
        <v>1</v>
      </c>
      <c r="G436">
        <f t="shared" si="6"/>
        <v>0</v>
      </c>
    </row>
    <row r="437" spans="1:7" x14ac:dyDescent="0.25">
      <c r="A437" t="e">
        <f>VLOOKUP(B437,[1]Applicant!$B$2:$D$176,3,FALSE)</f>
        <v>#N/A</v>
      </c>
      <c r="B437" t="s">
        <v>1139</v>
      </c>
      <c r="C437" t="s">
        <v>545</v>
      </c>
      <c r="E437">
        <v>1</v>
      </c>
      <c r="G437">
        <f t="shared" si="6"/>
        <v>0</v>
      </c>
    </row>
    <row r="438" spans="1:7" x14ac:dyDescent="0.25">
      <c r="A438" t="e">
        <f>VLOOKUP(B438,[1]Applicant!$B$2:$D$176,3,FALSE)</f>
        <v>#N/A</v>
      </c>
      <c r="B438" t="s">
        <v>1139</v>
      </c>
      <c r="C438" t="s">
        <v>547</v>
      </c>
      <c r="D438" t="s">
        <v>625</v>
      </c>
      <c r="E438">
        <v>1</v>
      </c>
      <c r="F438" t="s">
        <v>939</v>
      </c>
      <c r="G438">
        <f t="shared" si="6"/>
        <v>1</v>
      </c>
    </row>
    <row r="439" spans="1:7" x14ac:dyDescent="0.25">
      <c r="A439" t="e">
        <f>VLOOKUP(B439,[1]Applicant!$B$2:$D$176,3,FALSE)</f>
        <v>#N/A</v>
      </c>
      <c r="B439" t="s">
        <v>1139</v>
      </c>
      <c r="C439" t="s">
        <v>550</v>
      </c>
      <c r="D439" t="s">
        <v>625</v>
      </c>
      <c r="E439">
        <v>1</v>
      </c>
      <c r="F439" t="s">
        <v>938</v>
      </c>
      <c r="G439">
        <f t="shared" si="6"/>
        <v>1</v>
      </c>
    </row>
    <row r="440" spans="1:7" x14ac:dyDescent="0.25">
      <c r="A440" t="e">
        <f>VLOOKUP(B440,[1]Applicant!$B$2:$D$176,3,FALSE)</f>
        <v>#N/A</v>
      </c>
      <c r="B440" t="s">
        <v>1139</v>
      </c>
      <c r="C440" t="s">
        <v>627</v>
      </c>
      <c r="D440" t="s">
        <v>625</v>
      </c>
      <c r="E440">
        <v>1</v>
      </c>
      <c r="F440" t="s">
        <v>938</v>
      </c>
      <c r="G440">
        <f t="shared" si="6"/>
        <v>1</v>
      </c>
    </row>
    <row r="441" spans="1:7" x14ac:dyDescent="0.25">
      <c r="A441" t="e">
        <f>VLOOKUP(B441,[1]Applicant!$B$2:$D$176,3,FALSE)</f>
        <v>#N/A</v>
      </c>
      <c r="B441" t="s">
        <v>1140</v>
      </c>
      <c r="C441" t="s">
        <v>552</v>
      </c>
      <c r="D441" t="s">
        <v>637</v>
      </c>
      <c r="E441">
        <v>1</v>
      </c>
      <c r="F441" t="s">
        <v>929</v>
      </c>
      <c r="G441">
        <f t="shared" si="6"/>
        <v>1</v>
      </c>
    </row>
    <row r="442" spans="1:7" x14ac:dyDescent="0.25">
      <c r="A442" t="e">
        <f>VLOOKUP(B442,[1]Applicant!$B$2:$D$176,3,FALSE)</f>
        <v>#N/A</v>
      </c>
      <c r="B442" t="s">
        <v>1140</v>
      </c>
      <c r="C442" t="s">
        <v>524</v>
      </c>
      <c r="D442" t="s">
        <v>637</v>
      </c>
      <c r="E442">
        <v>1</v>
      </c>
      <c r="F442" t="s">
        <v>931</v>
      </c>
      <c r="G442">
        <f t="shared" si="6"/>
        <v>1</v>
      </c>
    </row>
    <row r="443" spans="1:7" x14ac:dyDescent="0.25">
      <c r="A443" t="e">
        <f>VLOOKUP(B443,[1]Applicant!$B$2:$D$176,3,FALSE)</f>
        <v>#N/A</v>
      </c>
      <c r="B443" t="s">
        <v>1140</v>
      </c>
      <c r="C443" t="s">
        <v>526</v>
      </c>
      <c r="D443" t="s">
        <v>637</v>
      </c>
      <c r="E443">
        <v>1</v>
      </c>
      <c r="F443" t="s">
        <v>929</v>
      </c>
      <c r="G443">
        <f t="shared" si="6"/>
        <v>1</v>
      </c>
    </row>
    <row r="444" spans="1:7" x14ac:dyDescent="0.25">
      <c r="A444" t="e">
        <f>VLOOKUP(B444,[1]Applicant!$B$2:$D$176,3,FALSE)</f>
        <v>#N/A</v>
      </c>
      <c r="B444" t="s">
        <v>1140</v>
      </c>
      <c r="C444" t="s">
        <v>528</v>
      </c>
      <c r="D444" t="s">
        <v>930</v>
      </c>
      <c r="E444">
        <v>1</v>
      </c>
      <c r="F444" t="s">
        <v>929</v>
      </c>
      <c r="G444">
        <f t="shared" si="6"/>
        <v>1</v>
      </c>
    </row>
    <row r="445" spans="1:7" x14ac:dyDescent="0.25">
      <c r="A445" t="e">
        <f>VLOOKUP(B445,[1]Applicant!$B$2:$D$176,3,FALSE)</f>
        <v>#N/A</v>
      </c>
      <c r="B445" t="s">
        <v>1140</v>
      </c>
      <c r="C445" t="s">
        <v>529</v>
      </c>
      <c r="D445" t="s">
        <v>637</v>
      </c>
      <c r="E445">
        <v>1</v>
      </c>
      <c r="F445" t="s">
        <v>927</v>
      </c>
      <c r="G445">
        <f t="shared" si="6"/>
        <v>1</v>
      </c>
    </row>
    <row r="446" spans="1:7" x14ac:dyDescent="0.25">
      <c r="A446" t="e">
        <f>VLOOKUP(B446,[1]Applicant!$B$2:$D$176,3,FALSE)</f>
        <v>#N/A</v>
      </c>
      <c r="B446" t="s">
        <v>1140</v>
      </c>
      <c r="C446" t="s">
        <v>532</v>
      </c>
      <c r="D446" t="s">
        <v>637</v>
      </c>
      <c r="E446">
        <v>1</v>
      </c>
      <c r="F446" t="s">
        <v>927</v>
      </c>
      <c r="G446">
        <f t="shared" si="6"/>
        <v>1</v>
      </c>
    </row>
    <row r="447" spans="1:7" x14ac:dyDescent="0.25">
      <c r="A447" t="e">
        <f>VLOOKUP(B447,[1]Applicant!$B$2:$D$176,3,FALSE)</f>
        <v>#N/A</v>
      </c>
      <c r="B447" t="s">
        <v>1140</v>
      </c>
      <c r="C447" t="s">
        <v>534</v>
      </c>
      <c r="D447" t="s">
        <v>637</v>
      </c>
      <c r="E447">
        <v>1</v>
      </c>
      <c r="F447" t="s">
        <v>927</v>
      </c>
      <c r="G447">
        <f t="shared" si="6"/>
        <v>1</v>
      </c>
    </row>
    <row r="448" spans="1:7" x14ac:dyDescent="0.25">
      <c r="A448" t="e">
        <f>VLOOKUP(B448,[1]Applicant!$B$2:$D$176,3,FALSE)</f>
        <v>#N/A</v>
      </c>
      <c r="B448" t="s">
        <v>1140</v>
      </c>
      <c r="C448" t="s">
        <v>536</v>
      </c>
      <c r="D448" t="s">
        <v>637</v>
      </c>
      <c r="E448">
        <v>1</v>
      </c>
      <c r="F448" t="s">
        <v>927</v>
      </c>
      <c r="G448">
        <f t="shared" si="6"/>
        <v>1</v>
      </c>
    </row>
    <row r="449" spans="1:7" x14ac:dyDescent="0.25">
      <c r="A449" t="e">
        <f>VLOOKUP(B449,[1]Applicant!$B$2:$D$176,3,FALSE)</f>
        <v>#N/A</v>
      </c>
      <c r="B449" t="s">
        <v>1140</v>
      </c>
      <c r="C449" t="s">
        <v>538</v>
      </c>
      <c r="D449" t="s">
        <v>637</v>
      </c>
      <c r="E449">
        <v>1</v>
      </c>
      <c r="F449" t="s">
        <v>927</v>
      </c>
      <c r="G449">
        <f t="shared" si="6"/>
        <v>1</v>
      </c>
    </row>
    <row r="450" spans="1:7" x14ac:dyDescent="0.25">
      <c r="A450" t="e">
        <f>VLOOKUP(B450,[1]Applicant!$B$2:$D$176,3,FALSE)</f>
        <v>#N/A</v>
      </c>
      <c r="B450" t="s">
        <v>1140</v>
      </c>
      <c r="C450" t="s">
        <v>539</v>
      </c>
      <c r="D450" t="s">
        <v>637</v>
      </c>
      <c r="E450">
        <v>1</v>
      </c>
      <c r="F450" t="s">
        <v>927</v>
      </c>
      <c r="G450">
        <f t="shared" ref="G450:G513" si="7">IFERROR(VLOOKUP(D450,$I$2:$J$126,2,0),0)</f>
        <v>1</v>
      </c>
    </row>
    <row r="451" spans="1:7" x14ac:dyDescent="0.25">
      <c r="A451" t="e">
        <f>VLOOKUP(B451,[1]Applicant!$B$2:$D$176,3,FALSE)</f>
        <v>#N/A</v>
      </c>
      <c r="B451" t="s">
        <v>1140</v>
      </c>
      <c r="C451" t="s">
        <v>541</v>
      </c>
      <c r="D451" t="s">
        <v>637</v>
      </c>
      <c r="E451">
        <v>1</v>
      </c>
      <c r="F451" t="s">
        <v>927</v>
      </c>
      <c r="G451">
        <f t="shared" si="7"/>
        <v>1</v>
      </c>
    </row>
    <row r="452" spans="1:7" x14ac:dyDescent="0.25">
      <c r="A452" t="e">
        <f>VLOOKUP(B452,[1]Applicant!$B$2:$D$176,3,FALSE)</f>
        <v>#N/A</v>
      </c>
      <c r="B452" t="s">
        <v>1140</v>
      </c>
      <c r="C452" t="s">
        <v>543</v>
      </c>
      <c r="D452" t="s">
        <v>637</v>
      </c>
      <c r="E452">
        <v>1</v>
      </c>
      <c r="F452" t="s">
        <v>927</v>
      </c>
      <c r="G452">
        <f t="shared" si="7"/>
        <v>1</v>
      </c>
    </row>
    <row r="453" spans="1:7" x14ac:dyDescent="0.25">
      <c r="A453" t="e">
        <f>VLOOKUP(B453,[1]Applicant!$B$2:$D$176,3,FALSE)</f>
        <v>#N/A</v>
      </c>
      <c r="B453" t="s">
        <v>1140</v>
      </c>
      <c r="C453" t="s">
        <v>545</v>
      </c>
      <c r="D453" t="s">
        <v>637</v>
      </c>
      <c r="E453">
        <v>1</v>
      </c>
      <c r="F453" t="s">
        <v>927</v>
      </c>
      <c r="G453">
        <f t="shared" si="7"/>
        <v>1</v>
      </c>
    </row>
    <row r="454" spans="1:7" x14ac:dyDescent="0.25">
      <c r="A454" t="e">
        <f>VLOOKUP(B454,[1]Applicant!$B$2:$D$176,3,FALSE)</f>
        <v>#N/A</v>
      </c>
      <c r="B454" t="s">
        <v>1140</v>
      </c>
      <c r="C454" t="s">
        <v>547</v>
      </c>
      <c r="D454" t="s">
        <v>637</v>
      </c>
      <c r="E454">
        <v>1</v>
      </c>
      <c r="F454" t="s">
        <v>928</v>
      </c>
      <c r="G454">
        <f t="shared" si="7"/>
        <v>1</v>
      </c>
    </row>
    <row r="455" spans="1:7" x14ac:dyDescent="0.25">
      <c r="A455" t="e">
        <f>VLOOKUP(B455,[1]Applicant!$B$2:$D$176,3,FALSE)</f>
        <v>#N/A</v>
      </c>
      <c r="B455" t="s">
        <v>1140</v>
      </c>
      <c r="C455" t="s">
        <v>550</v>
      </c>
      <c r="D455" t="s">
        <v>637</v>
      </c>
      <c r="E455">
        <v>1</v>
      </c>
      <c r="F455" t="s">
        <v>927</v>
      </c>
      <c r="G455">
        <f t="shared" si="7"/>
        <v>1</v>
      </c>
    </row>
    <row r="456" spans="1:7" x14ac:dyDescent="0.25">
      <c r="A456" t="e">
        <f>VLOOKUP(B456,[1]Applicant!$B$2:$D$176,3,FALSE)</f>
        <v>#N/A</v>
      </c>
      <c r="B456" t="s">
        <v>1140</v>
      </c>
      <c r="C456" t="s">
        <v>627</v>
      </c>
      <c r="D456" t="s">
        <v>637</v>
      </c>
      <c r="E456">
        <v>1</v>
      </c>
      <c r="F456" t="s">
        <v>927</v>
      </c>
      <c r="G456">
        <f t="shared" si="7"/>
        <v>1</v>
      </c>
    </row>
    <row r="457" spans="1:7" x14ac:dyDescent="0.25">
      <c r="A457" t="e">
        <f>VLOOKUP(B457,[1]Applicant!$B$2:$D$176,3,FALSE)</f>
        <v>#N/A</v>
      </c>
      <c r="B457" t="s">
        <v>1141</v>
      </c>
      <c r="C457" t="s">
        <v>552</v>
      </c>
      <c r="D457" t="s">
        <v>556</v>
      </c>
      <c r="E457">
        <v>1</v>
      </c>
      <c r="F457" t="s">
        <v>892</v>
      </c>
      <c r="G457">
        <f t="shared" si="7"/>
        <v>1</v>
      </c>
    </row>
    <row r="458" spans="1:7" x14ac:dyDescent="0.25">
      <c r="A458" t="e">
        <f>VLOOKUP(B458,[1]Applicant!$B$2:$D$176,3,FALSE)</f>
        <v>#N/A</v>
      </c>
      <c r="B458" t="s">
        <v>1141</v>
      </c>
      <c r="C458" t="s">
        <v>524</v>
      </c>
      <c r="D458" t="s">
        <v>556</v>
      </c>
      <c r="E458">
        <v>1</v>
      </c>
      <c r="G458">
        <f t="shared" si="7"/>
        <v>1</v>
      </c>
    </row>
    <row r="459" spans="1:7" x14ac:dyDescent="0.25">
      <c r="A459" t="e">
        <f>VLOOKUP(B459,[1]Applicant!$B$2:$D$176,3,FALSE)</f>
        <v>#N/A</v>
      </c>
      <c r="B459" t="s">
        <v>1141</v>
      </c>
      <c r="C459" t="s">
        <v>526</v>
      </c>
      <c r="D459" t="s">
        <v>556</v>
      </c>
      <c r="E459">
        <v>1</v>
      </c>
      <c r="G459">
        <f t="shared" si="7"/>
        <v>1</v>
      </c>
    </row>
    <row r="460" spans="1:7" x14ac:dyDescent="0.25">
      <c r="A460" t="e">
        <f>VLOOKUP(B460,[1]Applicant!$B$2:$D$176,3,FALSE)</f>
        <v>#N/A</v>
      </c>
      <c r="B460" t="s">
        <v>1141</v>
      </c>
      <c r="C460" t="s">
        <v>528</v>
      </c>
      <c r="D460" t="s">
        <v>556</v>
      </c>
      <c r="E460">
        <v>1</v>
      </c>
      <c r="F460" t="s">
        <v>891</v>
      </c>
      <c r="G460">
        <f t="shared" si="7"/>
        <v>1</v>
      </c>
    </row>
    <row r="461" spans="1:7" x14ac:dyDescent="0.25">
      <c r="A461" t="e">
        <f>VLOOKUP(B461,[1]Applicant!$B$2:$D$176,3,FALSE)</f>
        <v>#N/A</v>
      </c>
      <c r="B461" t="s">
        <v>1141</v>
      </c>
      <c r="C461" t="s">
        <v>529</v>
      </c>
      <c r="D461" t="s">
        <v>556</v>
      </c>
      <c r="E461">
        <v>1</v>
      </c>
      <c r="F461" t="s">
        <v>891</v>
      </c>
      <c r="G461">
        <f t="shared" si="7"/>
        <v>1</v>
      </c>
    </row>
    <row r="462" spans="1:7" x14ac:dyDescent="0.25">
      <c r="A462" t="e">
        <f>VLOOKUP(B462,[1]Applicant!$B$2:$D$176,3,FALSE)</f>
        <v>#N/A</v>
      </c>
      <c r="B462" t="s">
        <v>1141</v>
      </c>
      <c r="C462" t="s">
        <v>532</v>
      </c>
      <c r="D462" t="s">
        <v>556</v>
      </c>
      <c r="E462">
        <v>1</v>
      </c>
      <c r="F462" t="s">
        <v>891</v>
      </c>
      <c r="G462">
        <f t="shared" si="7"/>
        <v>1</v>
      </c>
    </row>
    <row r="463" spans="1:7" x14ac:dyDescent="0.25">
      <c r="A463" t="e">
        <f>VLOOKUP(B463,[1]Applicant!$B$2:$D$176,3,FALSE)</f>
        <v>#N/A</v>
      </c>
      <c r="B463" t="s">
        <v>1141</v>
      </c>
      <c r="C463" t="s">
        <v>534</v>
      </c>
      <c r="D463" t="s">
        <v>556</v>
      </c>
      <c r="E463">
        <v>1</v>
      </c>
      <c r="G463">
        <f t="shared" si="7"/>
        <v>1</v>
      </c>
    </row>
    <row r="464" spans="1:7" x14ac:dyDescent="0.25">
      <c r="A464" t="e">
        <f>VLOOKUP(B464,[1]Applicant!$B$2:$D$176,3,FALSE)</f>
        <v>#N/A</v>
      </c>
      <c r="B464" t="s">
        <v>1141</v>
      </c>
      <c r="C464" t="s">
        <v>536</v>
      </c>
      <c r="D464" t="s">
        <v>556</v>
      </c>
      <c r="E464">
        <v>1</v>
      </c>
      <c r="F464" t="s">
        <v>891</v>
      </c>
      <c r="G464">
        <f t="shared" si="7"/>
        <v>1</v>
      </c>
    </row>
    <row r="465" spans="1:7" x14ac:dyDescent="0.25">
      <c r="A465" t="e">
        <f>VLOOKUP(B465,[1]Applicant!$B$2:$D$176,3,FALSE)</f>
        <v>#N/A</v>
      </c>
      <c r="B465" t="s">
        <v>1141</v>
      </c>
      <c r="C465" t="s">
        <v>538</v>
      </c>
      <c r="D465" t="s">
        <v>556</v>
      </c>
      <c r="E465">
        <v>1</v>
      </c>
      <c r="F465" t="s">
        <v>891</v>
      </c>
      <c r="G465">
        <f t="shared" si="7"/>
        <v>1</v>
      </c>
    </row>
    <row r="466" spans="1:7" x14ac:dyDescent="0.25">
      <c r="A466" t="e">
        <f>VLOOKUP(B466,[1]Applicant!$B$2:$D$176,3,FALSE)</f>
        <v>#N/A</v>
      </c>
      <c r="B466" t="s">
        <v>1141</v>
      </c>
      <c r="C466" t="s">
        <v>539</v>
      </c>
      <c r="D466" t="s">
        <v>556</v>
      </c>
      <c r="E466">
        <v>1</v>
      </c>
      <c r="F466" t="s">
        <v>891</v>
      </c>
      <c r="G466">
        <f t="shared" si="7"/>
        <v>1</v>
      </c>
    </row>
    <row r="467" spans="1:7" x14ac:dyDescent="0.25">
      <c r="A467" t="e">
        <f>VLOOKUP(B467,[1]Applicant!$B$2:$D$176,3,FALSE)</f>
        <v>#N/A</v>
      </c>
      <c r="B467" t="s">
        <v>1141</v>
      </c>
      <c r="C467" t="s">
        <v>541</v>
      </c>
      <c r="D467" t="s">
        <v>556</v>
      </c>
      <c r="E467">
        <v>1</v>
      </c>
      <c r="F467" t="s">
        <v>891</v>
      </c>
      <c r="G467">
        <f t="shared" si="7"/>
        <v>1</v>
      </c>
    </row>
    <row r="468" spans="1:7" x14ac:dyDescent="0.25">
      <c r="A468" t="e">
        <f>VLOOKUP(B468,[1]Applicant!$B$2:$D$176,3,FALSE)</f>
        <v>#N/A</v>
      </c>
      <c r="B468" t="s">
        <v>1141</v>
      </c>
      <c r="C468" t="s">
        <v>543</v>
      </c>
      <c r="D468" t="s">
        <v>556</v>
      </c>
      <c r="E468">
        <v>1</v>
      </c>
      <c r="F468" t="s">
        <v>890</v>
      </c>
      <c r="G468">
        <f t="shared" si="7"/>
        <v>1</v>
      </c>
    </row>
    <row r="469" spans="1:7" x14ac:dyDescent="0.25">
      <c r="A469" t="e">
        <f>VLOOKUP(B469,[1]Applicant!$B$2:$D$176,3,FALSE)</f>
        <v>#N/A</v>
      </c>
      <c r="B469" t="s">
        <v>1141</v>
      </c>
      <c r="C469" t="s">
        <v>545</v>
      </c>
      <c r="D469" t="s">
        <v>556</v>
      </c>
      <c r="E469">
        <v>1</v>
      </c>
      <c r="F469" t="s">
        <v>890</v>
      </c>
      <c r="G469">
        <f t="shared" si="7"/>
        <v>1</v>
      </c>
    </row>
    <row r="470" spans="1:7" x14ac:dyDescent="0.25">
      <c r="A470" t="e">
        <f>VLOOKUP(B470,[1]Applicant!$B$2:$D$176,3,FALSE)</f>
        <v>#N/A</v>
      </c>
      <c r="B470" t="s">
        <v>1141</v>
      </c>
      <c r="C470" t="s">
        <v>547</v>
      </c>
      <c r="D470" t="s">
        <v>556</v>
      </c>
      <c r="E470">
        <v>1</v>
      </c>
      <c r="F470" t="s">
        <v>890</v>
      </c>
      <c r="G470">
        <f t="shared" si="7"/>
        <v>1</v>
      </c>
    </row>
    <row r="471" spans="1:7" x14ac:dyDescent="0.25">
      <c r="A471" t="e">
        <f>VLOOKUP(B471,[1]Applicant!$B$2:$D$176,3,FALSE)</f>
        <v>#N/A</v>
      </c>
      <c r="B471" t="s">
        <v>1141</v>
      </c>
      <c r="C471" t="s">
        <v>550</v>
      </c>
      <c r="D471" t="s">
        <v>556</v>
      </c>
      <c r="E471">
        <v>1</v>
      </c>
      <c r="F471" t="s">
        <v>890</v>
      </c>
      <c r="G471">
        <f t="shared" si="7"/>
        <v>1</v>
      </c>
    </row>
    <row r="472" spans="1:7" x14ac:dyDescent="0.25">
      <c r="A472" t="e">
        <f>VLOOKUP(B472,[1]Applicant!$B$2:$D$176,3,FALSE)</f>
        <v>#N/A</v>
      </c>
      <c r="B472" t="s">
        <v>1142</v>
      </c>
      <c r="C472" t="s">
        <v>552</v>
      </c>
      <c r="D472" t="s">
        <v>558</v>
      </c>
      <c r="E472">
        <v>1</v>
      </c>
      <c r="F472" t="s">
        <v>886</v>
      </c>
      <c r="G472">
        <f t="shared" si="7"/>
        <v>1</v>
      </c>
    </row>
    <row r="473" spans="1:7" x14ac:dyDescent="0.25">
      <c r="A473" t="e">
        <f>VLOOKUP(B473,[1]Applicant!$B$2:$D$176,3,FALSE)</f>
        <v>#N/A</v>
      </c>
      <c r="B473" t="s">
        <v>1142</v>
      </c>
      <c r="C473" t="s">
        <v>524</v>
      </c>
      <c r="D473" t="s">
        <v>556</v>
      </c>
      <c r="E473">
        <v>1</v>
      </c>
      <c r="F473" t="s">
        <v>886</v>
      </c>
      <c r="G473">
        <f t="shared" si="7"/>
        <v>1</v>
      </c>
    </row>
    <row r="474" spans="1:7" x14ac:dyDescent="0.25">
      <c r="A474" t="e">
        <f>VLOOKUP(B474,[1]Applicant!$B$2:$D$176,3,FALSE)</f>
        <v>#N/A</v>
      </c>
      <c r="B474" t="s">
        <v>1142</v>
      </c>
      <c r="C474" t="s">
        <v>526</v>
      </c>
      <c r="D474" t="s">
        <v>556</v>
      </c>
      <c r="E474">
        <v>1</v>
      </c>
      <c r="F474" t="s">
        <v>886</v>
      </c>
      <c r="G474">
        <f t="shared" si="7"/>
        <v>1</v>
      </c>
    </row>
    <row r="475" spans="1:7" x14ac:dyDescent="0.25">
      <c r="A475" t="e">
        <f>VLOOKUP(B475,[1]Applicant!$B$2:$D$176,3,FALSE)</f>
        <v>#N/A</v>
      </c>
      <c r="B475" t="s">
        <v>1142</v>
      </c>
      <c r="C475" t="s">
        <v>528</v>
      </c>
      <c r="D475" t="s">
        <v>556</v>
      </c>
      <c r="E475">
        <v>1</v>
      </c>
      <c r="F475" t="s">
        <v>886</v>
      </c>
      <c r="G475">
        <f t="shared" si="7"/>
        <v>1</v>
      </c>
    </row>
    <row r="476" spans="1:7" x14ac:dyDescent="0.25">
      <c r="A476" t="e">
        <f>VLOOKUP(B476,[1]Applicant!$B$2:$D$176,3,FALSE)</f>
        <v>#N/A</v>
      </c>
      <c r="B476" t="s">
        <v>1142</v>
      </c>
      <c r="C476" t="s">
        <v>529</v>
      </c>
      <c r="D476" t="s">
        <v>556</v>
      </c>
      <c r="E476">
        <v>1</v>
      </c>
      <c r="F476" t="s">
        <v>886</v>
      </c>
      <c r="G476">
        <f t="shared" si="7"/>
        <v>1</v>
      </c>
    </row>
    <row r="477" spans="1:7" x14ac:dyDescent="0.25">
      <c r="A477" t="e">
        <f>VLOOKUP(B477,[1]Applicant!$B$2:$D$176,3,FALSE)</f>
        <v>#N/A</v>
      </c>
      <c r="B477" t="s">
        <v>1142</v>
      </c>
      <c r="C477" t="s">
        <v>532</v>
      </c>
      <c r="D477" t="s">
        <v>556</v>
      </c>
      <c r="E477">
        <v>1</v>
      </c>
      <c r="F477" t="s">
        <v>886</v>
      </c>
      <c r="G477">
        <f t="shared" si="7"/>
        <v>1</v>
      </c>
    </row>
    <row r="478" spans="1:7" x14ac:dyDescent="0.25">
      <c r="A478" t="e">
        <f>VLOOKUP(B478,[1]Applicant!$B$2:$D$176,3,FALSE)</f>
        <v>#N/A</v>
      </c>
      <c r="B478" t="s">
        <v>1142</v>
      </c>
      <c r="C478" t="s">
        <v>534</v>
      </c>
      <c r="D478" t="s">
        <v>556</v>
      </c>
      <c r="E478">
        <v>1</v>
      </c>
      <c r="F478" t="s">
        <v>886</v>
      </c>
      <c r="G478">
        <f t="shared" si="7"/>
        <v>1</v>
      </c>
    </row>
    <row r="479" spans="1:7" x14ac:dyDescent="0.25">
      <c r="A479" t="e">
        <f>VLOOKUP(B479,[1]Applicant!$B$2:$D$176,3,FALSE)</f>
        <v>#N/A</v>
      </c>
      <c r="B479" t="s">
        <v>1142</v>
      </c>
      <c r="C479" t="s">
        <v>536</v>
      </c>
      <c r="D479" t="s">
        <v>558</v>
      </c>
      <c r="E479">
        <v>1</v>
      </c>
      <c r="F479" t="s">
        <v>885</v>
      </c>
      <c r="G479">
        <f t="shared" si="7"/>
        <v>1</v>
      </c>
    </row>
    <row r="480" spans="1:7" x14ac:dyDescent="0.25">
      <c r="A480" t="e">
        <f>VLOOKUP(B480,[1]Applicant!$B$2:$D$176,3,FALSE)</f>
        <v>#N/A</v>
      </c>
      <c r="B480" t="s">
        <v>1142</v>
      </c>
      <c r="C480" t="s">
        <v>538</v>
      </c>
      <c r="D480" t="s">
        <v>556</v>
      </c>
      <c r="E480">
        <v>1</v>
      </c>
      <c r="F480" t="s">
        <v>885</v>
      </c>
      <c r="G480">
        <f t="shared" si="7"/>
        <v>1</v>
      </c>
    </row>
    <row r="481" spans="1:7" x14ac:dyDescent="0.25">
      <c r="A481" t="e">
        <f>VLOOKUP(B481,[1]Applicant!$B$2:$D$176,3,FALSE)</f>
        <v>#N/A</v>
      </c>
      <c r="B481" t="s">
        <v>1142</v>
      </c>
      <c r="C481" t="s">
        <v>539</v>
      </c>
      <c r="D481" t="s">
        <v>556</v>
      </c>
      <c r="E481">
        <v>1</v>
      </c>
      <c r="F481" t="s">
        <v>885</v>
      </c>
      <c r="G481">
        <f t="shared" si="7"/>
        <v>1</v>
      </c>
    </row>
    <row r="482" spans="1:7" x14ac:dyDescent="0.25">
      <c r="A482" t="e">
        <f>VLOOKUP(B482,[1]Applicant!$B$2:$D$176,3,FALSE)</f>
        <v>#N/A</v>
      </c>
      <c r="B482" t="s">
        <v>1142</v>
      </c>
      <c r="C482" t="s">
        <v>541</v>
      </c>
      <c r="D482" t="s">
        <v>556</v>
      </c>
      <c r="E482">
        <v>1</v>
      </c>
      <c r="F482" t="s">
        <v>885</v>
      </c>
      <c r="G482">
        <f t="shared" si="7"/>
        <v>1</v>
      </c>
    </row>
    <row r="483" spans="1:7" x14ac:dyDescent="0.25">
      <c r="A483" t="e">
        <f>VLOOKUP(B483,[1]Applicant!$B$2:$D$176,3,FALSE)</f>
        <v>#N/A</v>
      </c>
      <c r="B483" t="s">
        <v>1142</v>
      </c>
      <c r="C483" t="s">
        <v>543</v>
      </c>
      <c r="D483" t="s">
        <v>556</v>
      </c>
      <c r="E483">
        <v>1</v>
      </c>
      <c r="F483" t="s">
        <v>885</v>
      </c>
      <c r="G483">
        <f t="shared" si="7"/>
        <v>1</v>
      </c>
    </row>
    <row r="484" spans="1:7" x14ac:dyDescent="0.25">
      <c r="A484" t="e">
        <f>VLOOKUP(B484,[1]Applicant!$B$2:$D$176,3,FALSE)</f>
        <v>#N/A</v>
      </c>
      <c r="B484" t="s">
        <v>1142</v>
      </c>
      <c r="C484" t="s">
        <v>545</v>
      </c>
      <c r="D484" t="s">
        <v>556</v>
      </c>
      <c r="E484">
        <v>1</v>
      </c>
      <c r="F484" t="s">
        <v>885</v>
      </c>
      <c r="G484">
        <f t="shared" si="7"/>
        <v>1</v>
      </c>
    </row>
    <row r="485" spans="1:7" x14ac:dyDescent="0.25">
      <c r="A485" t="e">
        <f>VLOOKUP(B485,[1]Applicant!$B$2:$D$176,3,FALSE)</f>
        <v>#N/A</v>
      </c>
      <c r="B485" t="s">
        <v>1142</v>
      </c>
      <c r="C485" t="s">
        <v>547</v>
      </c>
      <c r="D485" t="s">
        <v>556</v>
      </c>
      <c r="E485">
        <v>1</v>
      </c>
      <c r="F485" t="s">
        <v>885</v>
      </c>
      <c r="G485">
        <f t="shared" si="7"/>
        <v>1</v>
      </c>
    </row>
    <row r="486" spans="1:7" x14ac:dyDescent="0.25">
      <c r="A486" t="e">
        <f>VLOOKUP(B486,[1]Applicant!$B$2:$D$176,3,FALSE)</f>
        <v>#N/A</v>
      </c>
      <c r="B486" t="s">
        <v>1142</v>
      </c>
      <c r="C486" t="s">
        <v>550</v>
      </c>
      <c r="D486" t="s">
        <v>558</v>
      </c>
      <c r="E486">
        <v>1</v>
      </c>
      <c r="F486" t="s">
        <v>884</v>
      </c>
      <c r="G486">
        <f t="shared" si="7"/>
        <v>1</v>
      </c>
    </row>
    <row r="487" spans="1:7" x14ac:dyDescent="0.25">
      <c r="A487" t="e">
        <f>VLOOKUP(B487,[1]Applicant!$B$2:$D$176,3,FALSE)</f>
        <v>#N/A</v>
      </c>
      <c r="B487" t="s">
        <v>1143</v>
      </c>
      <c r="C487" t="s">
        <v>552</v>
      </c>
      <c r="E487">
        <v>1</v>
      </c>
      <c r="G487">
        <f t="shared" si="7"/>
        <v>0</v>
      </c>
    </row>
    <row r="488" spans="1:7" x14ac:dyDescent="0.25">
      <c r="A488" t="e">
        <f>VLOOKUP(B488,[1]Applicant!$B$2:$D$176,3,FALSE)</f>
        <v>#N/A</v>
      </c>
      <c r="B488" t="s">
        <v>1143</v>
      </c>
      <c r="C488" t="s">
        <v>524</v>
      </c>
      <c r="E488">
        <v>1</v>
      </c>
      <c r="G488">
        <f t="shared" si="7"/>
        <v>0</v>
      </c>
    </row>
    <row r="489" spans="1:7" x14ac:dyDescent="0.25">
      <c r="A489" t="e">
        <f>VLOOKUP(B489,[1]Applicant!$B$2:$D$176,3,FALSE)</f>
        <v>#N/A</v>
      </c>
      <c r="B489" t="s">
        <v>1143</v>
      </c>
      <c r="C489" t="s">
        <v>526</v>
      </c>
      <c r="E489">
        <v>1</v>
      </c>
      <c r="G489">
        <f t="shared" si="7"/>
        <v>0</v>
      </c>
    </row>
    <row r="490" spans="1:7" x14ac:dyDescent="0.25">
      <c r="A490" t="e">
        <f>VLOOKUP(B490,[1]Applicant!$B$2:$D$176,3,FALSE)</f>
        <v>#N/A</v>
      </c>
      <c r="B490" t="s">
        <v>1143</v>
      </c>
      <c r="C490" t="s">
        <v>528</v>
      </c>
      <c r="E490">
        <v>1</v>
      </c>
      <c r="G490">
        <f t="shared" si="7"/>
        <v>0</v>
      </c>
    </row>
    <row r="491" spans="1:7" x14ac:dyDescent="0.25">
      <c r="A491" t="e">
        <f>VLOOKUP(B491,[1]Applicant!$B$2:$D$176,3,FALSE)</f>
        <v>#N/A</v>
      </c>
      <c r="B491" t="s">
        <v>1143</v>
      </c>
      <c r="C491" t="s">
        <v>529</v>
      </c>
      <c r="E491">
        <v>1</v>
      </c>
      <c r="G491">
        <f t="shared" si="7"/>
        <v>0</v>
      </c>
    </row>
    <row r="492" spans="1:7" x14ac:dyDescent="0.25">
      <c r="A492" t="e">
        <f>VLOOKUP(B492,[1]Applicant!$B$2:$D$176,3,FALSE)</f>
        <v>#N/A</v>
      </c>
      <c r="B492" t="s">
        <v>1143</v>
      </c>
      <c r="C492" t="s">
        <v>532</v>
      </c>
      <c r="E492">
        <v>1</v>
      </c>
      <c r="G492">
        <f t="shared" si="7"/>
        <v>0</v>
      </c>
    </row>
    <row r="493" spans="1:7" x14ac:dyDescent="0.25">
      <c r="A493" t="e">
        <f>VLOOKUP(B493,[1]Applicant!$B$2:$D$176,3,FALSE)</f>
        <v>#N/A</v>
      </c>
      <c r="B493" t="s">
        <v>1143</v>
      </c>
      <c r="C493" t="s">
        <v>534</v>
      </c>
      <c r="E493">
        <v>1</v>
      </c>
      <c r="G493">
        <f t="shared" si="7"/>
        <v>0</v>
      </c>
    </row>
    <row r="494" spans="1:7" x14ac:dyDescent="0.25">
      <c r="A494" t="e">
        <f>VLOOKUP(B494,[1]Applicant!$B$2:$D$176,3,FALSE)</f>
        <v>#N/A</v>
      </c>
      <c r="B494" t="s">
        <v>1143</v>
      </c>
      <c r="C494" t="s">
        <v>536</v>
      </c>
      <c r="E494">
        <v>1</v>
      </c>
      <c r="G494">
        <f t="shared" si="7"/>
        <v>0</v>
      </c>
    </row>
    <row r="495" spans="1:7" x14ac:dyDescent="0.25">
      <c r="A495" t="e">
        <f>VLOOKUP(B495,[1]Applicant!$B$2:$D$176,3,FALSE)</f>
        <v>#N/A</v>
      </c>
      <c r="B495" t="s">
        <v>1143</v>
      </c>
      <c r="C495" t="s">
        <v>538</v>
      </c>
      <c r="E495">
        <v>1</v>
      </c>
      <c r="G495">
        <f t="shared" si="7"/>
        <v>0</v>
      </c>
    </row>
    <row r="496" spans="1:7" x14ac:dyDescent="0.25">
      <c r="A496" t="e">
        <f>VLOOKUP(B496,[1]Applicant!$B$2:$D$176,3,FALSE)</f>
        <v>#N/A</v>
      </c>
      <c r="B496" t="s">
        <v>1143</v>
      </c>
      <c r="C496" t="s">
        <v>539</v>
      </c>
      <c r="E496">
        <v>1</v>
      </c>
      <c r="G496">
        <f t="shared" si="7"/>
        <v>0</v>
      </c>
    </row>
    <row r="497" spans="1:7" x14ac:dyDescent="0.25">
      <c r="A497" t="e">
        <f>VLOOKUP(B497,[1]Applicant!$B$2:$D$176,3,FALSE)</f>
        <v>#N/A</v>
      </c>
      <c r="B497" t="s">
        <v>1143</v>
      </c>
      <c r="C497" t="s">
        <v>541</v>
      </c>
      <c r="E497">
        <v>1</v>
      </c>
      <c r="G497">
        <f t="shared" si="7"/>
        <v>0</v>
      </c>
    </row>
    <row r="498" spans="1:7" x14ac:dyDescent="0.25">
      <c r="A498" t="e">
        <f>VLOOKUP(B498,[1]Applicant!$B$2:$D$176,3,FALSE)</f>
        <v>#N/A</v>
      </c>
      <c r="B498" t="s">
        <v>1143</v>
      </c>
      <c r="C498" t="s">
        <v>543</v>
      </c>
      <c r="E498">
        <v>1</v>
      </c>
      <c r="G498">
        <f t="shared" si="7"/>
        <v>0</v>
      </c>
    </row>
    <row r="499" spans="1:7" x14ac:dyDescent="0.25">
      <c r="A499" t="e">
        <f>VLOOKUP(B499,[1]Applicant!$B$2:$D$176,3,FALSE)</f>
        <v>#N/A</v>
      </c>
      <c r="B499" t="s">
        <v>1143</v>
      </c>
      <c r="C499" t="s">
        <v>545</v>
      </c>
      <c r="E499">
        <v>1</v>
      </c>
      <c r="G499">
        <f t="shared" si="7"/>
        <v>0</v>
      </c>
    </row>
    <row r="500" spans="1:7" x14ac:dyDescent="0.25">
      <c r="A500" t="e">
        <f>VLOOKUP(B500,[1]Applicant!$B$2:$D$176,3,FALSE)</f>
        <v>#N/A</v>
      </c>
      <c r="B500" t="s">
        <v>1143</v>
      </c>
      <c r="C500" t="s">
        <v>547</v>
      </c>
      <c r="E500">
        <v>1</v>
      </c>
      <c r="G500">
        <f t="shared" si="7"/>
        <v>0</v>
      </c>
    </row>
    <row r="501" spans="1:7" x14ac:dyDescent="0.25">
      <c r="A501" t="e">
        <f>VLOOKUP(B501,[1]Applicant!$B$2:$D$176,3,FALSE)</f>
        <v>#N/A</v>
      </c>
      <c r="B501" t="s">
        <v>1143</v>
      </c>
      <c r="C501" t="s">
        <v>550</v>
      </c>
      <c r="E501">
        <v>1</v>
      </c>
      <c r="G501">
        <f t="shared" si="7"/>
        <v>0</v>
      </c>
    </row>
    <row r="502" spans="1:7" x14ac:dyDescent="0.25">
      <c r="A502" t="e">
        <f>VLOOKUP(B502,[1]Applicant!$B$2:$D$176,3,FALSE)</f>
        <v>#N/A</v>
      </c>
      <c r="B502" t="s">
        <v>1144</v>
      </c>
      <c r="C502" t="s">
        <v>552</v>
      </c>
      <c r="D502" t="s">
        <v>549</v>
      </c>
      <c r="E502">
        <v>1</v>
      </c>
      <c r="F502" t="s">
        <v>880</v>
      </c>
      <c r="G502">
        <f t="shared" si="7"/>
        <v>1</v>
      </c>
    </row>
    <row r="503" spans="1:7" x14ac:dyDescent="0.25">
      <c r="A503" t="e">
        <f>VLOOKUP(B503,[1]Applicant!$B$2:$D$176,3,FALSE)</f>
        <v>#N/A</v>
      </c>
      <c r="B503" t="s">
        <v>1144</v>
      </c>
      <c r="C503" t="s">
        <v>524</v>
      </c>
      <c r="D503" t="s">
        <v>549</v>
      </c>
      <c r="E503">
        <v>1</v>
      </c>
      <c r="F503" t="s">
        <v>879</v>
      </c>
      <c r="G503">
        <f t="shared" si="7"/>
        <v>1</v>
      </c>
    </row>
    <row r="504" spans="1:7" x14ac:dyDescent="0.25">
      <c r="A504" t="e">
        <f>VLOOKUP(B504,[1]Applicant!$B$2:$D$176,3,FALSE)</f>
        <v>#N/A</v>
      </c>
      <c r="B504" t="s">
        <v>1144</v>
      </c>
      <c r="C504" t="s">
        <v>526</v>
      </c>
      <c r="D504" t="s">
        <v>549</v>
      </c>
      <c r="E504">
        <v>1</v>
      </c>
      <c r="F504" t="s">
        <v>878</v>
      </c>
      <c r="G504">
        <f t="shared" si="7"/>
        <v>1</v>
      </c>
    </row>
    <row r="505" spans="1:7" x14ac:dyDescent="0.25">
      <c r="A505" t="e">
        <f>VLOOKUP(B505,[1]Applicant!$B$2:$D$176,3,FALSE)</f>
        <v>#N/A</v>
      </c>
      <c r="B505" t="s">
        <v>1144</v>
      </c>
      <c r="C505" t="s">
        <v>528</v>
      </c>
      <c r="D505" t="s">
        <v>549</v>
      </c>
      <c r="E505">
        <v>1</v>
      </c>
      <c r="F505" t="s">
        <v>877</v>
      </c>
      <c r="G505">
        <f t="shared" si="7"/>
        <v>1</v>
      </c>
    </row>
    <row r="506" spans="1:7" x14ac:dyDescent="0.25">
      <c r="A506" t="e">
        <f>VLOOKUP(B506,[1]Applicant!$B$2:$D$176,3,FALSE)</f>
        <v>#N/A</v>
      </c>
      <c r="B506" t="s">
        <v>1144</v>
      </c>
      <c r="C506" t="s">
        <v>532</v>
      </c>
      <c r="D506" t="s">
        <v>549</v>
      </c>
      <c r="E506">
        <v>1</v>
      </c>
      <c r="F506" t="s">
        <v>876</v>
      </c>
      <c r="G506">
        <f t="shared" si="7"/>
        <v>1</v>
      </c>
    </row>
    <row r="507" spans="1:7" x14ac:dyDescent="0.25">
      <c r="A507" t="e">
        <f>VLOOKUP(B507,[1]Applicant!$B$2:$D$176,3,FALSE)</f>
        <v>#N/A</v>
      </c>
      <c r="B507" t="s">
        <v>1144</v>
      </c>
      <c r="C507" t="s">
        <v>534</v>
      </c>
      <c r="D507" t="s">
        <v>549</v>
      </c>
      <c r="E507">
        <v>1</v>
      </c>
      <c r="F507" t="s">
        <v>875</v>
      </c>
      <c r="G507">
        <f t="shared" si="7"/>
        <v>1</v>
      </c>
    </row>
    <row r="508" spans="1:7" x14ac:dyDescent="0.25">
      <c r="A508" t="e">
        <f>VLOOKUP(B508,[1]Applicant!$B$2:$D$176,3,FALSE)</f>
        <v>#N/A</v>
      </c>
      <c r="B508" t="s">
        <v>1144</v>
      </c>
      <c r="C508" t="s">
        <v>536</v>
      </c>
      <c r="D508" t="s">
        <v>874</v>
      </c>
      <c r="E508">
        <v>1</v>
      </c>
      <c r="F508" t="s">
        <v>873</v>
      </c>
      <c r="G508">
        <f t="shared" si="7"/>
        <v>3</v>
      </c>
    </row>
    <row r="509" spans="1:7" x14ac:dyDescent="0.25">
      <c r="A509" t="e">
        <f>VLOOKUP(B509,[1]Applicant!$B$2:$D$176,3,FALSE)</f>
        <v>#N/A</v>
      </c>
      <c r="B509" t="s">
        <v>1144</v>
      </c>
      <c r="C509" t="s">
        <v>538</v>
      </c>
      <c r="D509" t="s">
        <v>874</v>
      </c>
      <c r="E509">
        <v>1</v>
      </c>
      <c r="F509" t="s">
        <v>873</v>
      </c>
      <c r="G509">
        <f t="shared" si="7"/>
        <v>3</v>
      </c>
    </row>
    <row r="510" spans="1:7" x14ac:dyDescent="0.25">
      <c r="A510" t="e">
        <f>VLOOKUP(B510,[1]Applicant!$B$2:$D$176,3,FALSE)</f>
        <v>#N/A</v>
      </c>
      <c r="B510" t="s">
        <v>1144</v>
      </c>
      <c r="C510" t="s">
        <v>539</v>
      </c>
      <c r="D510" t="s">
        <v>872</v>
      </c>
      <c r="E510">
        <v>1</v>
      </c>
      <c r="F510" t="s">
        <v>871</v>
      </c>
      <c r="G510">
        <f t="shared" si="7"/>
        <v>3</v>
      </c>
    </row>
    <row r="511" spans="1:7" x14ac:dyDescent="0.25">
      <c r="A511" t="e">
        <f>VLOOKUP(B511,[1]Applicant!$B$2:$D$176,3,FALSE)</f>
        <v>#N/A</v>
      </c>
      <c r="B511" t="s">
        <v>1144</v>
      </c>
      <c r="C511" t="s">
        <v>541</v>
      </c>
      <c r="D511" t="s">
        <v>666</v>
      </c>
      <c r="E511">
        <v>1</v>
      </c>
      <c r="F511" t="s">
        <v>870</v>
      </c>
      <c r="G511">
        <f t="shared" si="7"/>
        <v>3</v>
      </c>
    </row>
    <row r="512" spans="1:7" x14ac:dyDescent="0.25">
      <c r="A512" t="e">
        <f>VLOOKUP(B512,[1]Applicant!$B$2:$D$176,3,FALSE)</f>
        <v>#N/A</v>
      </c>
      <c r="B512" t="s">
        <v>1144</v>
      </c>
      <c r="C512" t="s">
        <v>543</v>
      </c>
      <c r="D512" t="s">
        <v>666</v>
      </c>
      <c r="E512">
        <v>1</v>
      </c>
      <c r="F512" t="s">
        <v>870</v>
      </c>
      <c r="G512">
        <f t="shared" si="7"/>
        <v>3</v>
      </c>
    </row>
    <row r="513" spans="1:7" x14ac:dyDescent="0.25">
      <c r="A513" t="e">
        <f>VLOOKUP(B513,[1]Applicant!$B$2:$D$176,3,FALSE)</f>
        <v>#N/A</v>
      </c>
      <c r="B513" t="s">
        <v>1144</v>
      </c>
      <c r="C513" t="s">
        <v>545</v>
      </c>
      <c r="D513" t="s">
        <v>666</v>
      </c>
      <c r="E513">
        <v>1</v>
      </c>
      <c r="F513" t="s">
        <v>870</v>
      </c>
      <c r="G513">
        <f t="shared" si="7"/>
        <v>3</v>
      </c>
    </row>
    <row r="514" spans="1:7" x14ac:dyDescent="0.25">
      <c r="A514" t="e">
        <f>VLOOKUP(B514,[1]Applicant!$B$2:$D$176,3,FALSE)</f>
        <v>#N/A</v>
      </c>
      <c r="B514" t="s">
        <v>1144</v>
      </c>
      <c r="C514" t="s">
        <v>547</v>
      </c>
      <c r="D514" t="s">
        <v>666</v>
      </c>
      <c r="E514">
        <v>1</v>
      </c>
      <c r="F514" t="s">
        <v>870</v>
      </c>
      <c r="G514">
        <f t="shared" ref="G514:G577" si="8">IFERROR(VLOOKUP(D514,$I$2:$J$126,2,0),0)</f>
        <v>3</v>
      </c>
    </row>
    <row r="515" spans="1:7" x14ac:dyDescent="0.25">
      <c r="A515" t="e">
        <f>VLOOKUP(B515,[1]Applicant!$B$2:$D$176,3,FALSE)</f>
        <v>#N/A</v>
      </c>
      <c r="B515" t="s">
        <v>1144</v>
      </c>
      <c r="C515" t="s">
        <v>550</v>
      </c>
      <c r="D515" t="s">
        <v>666</v>
      </c>
      <c r="E515">
        <v>1</v>
      </c>
      <c r="F515" t="s">
        <v>870</v>
      </c>
      <c r="G515">
        <f t="shared" si="8"/>
        <v>3</v>
      </c>
    </row>
    <row r="516" spans="1:7" x14ac:dyDescent="0.25">
      <c r="A516" t="e">
        <f>VLOOKUP(B516,[1]Applicant!$B$2:$D$176,3,FALSE)</f>
        <v>#N/A</v>
      </c>
      <c r="B516" t="s">
        <v>1144</v>
      </c>
      <c r="D516" t="s">
        <v>521</v>
      </c>
      <c r="E516">
        <v>1</v>
      </c>
      <c r="F516" t="s">
        <v>521</v>
      </c>
      <c r="G516">
        <f t="shared" si="8"/>
        <v>0</v>
      </c>
    </row>
    <row r="517" spans="1:7" x14ac:dyDescent="0.25">
      <c r="A517" t="e">
        <f>VLOOKUP(B517,[1]Applicant!$B$2:$D$176,3,FALSE)</f>
        <v>#N/A</v>
      </c>
      <c r="B517" t="s">
        <v>1145</v>
      </c>
      <c r="C517" t="s">
        <v>552</v>
      </c>
      <c r="E517">
        <v>1</v>
      </c>
      <c r="G517">
        <f t="shared" si="8"/>
        <v>0</v>
      </c>
    </row>
    <row r="518" spans="1:7" x14ac:dyDescent="0.25">
      <c r="A518" t="e">
        <f>VLOOKUP(B518,[1]Applicant!$B$2:$D$176,3,FALSE)</f>
        <v>#N/A</v>
      </c>
      <c r="B518" t="s">
        <v>1145</v>
      </c>
      <c r="C518" t="s">
        <v>524</v>
      </c>
      <c r="E518">
        <v>1</v>
      </c>
      <c r="G518">
        <f t="shared" si="8"/>
        <v>0</v>
      </c>
    </row>
    <row r="519" spans="1:7" x14ac:dyDescent="0.25">
      <c r="A519" t="e">
        <f>VLOOKUP(B519,[1]Applicant!$B$2:$D$176,3,FALSE)</f>
        <v>#N/A</v>
      </c>
      <c r="B519" t="s">
        <v>1145</v>
      </c>
      <c r="C519" t="s">
        <v>526</v>
      </c>
      <c r="E519">
        <v>1</v>
      </c>
      <c r="G519">
        <f t="shared" si="8"/>
        <v>0</v>
      </c>
    </row>
    <row r="520" spans="1:7" x14ac:dyDescent="0.25">
      <c r="A520" t="e">
        <f>VLOOKUP(B520,[1]Applicant!$B$2:$D$176,3,FALSE)</f>
        <v>#N/A</v>
      </c>
      <c r="B520" t="s">
        <v>1145</v>
      </c>
      <c r="C520" t="s">
        <v>528</v>
      </c>
      <c r="E520">
        <v>1</v>
      </c>
      <c r="G520">
        <f t="shared" si="8"/>
        <v>0</v>
      </c>
    </row>
    <row r="521" spans="1:7" x14ac:dyDescent="0.25">
      <c r="A521" t="e">
        <f>VLOOKUP(B521,[1]Applicant!$B$2:$D$176,3,FALSE)</f>
        <v>#N/A</v>
      </c>
      <c r="B521" t="s">
        <v>1145</v>
      </c>
      <c r="C521" t="s">
        <v>529</v>
      </c>
      <c r="E521">
        <v>1</v>
      </c>
      <c r="G521">
        <f t="shared" si="8"/>
        <v>0</v>
      </c>
    </row>
    <row r="522" spans="1:7" x14ac:dyDescent="0.25">
      <c r="A522" t="e">
        <f>VLOOKUP(B522,[1]Applicant!$B$2:$D$176,3,FALSE)</f>
        <v>#N/A</v>
      </c>
      <c r="B522" t="s">
        <v>1145</v>
      </c>
      <c r="C522" t="s">
        <v>532</v>
      </c>
      <c r="E522">
        <v>1</v>
      </c>
      <c r="G522">
        <f t="shared" si="8"/>
        <v>0</v>
      </c>
    </row>
    <row r="523" spans="1:7" x14ac:dyDescent="0.25">
      <c r="A523" t="e">
        <f>VLOOKUP(B523,[1]Applicant!$B$2:$D$176,3,FALSE)</f>
        <v>#N/A</v>
      </c>
      <c r="B523" t="s">
        <v>1145</v>
      </c>
      <c r="C523" t="s">
        <v>534</v>
      </c>
      <c r="D523" t="s">
        <v>642</v>
      </c>
      <c r="E523">
        <v>1</v>
      </c>
      <c r="F523" t="s">
        <v>859</v>
      </c>
      <c r="G523">
        <f t="shared" si="8"/>
        <v>1</v>
      </c>
    </row>
    <row r="524" spans="1:7" x14ac:dyDescent="0.25">
      <c r="A524" t="e">
        <f>VLOOKUP(B524,[1]Applicant!$B$2:$D$176,3,FALSE)</f>
        <v>#N/A</v>
      </c>
      <c r="B524" t="s">
        <v>1145</v>
      </c>
      <c r="C524" t="s">
        <v>536</v>
      </c>
      <c r="D524" t="s">
        <v>642</v>
      </c>
      <c r="E524">
        <v>1</v>
      </c>
      <c r="F524" t="s">
        <v>859</v>
      </c>
      <c r="G524">
        <f t="shared" si="8"/>
        <v>1</v>
      </c>
    </row>
    <row r="525" spans="1:7" x14ac:dyDescent="0.25">
      <c r="A525" t="e">
        <f>VLOOKUP(B525,[1]Applicant!$B$2:$D$176,3,FALSE)</f>
        <v>#N/A</v>
      </c>
      <c r="B525" t="s">
        <v>1145</v>
      </c>
      <c r="C525" t="s">
        <v>538</v>
      </c>
      <c r="D525" t="s">
        <v>642</v>
      </c>
      <c r="E525">
        <v>1</v>
      </c>
      <c r="F525" t="s">
        <v>859</v>
      </c>
      <c r="G525">
        <f t="shared" si="8"/>
        <v>1</v>
      </c>
    </row>
    <row r="526" spans="1:7" x14ac:dyDescent="0.25">
      <c r="A526" t="e">
        <f>VLOOKUP(B526,[1]Applicant!$B$2:$D$176,3,FALSE)</f>
        <v>#N/A</v>
      </c>
      <c r="B526" t="s">
        <v>1145</v>
      </c>
      <c r="C526" t="s">
        <v>539</v>
      </c>
      <c r="D526" t="s">
        <v>642</v>
      </c>
      <c r="E526">
        <v>1</v>
      </c>
      <c r="F526" t="s">
        <v>858</v>
      </c>
      <c r="G526">
        <f t="shared" si="8"/>
        <v>1</v>
      </c>
    </row>
    <row r="527" spans="1:7" x14ac:dyDescent="0.25">
      <c r="A527" t="e">
        <f>VLOOKUP(B527,[1]Applicant!$B$2:$D$176,3,FALSE)</f>
        <v>#N/A</v>
      </c>
      <c r="B527" t="s">
        <v>1145</v>
      </c>
      <c r="C527" t="s">
        <v>541</v>
      </c>
      <c r="D527" t="s">
        <v>642</v>
      </c>
      <c r="E527">
        <v>1</v>
      </c>
      <c r="F527" t="s">
        <v>858</v>
      </c>
      <c r="G527">
        <f t="shared" si="8"/>
        <v>1</v>
      </c>
    </row>
    <row r="528" spans="1:7" x14ac:dyDescent="0.25">
      <c r="A528" t="e">
        <f>VLOOKUP(B528,[1]Applicant!$B$2:$D$176,3,FALSE)</f>
        <v>#N/A</v>
      </c>
      <c r="B528" t="s">
        <v>1145</v>
      </c>
      <c r="C528" t="s">
        <v>543</v>
      </c>
      <c r="D528" t="s">
        <v>642</v>
      </c>
      <c r="E528">
        <v>1</v>
      </c>
      <c r="F528" t="s">
        <v>858</v>
      </c>
      <c r="G528">
        <f t="shared" si="8"/>
        <v>1</v>
      </c>
    </row>
    <row r="529" spans="1:7" x14ac:dyDescent="0.25">
      <c r="A529" t="e">
        <f>VLOOKUP(B529,[1]Applicant!$B$2:$D$176,3,FALSE)</f>
        <v>#N/A</v>
      </c>
      <c r="B529" t="s">
        <v>1145</v>
      </c>
      <c r="C529" t="s">
        <v>545</v>
      </c>
      <c r="D529" t="s">
        <v>642</v>
      </c>
      <c r="E529">
        <v>1</v>
      </c>
      <c r="F529" t="s">
        <v>858</v>
      </c>
      <c r="G529">
        <f t="shared" si="8"/>
        <v>1</v>
      </c>
    </row>
    <row r="530" spans="1:7" x14ac:dyDescent="0.25">
      <c r="A530" t="e">
        <f>VLOOKUP(B530,[1]Applicant!$B$2:$D$176,3,FALSE)</f>
        <v>#N/A</v>
      </c>
      <c r="B530" t="s">
        <v>1145</v>
      </c>
      <c r="C530" t="s">
        <v>547</v>
      </c>
      <c r="D530" t="s">
        <v>642</v>
      </c>
      <c r="E530">
        <v>1</v>
      </c>
      <c r="F530" t="s">
        <v>858</v>
      </c>
      <c r="G530">
        <f t="shared" si="8"/>
        <v>1</v>
      </c>
    </row>
    <row r="531" spans="1:7" x14ac:dyDescent="0.25">
      <c r="A531" t="e">
        <f>VLOOKUP(B531,[1]Applicant!$B$2:$D$176,3,FALSE)</f>
        <v>#N/A</v>
      </c>
      <c r="B531" t="s">
        <v>1145</v>
      </c>
      <c r="C531" t="s">
        <v>550</v>
      </c>
      <c r="D531" t="s">
        <v>642</v>
      </c>
      <c r="E531">
        <v>1</v>
      </c>
      <c r="F531" t="s">
        <v>858</v>
      </c>
      <c r="G531">
        <f t="shared" si="8"/>
        <v>1</v>
      </c>
    </row>
    <row r="532" spans="1:7" x14ac:dyDescent="0.25">
      <c r="A532" t="e">
        <f>VLOOKUP(B532,[1]Applicant!$B$2:$D$176,3,FALSE)</f>
        <v>#N/A</v>
      </c>
      <c r="B532" t="s">
        <v>1146</v>
      </c>
      <c r="C532" t="s">
        <v>552</v>
      </c>
      <c r="D532" t="s">
        <v>848</v>
      </c>
      <c r="E532">
        <v>1</v>
      </c>
      <c r="F532" t="s">
        <v>847</v>
      </c>
      <c r="G532">
        <f t="shared" si="8"/>
        <v>3</v>
      </c>
    </row>
    <row r="533" spans="1:7" x14ac:dyDescent="0.25">
      <c r="A533" t="e">
        <f>VLOOKUP(B533,[1]Applicant!$B$2:$D$176,3,FALSE)</f>
        <v>#N/A</v>
      </c>
      <c r="B533" t="s">
        <v>1146</v>
      </c>
      <c r="C533" t="s">
        <v>524</v>
      </c>
      <c r="D533" t="s">
        <v>625</v>
      </c>
      <c r="E533">
        <v>1</v>
      </c>
      <c r="F533" t="s">
        <v>845</v>
      </c>
      <c r="G533">
        <f t="shared" si="8"/>
        <v>1</v>
      </c>
    </row>
    <row r="534" spans="1:7" x14ac:dyDescent="0.25">
      <c r="A534" t="e">
        <f>VLOOKUP(B534,[1]Applicant!$B$2:$D$176,3,FALSE)</f>
        <v>#N/A</v>
      </c>
      <c r="B534" t="s">
        <v>1146</v>
      </c>
      <c r="C534" t="s">
        <v>526</v>
      </c>
      <c r="D534" t="s">
        <v>625</v>
      </c>
      <c r="E534">
        <v>1</v>
      </c>
      <c r="F534" t="s">
        <v>845</v>
      </c>
      <c r="G534">
        <f t="shared" si="8"/>
        <v>1</v>
      </c>
    </row>
    <row r="535" spans="1:7" x14ac:dyDescent="0.25">
      <c r="A535" t="e">
        <f>VLOOKUP(B535,[1]Applicant!$B$2:$D$176,3,FALSE)</f>
        <v>#N/A</v>
      </c>
      <c r="B535" t="s">
        <v>1146</v>
      </c>
      <c r="C535" t="s">
        <v>528</v>
      </c>
      <c r="D535" t="s">
        <v>625</v>
      </c>
      <c r="E535">
        <v>1</v>
      </c>
      <c r="F535" t="s">
        <v>845</v>
      </c>
      <c r="G535">
        <f t="shared" si="8"/>
        <v>1</v>
      </c>
    </row>
    <row r="536" spans="1:7" x14ac:dyDescent="0.25">
      <c r="A536" t="e">
        <f>VLOOKUP(B536,[1]Applicant!$B$2:$D$176,3,FALSE)</f>
        <v>#N/A</v>
      </c>
      <c r="B536" t="s">
        <v>1146</v>
      </c>
      <c r="C536" t="s">
        <v>529</v>
      </c>
      <c r="D536" t="s">
        <v>625</v>
      </c>
      <c r="E536">
        <v>1</v>
      </c>
      <c r="F536" t="s">
        <v>845</v>
      </c>
      <c r="G536">
        <f t="shared" si="8"/>
        <v>1</v>
      </c>
    </row>
    <row r="537" spans="1:7" x14ac:dyDescent="0.25">
      <c r="A537" t="e">
        <f>VLOOKUP(B537,[1]Applicant!$B$2:$D$176,3,FALSE)</f>
        <v>#N/A</v>
      </c>
      <c r="B537" t="s">
        <v>1146</v>
      </c>
      <c r="C537" t="s">
        <v>534</v>
      </c>
      <c r="D537" t="s">
        <v>625</v>
      </c>
      <c r="E537">
        <v>1</v>
      </c>
      <c r="F537" t="s">
        <v>845</v>
      </c>
      <c r="G537">
        <f t="shared" si="8"/>
        <v>1</v>
      </c>
    </row>
    <row r="538" spans="1:7" x14ac:dyDescent="0.25">
      <c r="A538" t="e">
        <f>VLOOKUP(B538,[1]Applicant!$B$2:$D$176,3,FALSE)</f>
        <v>#N/A</v>
      </c>
      <c r="B538" t="s">
        <v>1146</v>
      </c>
      <c r="C538" t="s">
        <v>536</v>
      </c>
      <c r="D538" t="s">
        <v>625</v>
      </c>
      <c r="E538">
        <v>1</v>
      </c>
      <c r="F538" t="s">
        <v>845</v>
      </c>
      <c r="G538">
        <f t="shared" si="8"/>
        <v>1</v>
      </c>
    </row>
    <row r="539" spans="1:7" x14ac:dyDescent="0.25">
      <c r="A539" t="e">
        <f>VLOOKUP(B539,[1]Applicant!$B$2:$D$176,3,FALSE)</f>
        <v>#N/A</v>
      </c>
      <c r="B539" t="s">
        <v>1146</v>
      </c>
      <c r="C539" t="s">
        <v>538</v>
      </c>
      <c r="D539" t="s">
        <v>625</v>
      </c>
      <c r="E539">
        <v>1</v>
      </c>
      <c r="F539" t="s">
        <v>845</v>
      </c>
      <c r="G539">
        <f t="shared" si="8"/>
        <v>1</v>
      </c>
    </row>
    <row r="540" spans="1:7" x14ac:dyDescent="0.25">
      <c r="A540" t="e">
        <f>VLOOKUP(B540,[1]Applicant!$B$2:$D$176,3,FALSE)</f>
        <v>#N/A</v>
      </c>
      <c r="B540" t="s">
        <v>1146</v>
      </c>
      <c r="C540" t="s">
        <v>539</v>
      </c>
      <c r="D540" t="s">
        <v>625</v>
      </c>
      <c r="E540">
        <v>1</v>
      </c>
      <c r="F540" t="s">
        <v>845</v>
      </c>
      <c r="G540">
        <f t="shared" si="8"/>
        <v>1</v>
      </c>
    </row>
    <row r="541" spans="1:7" x14ac:dyDescent="0.25">
      <c r="A541" t="e">
        <f>VLOOKUP(B541,[1]Applicant!$B$2:$D$176,3,FALSE)</f>
        <v>#N/A</v>
      </c>
      <c r="B541" t="s">
        <v>1146</v>
      </c>
      <c r="C541" t="s">
        <v>541</v>
      </c>
      <c r="D541" t="s">
        <v>625</v>
      </c>
      <c r="E541">
        <v>1</v>
      </c>
      <c r="F541" t="s">
        <v>845</v>
      </c>
      <c r="G541">
        <f t="shared" si="8"/>
        <v>1</v>
      </c>
    </row>
    <row r="542" spans="1:7" x14ac:dyDescent="0.25">
      <c r="A542" t="e">
        <f>VLOOKUP(B542,[1]Applicant!$B$2:$D$176,3,FALSE)</f>
        <v>#N/A</v>
      </c>
      <c r="B542" t="s">
        <v>1146</v>
      </c>
      <c r="C542" t="s">
        <v>543</v>
      </c>
      <c r="D542" t="s">
        <v>625</v>
      </c>
      <c r="E542">
        <v>1</v>
      </c>
      <c r="F542" t="s">
        <v>846</v>
      </c>
      <c r="G542">
        <f t="shared" si="8"/>
        <v>1</v>
      </c>
    </row>
    <row r="543" spans="1:7" x14ac:dyDescent="0.25">
      <c r="A543" t="e">
        <f>VLOOKUP(B543,[1]Applicant!$B$2:$D$176,3,FALSE)</f>
        <v>#N/A</v>
      </c>
      <c r="B543" t="s">
        <v>1146</v>
      </c>
      <c r="C543" t="s">
        <v>545</v>
      </c>
      <c r="D543" t="s">
        <v>625</v>
      </c>
      <c r="E543">
        <v>1</v>
      </c>
      <c r="F543" t="s">
        <v>846</v>
      </c>
      <c r="G543">
        <f t="shared" si="8"/>
        <v>1</v>
      </c>
    </row>
    <row r="544" spans="1:7" x14ac:dyDescent="0.25">
      <c r="A544" t="e">
        <f>VLOOKUP(B544,[1]Applicant!$B$2:$D$176,3,FALSE)</f>
        <v>#N/A</v>
      </c>
      <c r="B544" t="s">
        <v>1146</v>
      </c>
      <c r="C544" t="s">
        <v>547</v>
      </c>
      <c r="D544" t="s">
        <v>625</v>
      </c>
      <c r="E544">
        <v>1</v>
      </c>
      <c r="F544" t="s">
        <v>846</v>
      </c>
      <c r="G544">
        <f t="shared" si="8"/>
        <v>1</v>
      </c>
    </row>
    <row r="545" spans="1:7" x14ac:dyDescent="0.25">
      <c r="A545" t="e">
        <f>VLOOKUP(B545,[1]Applicant!$B$2:$D$176,3,FALSE)</f>
        <v>#N/A</v>
      </c>
      <c r="B545" t="s">
        <v>1146</v>
      </c>
      <c r="C545" t="s">
        <v>550</v>
      </c>
      <c r="D545" t="s">
        <v>625</v>
      </c>
      <c r="E545">
        <v>1</v>
      </c>
      <c r="F545" t="s">
        <v>846</v>
      </c>
      <c r="G545">
        <f t="shared" si="8"/>
        <v>1</v>
      </c>
    </row>
    <row r="546" spans="1:7" x14ac:dyDescent="0.25">
      <c r="A546" t="e">
        <f>VLOOKUP(B546,[1]Applicant!$B$2:$D$176,3,FALSE)</f>
        <v>#N/A</v>
      </c>
      <c r="B546" t="s">
        <v>1146</v>
      </c>
      <c r="C546" t="s">
        <v>532</v>
      </c>
      <c r="D546" t="s">
        <v>625</v>
      </c>
      <c r="E546">
        <v>1</v>
      </c>
      <c r="F546" t="s">
        <v>845</v>
      </c>
      <c r="G546">
        <f t="shared" si="8"/>
        <v>1</v>
      </c>
    </row>
    <row r="547" spans="1:7" x14ac:dyDescent="0.25">
      <c r="A547" t="e">
        <f>VLOOKUP(B547,[1]Applicant!$B$2:$D$176,3,FALSE)</f>
        <v>#N/A</v>
      </c>
      <c r="B547" t="s">
        <v>1147</v>
      </c>
      <c r="C547" t="s">
        <v>552</v>
      </c>
      <c r="D547" t="s">
        <v>625</v>
      </c>
      <c r="E547">
        <v>1</v>
      </c>
      <c r="F547" t="s">
        <v>839</v>
      </c>
      <c r="G547">
        <f t="shared" si="8"/>
        <v>1</v>
      </c>
    </row>
    <row r="548" spans="1:7" x14ac:dyDescent="0.25">
      <c r="A548" t="e">
        <f>VLOOKUP(B548,[1]Applicant!$B$2:$D$176,3,FALSE)</f>
        <v>#N/A</v>
      </c>
      <c r="B548" t="s">
        <v>1147</v>
      </c>
      <c r="C548" t="s">
        <v>524</v>
      </c>
      <c r="D548" t="s">
        <v>625</v>
      </c>
      <c r="E548">
        <v>1</v>
      </c>
      <c r="F548" t="s">
        <v>834</v>
      </c>
      <c r="G548">
        <f t="shared" si="8"/>
        <v>1</v>
      </c>
    </row>
    <row r="549" spans="1:7" x14ac:dyDescent="0.25">
      <c r="A549" t="e">
        <f>VLOOKUP(B549,[1]Applicant!$B$2:$D$176,3,FALSE)</f>
        <v>#N/A</v>
      </c>
      <c r="B549" t="s">
        <v>1147</v>
      </c>
      <c r="C549" t="s">
        <v>526</v>
      </c>
      <c r="D549" t="s">
        <v>625</v>
      </c>
      <c r="E549">
        <v>1</v>
      </c>
      <c r="F549" t="s">
        <v>834</v>
      </c>
      <c r="G549">
        <f t="shared" si="8"/>
        <v>1</v>
      </c>
    </row>
    <row r="550" spans="1:7" x14ac:dyDescent="0.25">
      <c r="A550" t="e">
        <f>VLOOKUP(B550,[1]Applicant!$B$2:$D$176,3,FALSE)</f>
        <v>#N/A</v>
      </c>
      <c r="B550" t="s">
        <v>1147</v>
      </c>
      <c r="C550" t="s">
        <v>528</v>
      </c>
      <c r="D550" t="s">
        <v>625</v>
      </c>
      <c r="E550">
        <v>1</v>
      </c>
      <c r="F550" t="s">
        <v>834</v>
      </c>
      <c r="G550">
        <f t="shared" si="8"/>
        <v>1</v>
      </c>
    </row>
    <row r="551" spans="1:7" x14ac:dyDescent="0.25">
      <c r="A551" t="e">
        <f>VLOOKUP(B551,[1]Applicant!$B$2:$D$176,3,FALSE)</f>
        <v>#N/A</v>
      </c>
      <c r="B551" t="s">
        <v>1147</v>
      </c>
      <c r="C551" t="s">
        <v>529</v>
      </c>
      <c r="D551" t="s">
        <v>625</v>
      </c>
      <c r="E551">
        <v>1</v>
      </c>
      <c r="F551" t="s">
        <v>834</v>
      </c>
      <c r="G551">
        <f t="shared" si="8"/>
        <v>1</v>
      </c>
    </row>
    <row r="552" spans="1:7" x14ac:dyDescent="0.25">
      <c r="A552" t="e">
        <f>VLOOKUP(B552,[1]Applicant!$B$2:$D$176,3,FALSE)</f>
        <v>#N/A</v>
      </c>
      <c r="B552" t="s">
        <v>1147</v>
      </c>
      <c r="C552" t="s">
        <v>532</v>
      </c>
      <c r="D552" t="s">
        <v>625</v>
      </c>
      <c r="E552">
        <v>1</v>
      </c>
      <c r="F552" t="s">
        <v>834</v>
      </c>
      <c r="G552">
        <f t="shared" si="8"/>
        <v>1</v>
      </c>
    </row>
    <row r="553" spans="1:7" x14ac:dyDescent="0.25">
      <c r="A553" t="e">
        <f>VLOOKUP(B553,[1]Applicant!$B$2:$D$176,3,FALSE)</f>
        <v>#N/A</v>
      </c>
      <c r="B553" t="s">
        <v>1147</v>
      </c>
      <c r="C553" t="s">
        <v>534</v>
      </c>
      <c r="D553" t="s">
        <v>625</v>
      </c>
      <c r="E553">
        <v>1</v>
      </c>
      <c r="F553" t="s">
        <v>834</v>
      </c>
      <c r="G553">
        <f t="shared" si="8"/>
        <v>1</v>
      </c>
    </row>
    <row r="554" spans="1:7" x14ac:dyDescent="0.25">
      <c r="A554" t="e">
        <f>VLOOKUP(B554,[1]Applicant!$B$2:$D$176,3,FALSE)</f>
        <v>#N/A</v>
      </c>
      <c r="B554" t="s">
        <v>1147</v>
      </c>
      <c r="C554" t="s">
        <v>536</v>
      </c>
      <c r="D554" t="s">
        <v>625</v>
      </c>
      <c r="E554">
        <v>1</v>
      </c>
      <c r="F554" t="s">
        <v>834</v>
      </c>
      <c r="G554">
        <f t="shared" si="8"/>
        <v>1</v>
      </c>
    </row>
    <row r="555" spans="1:7" x14ac:dyDescent="0.25">
      <c r="A555" t="e">
        <f>VLOOKUP(B555,[1]Applicant!$B$2:$D$176,3,FALSE)</f>
        <v>#N/A</v>
      </c>
      <c r="B555" t="s">
        <v>1147</v>
      </c>
      <c r="C555" t="s">
        <v>538</v>
      </c>
      <c r="D555" t="s">
        <v>835</v>
      </c>
      <c r="E555">
        <v>1</v>
      </c>
      <c r="F555" t="s">
        <v>838</v>
      </c>
      <c r="G555">
        <f t="shared" si="8"/>
        <v>3</v>
      </c>
    </row>
    <row r="556" spans="1:7" x14ac:dyDescent="0.25">
      <c r="A556" t="e">
        <f>VLOOKUP(B556,[1]Applicant!$B$2:$D$176,3,FALSE)</f>
        <v>#N/A</v>
      </c>
      <c r="B556" t="s">
        <v>1147</v>
      </c>
      <c r="C556" t="s">
        <v>539</v>
      </c>
      <c r="D556" t="s">
        <v>837</v>
      </c>
      <c r="E556">
        <v>1</v>
      </c>
      <c r="F556" t="s">
        <v>836</v>
      </c>
      <c r="G556">
        <f t="shared" si="8"/>
        <v>3</v>
      </c>
    </row>
    <row r="557" spans="1:7" x14ac:dyDescent="0.25">
      <c r="A557" t="e">
        <f>VLOOKUP(B557,[1]Applicant!$B$2:$D$176,3,FALSE)</f>
        <v>#N/A</v>
      </c>
      <c r="B557" t="s">
        <v>1147</v>
      </c>
      <c r="C557" t="s">
        <v>541</v>
      </c>
      <c r="D557" t="s">
        <v>835</v>
      </c>
      <c r="E557">
        <v>1</v>
      </c>
      <c r="F557" t="s">
        <v>834</v>
      </c>
      <c r="G557">
        <f t="shared" si="8"/>
        <v>3</v>
      </c>
    </row>
    <row r="558" spans="1:7" x14ac:dyDescent="0.25">
      <c r="A558" t="e">
        <f>VLOOKUP(B558,[1]Applicant!$B$2:$D$176,3,FALSE)</f>
        <v>#N/A</v>
      </c>
      <c r="B558" t="s">
        <v>1147</v>
      </c>
      <c r="C558" t="s">
        <v>543</v>
      </c>
      <c r="D558" t="s">
        <v>835</v>
      </c>
      <c r="E558">
        <v>1</v>
      </c>
      <c r="F558" t="s">
        <v>834</v>
      </c>
      <c r="G558">
        <f t="shared" si="8"/>
        <v>3</v>
      </c>
    </row>
    <row r="559" spans="1:7" x14ac:dyDescent="0.25">
      <c r="A559" t="e">
        <f>VLOOKUP(B559,[1]Applicant!$B$2:$D$176,3,FALSE)</f>
        <v>#N/A</v>
      </c>
      <c r="B559" t="s">
        <v>1147</v>
      </c>
      <c r="C559" t="s">
        <v>545</v>
      </c>
      <c r="D559" t="s">
        <v>835</v>
      </c>
      <c r="E559">
        <v>1</v>
      </c>
      <c r="F559" t="s">
        <v>834</v>
      </c>
      <c r="G559">
        <f t="shared" si="8"/>
        <v>3</v>
      </c>
    </row>
    <row r="560" spans="1:7" x14ac:dyDescent="0.25">
      <c r="A560" t="e">
        <f>VLOOKUP(B560,[1]Applicant!$B$2:$D$176,3,FALSE)</f>
        <v>#N/A</v>
      </c>
      <c r="B560" t="s">
        <v>1147</v>
      </c>
      <c r="C560" t="s">
        <v>547</v>
      </c>
      <c r="D560" t="s">
        <v>626</v>
      </c>
      <c r="E560">
        <v>1</v>
      </c>
      <c r="F560" t="s">
        <v>626</v>
      </c>
      <c r="G560">
        <f t="shared" si="8"/>
        <v>1</v>
      </c>
    </row>
    <row r="561" spans="1:7" x14ac:dyDescent="0.25">
      <c r="A561" t="e">
        <f>VLOOKUP(B561,[1]Applicant!$B$2:$D$176,3,FALSE)</f>
        <v>#N/A</v>
      </c>
      <c r="B561" t="s">
        <v>1147</v>
      </c>
      <c r="C561" t="s">
        <v>550</v>
      </c>
      <c r="D561" t="s">
        <v>626</v>
      </c>
      <c r="E561">
        <v>1</v>
      </c>
      <c r="F561" t="s">
        <v>626</v>
      </c>
      <c r="G561">
        <f t="shared" si="8"/>
        <v>1</v>
      </c>
    </row>
    <row r="562" spans="1:7" x14ac:dyDescent="0.25">
      <c r="A562" t="e">
        <f>VLOOKUP(B562,[1]Applicant!$B$2:$D$176,3,FALSE)</f>
        <v>#N/A</v>
      </c>
      <c r="B562" t="s">
        <v>1148</v>
      </c>
      <c r="C562" t="s">
        <v>524</v>
      </c>
      <c r="D562" t="s">
        <v>782</v>
      </c>
      <c r="E562">
        <v>1</v>
      </c>
      <c r="F562" t="s">
        <v>781</v>
      </c>
      <c r="G562">
        <f t="shared" si="8"/>
        <v>0</v>
      </c>
    </row>
    <row r="563" spans="1:7" x14ac:dyDescent="0.25">
      <c r="A563" t="e">
        <f>VLOOKUP(B563,[1]Applicant!$B$2:$D$176,3,FALSE)</f>
        <v>#N/A</v>
      </c>
      <c r="B563" t="s">
        <v>1148</v>
      </c>
      <c r="C563" t="s">
        <v>526</v>
      </c>
      <c r="D563" t="s">
        <v>782</v>
      </c>
      <c r="E563">
        <v>1</v>
      </c>
      <c r="F563" t="s">
        <v>781</v>
      </c>
      <c r="G563">
        <f t="shared" si="8"/>
        <v>0</v>
      </c>
    </row>
    <row r="564" spans="1:7" x14ac:dyDescent="0.25">
      <c r="A564" t="e">
        <f>VLOOKUP(B564,[1]Applicant!$B$2:$D$176,3,FALSE)</f>
        <v>#N/A</v>
      </c>
      <c r="B564" t="s">
        <v>1148</v>
      </c>
      <c r="C564" t="s">
        <v>528</v>
      </c>
      <c r="D564" t="s">
        <v>782</v>
      </c>
      <c r="E564">
        <v>1</v>
      </c>
      <c r="F564" t="s">
        <v>781</v>
      </c>
      <c r="G564">
        <f t="shared" si="8"/>
        <v>0</v>
      </c>
    </row>
    <row r="565" spans="1:7" x14ac:dyDescent="0.25">
      <c r="A565" t="e">
        <f>VLOOKUP(B565,[1]Applicant!$B$2:$D$176,3,FALSE)</f>
        <v>#N/A</v>
      </c>
      <c r="B565" t="s">
        <v>1148</v>
      </c>
      <c r="C565" t="s">
        <v>529</v>
      </c>
      <c r="D565" t="s">
        <v>782</v>
      </c>
      <c r="E565">
        <v>1</v>
      </c>
      <c r="F565" t="s">
        <v>781</v>
      </c>
      <c r="G565">
        <f t="shared" si="8"/>
        <v>0</v>
      </c>
    </row>
    <row r="566" spans="1:7" x14ac:dyDescent="0.25">
      <c r="A566" t="e">
        <f>VLOOKUP(B566,[1]Applicant!$B$2:$D$176,3,FALSE)</f>
        <v>#N/A</v>
      </c>
      <c r="B566" t="s">
        <v>1148</v>
      </c>
      <c r="C566" t="s">
        <v>534</v>
      </c>
      <c r="D566" t="s">
        <v>782</v>
      </c>
      <c r="E566">
        <v>1</v>
      </c>
      <c r="F566" t="s">
        <v>781</v>
      </c>
      <c r="G566">
        <f t="shared" si="8"/>
        <v>0</v>
      </c>
    </row>
    <row r="567" spans="1:7" x14ac:dyDescent="0.25">
      <c r="A567" t="e">
        <f>VLOOKUP(B567,[1]Applicant!$B$2:$D$176,3,FALSE)</f>
        <v>#N/A</v>
      </c>
      <c r="B567" t="s">
        <v>1148</v>
      </c>
      <c r="C567" t="s">
        <v>536</v>
      </c>
      <c r="D567" t="s">
        <v>782</v>
      </c>
      <c r="E567">
        <v>1</v>
      </c>
      <c r="F567" t="s">
        <v>781</v>
      </c>
      <c r="G567">
        <f t="shared" si="8"/>
        <v>0</v>
      </c>
    </row>
    <row r="568" spans="1:7" x14ac:dyDescent="0.25">
      <c r="A568" t="e">
        <f>VLOOKUP(B568,[1]Applicant!$B$2:$D$176,3,FALSE)</f>
        <v>#N/A</v>
      </c>
      <c r="B568" t="s">
        <v>1148</v>
      </c>
      <c r="C568" t="s">
        <v>538</v>
      </c>
      <c r="D568" t="s">
        <v>782</v>
      </c>
      <c r="E568">
        <v>1</v>
      </c>
      <c r="F568" t="s">
        <v>781</v>
      </c>
      <c r="G568">
        <f t="shared" si="8"/>
        <v>0</v>
      </c>
    </row>
    <row r="569" spans="1:7" x14ac:dyDescent="0.25">
      <c r="A569" t="e">
        <f>VLOOKUP(B569,[1]Applicant!$B$2:$D$176,3,FALSE)</f>
        <v>#N/A</v>
      </c>
      <c r="B569" t="s">
        <v>1148</v>
      </c>
      <c r="C569" t="s">
        <v>539</v>
      </c>
      <c r="D569" t="s">
        <v>782</v>
      </c>
      <c r="E569">
        <v>1</v>
      </c>
      <c r="F569" t="s">
        <v>781</v>
      </c>
      <c r="G569">
        <f t="shared" si="8"/>
        <v>0</v>
      </c>
    </row>
    <row r="570" spans="1:7" x14ac:dyDescent="0.25">
      <c r="A570" t="e">
        <f>VLOOKUP(B570,[1]Applicant!$B$2:$D$176,3,FALSE)</f>
        <v>#N/A</v>
      </c>
      <c r="B570" t="s">
        <v>1148</v>
      </c>
      <c r="C570" t="s">
        <v>541</v>
      </c>
      <c r="D570" t="s">
        <v>782</v>
      </c>
      <c r="E570">
        <v>1</v>
      </c>
      <c r="F570" t="s">
        <v>781</v>
      </c>
      <c r="G570">
        <f t="shared" si="8"/>
        <v>0</v>
      </c>
    </row>
    <row r="571" spans="1:7" x14ac:dyDescent="0.25">
      <c r="A571" t="e">
        <f>VLOOKUP(B571,[1]Applicant!$B$2:$D$176,3,FALSE)</f>
        <v>#N/A</v>
      </c>
      <c r="B571" t="s">
        <v>1148</v>
      </c>
      <c r="C571" t="s">
        <v>543</v>
      </c>
      <c r="D571" t="s">
        <v>780</v>
      </c>
      <c r="E571">
        <v>1</v>
      </c>
      <c r="F571" t="s">
        <v>779</v>
      </c>
      <c r="G571">
        <f t="shared" si="8"/>
        <v>0</v>
      </c>
    </row>
    <row r="572" spans="1:7" x14ac:dyDescent="0.25">
      <c r="A572" t="e">
        <f>VLOOKUP(B572,[1]Applicant!$B$2:$D$176,3,FALSE)</f>
        <v>#N/A</v>
      </c>
      <c r="B572" t="s">
        <v>1148</v>
      </c>
      <c r="C572" t="s">
        <v>545</v>
      </c>
      <c r="D572" t="s">
        <v>780</v>
      </c>
      <c r="E572">
        <v>1</v>
      </c>
      <c r="F572" t="s">
        <v>779</v>
      </c>
      <c r="G572">
        <f t="shared" si="8"/>
        <v>0</v>
      </c>
    </row>
    <row r="573" spans="1:7" x14ac:dyDescent="0.25">
      <c r="A573" t="e">
        <f>VLOOKUP(B573,[1]Applicant!$B$2:$D$176,3,FALSE)</f>
        <v>#N/A</v>
      </c>
      <c r="B573" t="s">
        <v>1148</v>
      </c>
      <c r="C573" t="s">
        <v>547</v>
      </c>
      <c r="D573" t="s">
        <v>780</v>
      </c>
      <c r="E573">
        <v>1</v>
      </c>
      <c r="F573" t="s">
        <v>779</v>
      </c>
      <c r="G573">
        <f t="shared" si="8"/>
        <v>0</v>
      </c>
    </row>
    <row r="574" spans="1:7" x14ac:dyDescent="0.25">
      <c r="A574" t="e">
        <f>VLOOKUP(B574,[1]Applicant!$B$2:$D$176,3,FALSE)</f>
        <v>#N/A</v>
      </c>
      <c r="B574" t="s">
        <v>1148</v>
      </c>
      <c r="C574" t="s">
        <v>550</v>
      </c>
      <c r="D574" t="s">
        <v>780</v>
      </c>
      <c r="E574">
        <v>1</v>
      </c>
      <c r="F574" t="s">
        <v>779</v>
      </c>
      <c r="G574">
        <f t="shared" si="8"/>
        <v>0</v>
      </c>
    </row>
    <row r="575" spans="1:7" x14ac:dyDescent="0.25">
      <c r="A575" t="e">
        <f>VLOOKUP(B575,[1]Applicant!$B$2:$D$176,3,FALSE)</f>
        <v>#N/A</v>
      </c>
      <c r="B575" t="s">
        <v>1148</v>
      </c>
      <c r="C575" t="s">
        <v>627</v>
      </c>
      <c r="D575" t="s">
        <v>780</v>
      </c>
      <c r="E575">
        <v>1</v>
      </c>
      <c r="F575" t="s">
        <v>779</v>
      </c>
      <c r="G575">
        <f t="shared" si="8"/>
        <v>0</v>
      </c>
    </row>
    <row r="576" spans="1:7" x14ac:dyDescent="0.25">
      <c r="A576" t="e">
        <f>VLOOKUP(B576,[1]Applicant!$B$2:$D$176,3,FALSE)</f>
        <v>#N/A</v>
      </c>
      <c r="B576" t="s">
        <v>1148</v>
      </c>
      <c r="E576">
        <v>1</v>
      </c>
      <c r="G576">
        <f t="shared" si="8"/>
        <v>0</v>
      </c>
    </row>
    <row r="577" spans="1:7" x14ac:dyDescent="0.25">
      <c r="A577" t="e">
        <f>VLOOKUP(B577,[1]Applicant!$B$2:$D$176,3,FALSE)</f>
        <v>#N/A</v>
      </c>
      <c r="B577" t="s">
        <v>1149</v>
      </c>
      <c r="C577" t="s">
        <v>552</v>
      </c>
      <c r="D577" t="s">
        <v>525</v>
      </c>
      <c r="E577">
        <v>1</v>
      </c>
      <c r="F577" t="s">
        <v>1074</v>
      </c>
      <c r="G577">
        <f t="shared" si="8"/>
        <v>3</v>
      </c>
    </row>
    <row r="578" spans="1:7" x14ac:dyDescent="0.25">
      <c r="A578" t="e">
        <f>VLOOKUP(B578,[1]Applicant!$B$2:$D$176,3,FALSE)</f>
        <v>#N/A</v>
      </c>
      <c r="B578" t="s">
        <v>1149</v>
      </c>
      <c r="C578" t="s">
        <v>524</v>
      </c>
      <c r="D578" t="s">
        <v>525</v>
      </c>
      <c r="E578">
        <v>1</v>
      </c>
      <c r="F578" t="s">
        <v>1039</v>
      </c>
      <c r="G578">
        <f t="shared" ref="G578:G641" si="9">IFERROR(VLOOKUP(D578,$I$2:$J$126,2,0),0)</f>
        <v>3</v>
      </c>
    </row>
    <row r="579" spans="1:7" x14ac:dyDescent="0.25">
      <c r="A579" t="e">
        <f>VLOOKUP(B579,[1]Applicant!$B$2:$D$176,3,FALSE)</f>
        <v>#N/A</v>
      </c>
      <c r="B579" t="s">
        <v>1149</v>
      </c>
      <c r="C579" t="s">
        <v>526</v>
      </c>
      <c r="D579" t="s">
        <v>554</v>
      </c>
      <c r="E579">
        <v>1</v>
      </c>
      <c r="F579" t="s">
        <v>1073</v>
      </c>
      <c r="G579">
        <f t="shared" si="9"/>
        <v>3</v>
      </c>
    </row>
    <row r="580" spans="1:7" x14ac:dyDescent="0.25">
      <c r="A580" t="e">
        <f>VLOOKUP(B580,[1]Applicant!$B$2:$D$176,3,FALSE)</f>
        <v>#N/A</v>
      </c>
      <c r="B580" t="s">
        <v>1149</v>
      </c>
      <c r="C580" t="s">
        <v>528</v>
      </c>
      <c r="D580" t="s">
        <v>1035</v>
      </c>
      <c r="E580">
        <v>1</v>
      </c>
      <c r="F580" t="s">
        <v>1039</v>
      </c>
      <c r="G580">
        <f t="shared" si="9"/>
        <v>3</v>
      </c>
    </row>
    <row r="581" spans="1:7" x14ac:dyDescent="0.25">
      <c r="A581" t="e">
        <f>VLOOKUP(B581,[1]Applicant!$B$2:$D$176,3,FALSE)</f>
        <v>#N/A</v>
      </c>
      <c r="B581" t="s">
        <v>1149</v>
      </c>
      <c r="C581" t="s">
        <v>529</v>
      </c>
      <c r="D581" t="s">
        <v>1034</v>
      </c>
      <c r="E581">
        <v>1</v>
      </c>
      <c r="F581" t="s">
        <v>1039</v>
      </c>
      <c r="G581">
        <f t="shared" si="9"/>
        <v>3</v>
      </c>
    </row>
    <row r="582" spans="1:7" x14ac:dyDescent="0.25">
      <c r="A582" t="e">
        <f>VLOOKUP(B582,[1]Applicant!$B$2:$D$176,3,FALSE)</f>
        <v>#N/A</v>
      </c>
      <c r="B582" t="s">
        <v>1149</v>
      </c>
      <c r="C582" t="s">
        <v>532</v>
      </c>
      <c r="D582" t="s">
        <v>1033</v>
      </c>
      <c r="E582">
        <v>1</v>
      </c>
      <c r="F582" t="s">
        <v>1072</v>
      </c>
      <c r="G582">
        <f t="shared" si="9"/>
        <v>3</v>
      </c>
    </row>
    <row r="583" spans="1:7" x14ac:dyDescent="0.25">
      <c r="A583" t="e">
        <f>VLOOKUP(B583,[1]Applicant!$B$2:$D$176,3,FALSE)</f>
        <v>#N/A</v>
      </c>
      <c r="B583" t="s">
        <v>1149</v>
      </c>
      <c r="C583" t="s">
        <v>534</v>
      </c>
      <c r="D583" t="s">
        <v>1036</v>
      </c>
      <c r="E583">
        <v>1</v>
      </c>
      <c r="F583" t="s">
        <v>1071</v>
      </c>
      <c r="G583">
        <f t="shared" si="9"/>
        <v>3</v>
      </c>
    </row>
    <row r="584" spans="1:7" x14ac:dyDescent="0.25">
      <c r="A584" t="e">
        <f>VLOOKUP(B584,[1]Applicant!$B$2:$D$176,3,FALSE)</f>
        <v>#N/A</v>
      </c>
      <c r="B584" t="s">
        <v>1149</v>
      </c>
      <c r="C584" t="s">
        <v>536</v>
      </c>
      <c r="D584" t="s">
        <v>1032</v>
      </c>
      <c r="E584">
        <v>1</v>
      </c>
      <c r="F584" t="s">
        <v>1070</v>
      </c>
      <c r="G584">
        <f t="shared" si="9"/>
        <v>3</v>
      </c>
    </row>
    <row r="585" spans="1:7" x14ac:dyDescent="0.25">
      <c r="A585" t="e">
        <f>VLOOKUP(B585,[1]Applicant!$B$2:$D$176,3,FALSE)</f>
        <v>#N/A</v>
      </c>
      <c r="B585" t="s">
        <v>1149</v>
      </c>
      <c r="C585" t="s">
        <v>538</v>
      </c>
      <c r="D585" t="s">
        <v>1038</v>
      </c>
      <c r="E585">
        <v>1</v>
      </c>
      <c r="F585" t="s">
        <v>1039</v>
      </c>
      <c r="G585">
        <f t="shared" si="9"/>
        <v>3</v>
      </c>
    </row>
    <row r="586" spans="1:7" x14ac:dyDescent="0.25">
      <c r="A586" t="e">
        <f>VLOOKUP(B586,[1]Applicant!$B$2:$D$176,3,FALSE)</f>
        <v>#N/A</v>
      </c>
      <c r="B586" t="s">
        <v>1149</v>
      </c>
      <c r="C586" t="s">
        <v>539</v>
      </c>
      <c r="D586" t="s">
        <v>1050</v>
      </c>
      <c r="E586">
        <v>1</v>
      </c>
      <c r="F586" t="s">
        <v>1069</v>
      </c>
      <c r="G586">
        <f t="shared" si="9"/>
        <v>3</v>
      </c>
    </row>
    <row r="587" spans="1:7" x14ac:dyDescent="0.25">
      <c r="A587" t="e">
        <f>VLOOKUP(B587,[1]Applicant!$B$2:$D$176,3,FALSE)</f>
        <v>#N/A</v>
      </c>
      <c r="B587" t="s">
        <v>1149</v>
      </c>
      <c r="C587" t="s">
        <v>541</v>
      </c>
      <c r="D587" t="s">
        <v>1030</v>
      </c>
      <c r="E587">
        <v>1</v>
      </c>
      <c r="F587" t="s">
        <v>1068</v>
      </c>
      <c r="G587">
        <f t="shared" si="9"/>
        <v>3</v>
      </c>
    </row>
    <row r="588" spans="1:7" x14ac:dyDescent="0.25">
      <c r="A588" t="e">
        <f>VLOOKUP(B588,[1]Applicant!$B$2:$D$176,3,FALSE)</f>
        <v>#N/A</v>
      </c>
      <c r="B588" t="s">
        <v>1149</v>
      </c>
      <c r="C588" t="s">
        <v>543</v>
      </c>
      <c r="D588" t="s">
        <v>1049</v>
      </c>
      <c r="E588">
        <v>1</v>
      </c>
      <c r="F588" t="s">
        <v>1067</v>
      </c>
      <c r="G588">
        <f t="shared" si="9"/>
        <v>3</v>
      </c>
    </row>
    <row r="589" spans="1:7" x14ac:dyDescent="0.25">
      <c r="A589" t="e">
        <f>VLOOKUP(B589,[1]Applicant!$B$2:$D$176,3,FALSE)</f>
        <v>#N/A</v>
      </c>
      <c r="B589" t="s">
        <v>1149</v>
      </c>
      <c r="C589" t="s">
        <v>547</v>
      </c>
      <c r="D589" t="s">
        <v>548</v>
      </c>
      <c r="E589">
        <v>1</v>
      </c>
      <c r="F589" t="s">
        <v>1058</v>
      </c>
      <c r="G589">
        <f t="shared" si="9"/>
        <v>3</v>
      </c>
    </row>
    <row r="590" spans="1:7" x14ac:dyDescent="0.25">
      <c r="A590" t="e">
        <f>VLOOKUP(B590,[1]Applicant!$B$2:$D$176,3,FALSE)</f>
        <v>#N/A</v>
      </c>
      <c r="B590" t="s">
        <v>1149</v>
      </c>
      <c r="C590" t="s">
        <v>550</v>
      </c>
      <c r="D590" t="s">
        <v>1046</v>
      </c>
      <c r="E590">
        <v>1</v>
      </c>
      <c r="F590" t="s">
        <v>1066</v>
      </c>
      <c r="G590">
        <f t="shared" si="9"/>
        <v>3</v>
      </c>
    </row>
    <row r="591" spans="1:7" x14ac:dyDescent="0.25">
      <c r="A591" t="e">
        <f>VLOOKUP(B591,[1]Applicant!$B$2:$D$176,3,FALSE)</f>
        <v>#N/A</v>
      </c>
      <c r="B591" t="s">
        <v>1149</v>
      </c>
      <c r="C591" t="s">
        <v>545</v>
      </c>
      <c r="D591" t="s">
        <v>1027</v>
      </c>
      <c r="E591">
        <v>1</v>
      </c>
      <c r="F591" t="s">
        <v>1065</v>
      </c>
      <c r="G591">
        <f t="shared" si="9"/>
        <v>3</v>
      </c>
    </row>
    <row r="592" spans="1:7" x14ac:dyDescent="0.25">
      <c r="A592" t="e">
        <f>VLOOKUP(B592,[1]Applicant!$B$2:$D$176,3,FALSE)</f>
        <v>#N/A</v>
      </c>
      <c r="B592" t="s">
        <v>1150</v>
      </c>
      <c r="C592" t="s">
        <v>552</v>
      </c>
      <c r="D592" t="s">
        <v>525</v>
      </c>
      <c r="E592">
        <v>1</v>
      </c>
      <c r="F592" t="s">
        <v>1061</v>
      </c>
      <c r="G592">
        <f t="shared" si="9"/>
        <v>3</v>
      </c>
    </row>
    <row r="593" spans="1:7" x14ac:dyDescent="0.25">
      <c r="A593" t="e">
        <f>VLOOKUP(B593,[1]Applicant!$B$2:$D$176,3,FALSE)</f>
        <v>#N/A</v>
      </c>
      <c r="B593" t="s">
        <v>1150</v>
      </c>
      <c r="C593" t="s">
        <v>524</v>
      </c>
      <c r="D593" t="s">
        <v>525</v>
      </c>
      <c r="E593">
        <v>1</v>
      </c>
      <c r="F593" t="s">
        <v>1039</v>
      </c>
      <c r="G593">
        <f t="shared" si="9"/>
        <v>3</v>
      </c>
    </row>
    <row r="594" spans="1:7" x14ac:dyDescent="0.25">
      <c r="A594" t="e">
        <f>VLOOKUP(B594,[1]Applicant!$B$2:$D$176,3,FALSE)</f>
        <v>#N/A</v>
      </c>
      <c r="B594" t="s">
        <v>1150</v>
      </c>
      <c r="C594" t="s">
        <v>526</v>
      </c>
      <c r="D594" t="s">
        <v>527</v>
      </c>
      <c r="E594">
        <v>1</v>
      </c>
      <c r="F594" t="s">
        <v>1064</v>
      </c>
      <c r="G594">
        <f t="shared" si="9"/>
        <v>3</v>
      </c>
    </row>
    <row r="595" spans="1:7" x14ac:dyDescent="0.25">
      <c r="A595" t="e">
        <f>VLOOKUP(B595,[1]Applicant!$B$2:$D$176,3,FALSE)</f>
        <v>#N/A</v>
      </c>
      <c r="B595" t="s">
        <v>1150</v>
      </c>
      <c r="C595" t="s">
        <v>528</v>
      </c>
      <c r="D595" t="s">
        <v>525</v>
      </c>
      <c r="E595">
        <v>1</v>
      </c>
      <c r="F595" t="s">
        <v>1061</v>
      </c>
      <c r="G595">
        <f t="shared" si="9"/>
        <v>3</v>
      </c>
    </row>
    <row r="596" spans="1:7" x14ac:dyDescent="0.25">
      <c r="A596" t="e">
        <f>VLOOKUP(B596,[1]Applicant!$B$2:$D$176,3,FALSE)</f>
        <v>#N/A</v>
      </c>
      <c r="B596" t="s">
        <v>1150</v>
      </c>
      <c r="C596" t="s">
        <v>529</v>
      </c>
      <c r="D596" t="s">
        <v>530</v>
      </c>
      <c r="E596">
        <v>1</v>
      </c>
      <c r="F596" t="s">
        <v>1061</v>
      </c>
      <c r="G596">
        <f t="shared" si="9"/>
        <v>3</v>
      </c>
    </row>
    <row r="597" spans="1:7" x14ac:dyDescent="0.25">
      <c r="A597" t="e">
        <f>VLOOKUP(B597,[1]Applicant!$B$2:$D$176,3,FALSE)</f>
        <v>#N/A</v>
      </c>
      <c r="B597" t="s">
        <v>1150</v>
      </c>
      <c r="C597" t="s">
        <v>532</v>
      </c>
      <c r="D597" t="s">
        <v>530</v>
      </c>
      <c r="E597">
        <v>1</v>
      </c>
      <c r="F597" t="s">
        <v>1061</v>
      </c>
      <c r="G597">
        <f t="shared" si="9"/>
        <v>3</v>
      </c>
    </row>
    <row r="598" spans="1:7" x14ac:dyDescent="0.25">
      <c r="A598" t="e">
        <f>VLOOKUP(B598,[1]Applicant!$B$2:$D$176,3,FALSE)</f>
        <v>#N/A</v>
      </c>
      <c r="B598" t="s">
        <v>1150</v>
      </c>
      <c r="C598" t="s">
        <v>534</v>
      </c>
      <c r="D598" t="s">
        <v>530</v>
      </c>
      <c r="E598">
        <v>1</v>
      </c>
      <c r="F598" t="s">
        <v>1063</v>
      </c>
      <c r="G598">
        <f t="shared" si="9"/>
        <v>3</v>
      </c>
    </row>
    <row r="599" spans="1:7" x14ac:dyDescent="0.25">
      <c r="A599" t="e">
        <f>VLOOKUP(B599,[1]Applicant!$B$2:$D$176,3,FALSE)</f>
        <v>#N/A</v>
      </c>
      <c r="B599" t="s">
        <v>1150</v>
      </c>
      <c r="C599" t="s">
        <v>536</v>
      </c>
      <c r="D599" t="s">
        <v>537</v>
      </c>
      <c r="E599">
        <v>1</v>
      </c>
      <c r="F599" t="s">
        <v>1061</v>
      </c>
      <c r="G599">
        <f t="shared" si="9"/>
        <v>3</v>
      </c>
    </row>
    <row r="600" spans="1:7" x14ac:dyDescent="0.25">
      <c r="A600" t="e">
        <f>VLOOKUP(B600,[1]Applicant!$B$2:$D$176,3,FALSE)</f>
        <v>#N/A</v>
      </c>
      <c r="B600" t="s">
        <v>1150</v>
      </c>
      <c r="C600" t="s">
        <v>538</v>
      </c>
      <c r="D600" t="s">
        <v>540</v>
      </c>
      <c r="E600">
        <v>1</v>
      </c>
      <c r="F600" t="s">
        <v>1061</v>
      </c>
      <c r="G600">
        <f t="shared" si="9"/>
        <v>3</v>
      </c>
    </row>
    <row r="601" spans="1:7" x14ac:dyDescent="0.25">
      <c r="A601" t="e">
        <f>VLOOKUP(B601,[1]Applicant!$B$2:$D$176,3,FALSE)</f>
        <v>#N/A</v>
      </c>
      <c r="B601" t="s">
        <v>1150</v>
      </c>
      <c r="C601" t="s">
        <v>539</v>
      </c>
      <c r="D601" t="s">
        <v>540</v>
      </c>
      <c r="E601">
        <v>1</v>
      </c>
      <c r="F601" t="s">
        <v>1062</v>
      </c>
      <c r="G601">
        <f t="shared" si="9"/>
        <v>3</v>
      </c>
    </row>
    <row r="602" spans="1:7" x14ac:dyDescent="0.25">
      <c r="A602" t="e">
        <f>VLOOKUP(B602,[1]Applicant!$B$2:$D$176,3,FALSE)</f>
        <v>#N/A</v>
      </c>
      <c r="B602" t="s">
        <v>1150</v>
      </c>
      <c r="C602" t="s">
        <v>541</v>
      </c>
      <c r="D602" t="s">
        <v>542</v>
      </c>
      <c r="E602">
        <v>1</v>
      </c>
      <c r="F602" t="s">
        <v>1061</v>
      </c>
      <c r="G602">
        <f t="shared" si="9"/>
        <v>3</v>
      </c>
    </row>
    <row r="603" spans="1:7" x14ac:dyDescent="0.25">
      <c r="A603" t="e">
        <f>VLOOKUP(B603,[1]Applicant!$B$2:$D$176,3,FALSE)</f>
        <v>#N/A</v>
      </c>
      <c r="B603" t="s">
        <v>1150</v>
      </c>
      <c r="C603" t="s">
        <v>543</v>
      </c>
      <c r="D603" t="s">
        <v>544</v>
      </c>
      <c r="E603">
        <v>1</v>
      </c>
      <c r="F603" t="s">
        <v>1061</v>
      </c>
      <c r="G603">
        <f t="shared" si="9"/>
        <v>3</v>
      </c>
    </row>
    <row r="604" spans="1:7" x14ac:dyDescent="0.25">
      <c r="A604" t="e">
        <f>VLOOKUP(B604,[1]Applicant!$B$2:$D$176,3,FALSE)</f>
        <v>#N/A</v>
      </c>
      <c r="B604" t="s">
        <v>1150</v>
      </c>
      <c r="C604" t="s">
        <v>545</v>
      </c>
      <c r="D604" t="s">
        <v>546</v>
      </c>
      <c r="E604">
        <v>1</v>
      </c>
      <c r="F604" t="s">
        <v>1061</v>
      </c>
      <c r="G604">
        <f t="shared" si="9"/>
        <v>3</v>
      </c>
    </row>
    <row r="605" spans="1:7" x14ac:dyDescent="0.25">
      <c r="A605" t="e">
        <f>VLOOKUP(B605,[1]Applicant!$B$2:$D$176,3,FALSE)</f>
        <v>#N/A</v>
      </c>
      <c r="B605" t="s">
        <v>1150</v>
      </c>
      <c r="C605" t="s">
        <v>547</v>
      </c>
      <c r="D605" t="s">
        <v>548</v>
      </c>
      <c r="E605">
        <v>1</v>
      </c>
      <c r="F605" t="s">
        <v>1061</v>
      </c>
      <c r="G605">
        <f t="shared" si="9"/>
        <v>3</v>
      </c>
    </row>
    <row r="606" spans="1:7" x14ac:dyDescent="0.25">
      <c r="A606" t="e">
        <f>VLOOKUP(B606,[1]Applicant!$B$2:$D$176,3,FALSE)</f>
        <v>#N/A</v>
      </c>
      <c r="B606" t="s">
        <v>1150</v>
      </c>
      <c r="C606" t="s">
        <v>550</v>
      </c>
      <c r="D606" t="s">
        <v>530</v>
      </c>
      <c r="E606">
        <v>1</v>
      </c>
      <c r="F606" t="s">
        <v>1061</v>
      </c>
      <c r="G606">
        <f t="shared" si="9"/>
        <v>3</v>
      </c>
    </row>
    <row r="607" spans="1:7" x14ac:dyDescent="0.25">
      <c r="A607" t="e">
        <f>VLOOKUP(B607,[1]Applicant!$B$2:$D$176,3,FALSE)</f>
        <v>#N/A</v>
      </c>
      <c r="B607" t="s">
        <v>1151</v>
      </c>
      <c r="C607" t="s">
        <v>552</v>
      </c>
      <c r="D607" t="s">
        <v>553</v>
      </c>
      <c r="E607">
        <v>1</v>
      </c>
      <c r="F607" t="s">
        <v>1057</v>
      </c>
      <c r="G607">
        <f t="shared" si="9"/>
        <v>3</v>
      </c>
    </row>
    <row r="608" spans="1:7" x14ac:dyDescent="0.25">
      <c r="A608" t="e">
        <f>VLOOKUP(B608,[1]Applicant!$B$2:$D$176,3,FALSE)</f>
        <v>#N/A</v>
      </c>
      <c r="B608" t="s">
        <v>1151</v>
      </c>
      <c r="C608" t="s">
        <v>524</v>
      </c>
      <c r="D608" t="s">
        <v>525</v>
      </c>
      <c r="E608">
        <v>1</v>
      </c>
      <c r="F608" t="s">
        <v>1057</v>
      </c>
      <c r="G608">
        <f t="shared" si="9"/>
        <v>3</v>
      </c>
    </row>
    <row r="609" spans="1:7" x14ac:dyDescent="0.25">
      <c r="A609" t="e">
        <f>VLOOKUP(B609,[1]Applicant!$B$2:$D$176,3,FALSE)</f>
        <v>#N/A</v>
      </c>
      <c r="B609" t="s">
        <v>1151</v>
      </c>
      <c r="C609" t="s">
        <v>526</v>
      </c>
      <c r="D609" t="s">
        <v>554</v>
      </c>
      <c r="E609">
        <v>1</v>
      </c>
      <c r="F609" t="s">
        <v>1060</v>
      </c>
      <c r="G609">
        <f t="shared" si="9"/>
        <v>3</v>
      </c>
    </row>
    <row r="610" spans="1:7" x14ac:dyDescent="0.25">
      <c r="A610" t="e">
        <f>VLOOKUP(B610,[1]Applicant!$B$2:$D$176,3,FALSE)</f>
        <v>#N/A</v>
      </c>
      <c r="B610" t="s">
        <v>1151</v>
      </c>
      <c r="C610" t="s">
        <v>528</v>
      </c>
      <c r="D610" t="s">
        <v>525</v>
      </c>
      <c r="E610">
        <v>1</v>
      </c>
      <c r="F610" t="s">
        <v>1057</v>
      </c>
      <c r="G610">
        <f t="shared" si="9"/>
        <v>3</v>
      </c>
    </row>
    <row r="611" spans="1:7" x14ac:dyDescent="0.25">
      <c r="A611" t="e">
        <f>VLOOKUP(B611,[1]Applicant!$B$2:$D$176,3,FALSE)</f>
        <v>#N/A</v>
      </c>
      <c r="B611" t="s">
        <v>1151</v>
      </c>
      <c r="C611" t="s">
        <v>529</v>
      </c>
      <c r="D611" t="s">
        <v>530</v>
      </c>
      <c r="E611">
        <v>1</v>
      </c>
      <c r="F611" t="s">
        <v>1059</v>
      </c>
      <c r="G611">
        <f t="shared" si="9"/>
        <v>3</v>
      </c>
    </row>
    <row r="612" spans="1:7" x14ac:dyDescent="0.25">
      <c r="A612" t="e">
        <f>VLOOKUP(B612,[1]Applicant!$B$2:$D$176,3,FALSE)</f>
        <v>#N/A</v>
      </c>
      <c r="B612" t="s">
        <v>1151</v>
      </c>
      <c r="C612" t="s">
        <v>532</v>
      </c>
      <c r="D612" t="s">
        <v>530</v>
      </c>
      <c r="E612">
        <v>1</v>
      </c>
      <c r="F612" t="s">
        <v>1058</v>
      </c>
      <c r="G612">
        <f t="shared" si="9"/>
        <v>3</v>
      </c>
    </row>
    <row r="613" spans="1:7" x14ac:dyDescent="0.25">
      <c r="A613" t="e">
        <f>VLOOKUP(B613,[1]Applicant!$B$2:$D$176,3,FALSE)</f>
        <v>#N/A</v>
      </c>
      <c r="B613" t="s">
        <v>1151</v>
      </c>
      <c r="C613" t="s">
        <v>538</v>
      </c>
      <c r="D613" t="s">
        <v>559</v>
      </c>
      <c r="E613">
        <v>1</v>
      </c>
      <c r="F613" t="s">
        <v>1057</v>
      </c>
      <c r="G613">
        <f t="shared" si="9"/>
        <v>3</v>
      </c>
    </row>
    <row r="614" spans="1:7" x14ac:dyDescent="0.25">
      <c r="A614" t="e">
        <f>VLOOKUP(B614,[1]Applicant!$B$2:$D$176,3,FALSE)</f>
        <v>#N/A</v>
      </c>
      <c r="B614" t="s">
        <v>1151</v>
      </c>
      <c r="C614" t="s">
        <v>545</v>
      </c>
      <c r="D614" t="s">
        <v>561</v>
      </c>
      <c r="E614">
        <v>1</v>
      </c>
      <c r="F614" t="s">
        <v>1057</v>
      </c>
      <c r="G614">
        <f t="shared" si="9"/>
        <v>3</v>
      </c>
    </row>
    <row r="615" spans="1:7" x14ac:dyDescent="0.25">
      <c r="A615" t="e">
        <f>VLOOKUP(B615,[1]Applicant!$B$2:$D$176,3,FALSE)</f>
        <v>#N/A</v>
      </c>
      <c r="B615" t="s">
        <v>1151</v>
      </c>
      <c r="C615" t="s">
        <v>547</v>
      </c>
      <c r="D615" t="s">
        <v>548</v>
      </c>
      <c r="E615">
        <v>1</v>
      </c>
      <c r="F615" t="s">
        <v>1057</v>
      </c>
      <c r="G615">
        <f t="shared" si="9"/>
        <v>3</v>
      </c>
    </row>
    <row r="616" spans="1:7" x14ac:dyDescent="0.25">
      <c r="A616" t="e">
        <f>VLOOKUP(B616,[1]Applicant!$B$2:$D$176,3,FALSE)</f>
        <v>#N/A</v>
      </c>
      <c r="B616" t="s">
        <v>1151</v>
      </c>
      <c r="C616" t="s">
        <v>534</v>
      </c>
      <c r="D616" t="s">
        <v>555</v>
      </c>
      <c r="E616">
        <v>1</v>
      </c>
      <c r="F616" t="s">
        <v>1056</v>
      </c>
      <c r="G616">
        <f t="shared" si="9"/>
        <v>3</v>
      </c>
    </row>
    <row r="617" spans="1:7" x14ac:dyDescent="0.25">
      <c r="A617" t="e">
        <f>VLOOKUP(B617,[1]Applicant!$B$2:$D$176,3,FALSE)</f>
        <v>#N/A</v>
      </c>
      <c r="B617" t="s">
        <v>1151</v>
      </c>
      <c r="C617" t="s">
        <v>536</v>
      </c>
      <c r="D617" t="s">
        <v>557</v>
      </c>
      <c r="E617">
        <v>1</v>
      </c>
      <c r="F617" t="s">
        <v>1055</v>
      </c>
      <c r="G617">
        <f t="shared" si="9"/>
        <v>3</v>
      </c>
    </row>
    <row r="618" spans="1:7" x14ac:dyDescent="0.25">
      <c r="A618" t="e">
        <f>VLOOKUP(B618,[1]Applicant!$B$2:$D$176,3,FALSE)</f>
        <v>#N/A</v>
      </c>
      <c r="B618" t="s">
        <v>1151</v>
      </c>
      <c r="C618" t="s">
        <v>539</v>
      </c>
      <c r="D618" t="s">
        <v>540</v>
      </c>
      <c r="E618">
        <v>1</v>
      </c>
      <c r="F618" t="s">
        <v>1054</v>
      </c>
      <c r="G618">
        <f t="shared" si="9"/>
        <v>3</v>
      </c>
    </row>
    <row r="619" spans="1:7" x14ac:dyDescent="0.25">
      <c r="A619" t="e">
        <f>VLOOKUP(B619,[1]Applicant!$B$2:$D$176,3,FALSE)</f>
        <v>#N/A</v>
      </c>
      <c r="B619" t="s">
        <v>1151</v>
      </c>
      <c r="C619" t="s">
        <v>541</v>
      </c>
      <c r="D619" t="s">
        <v>563</v>
      </c>
      <c r="E619">
        <v>1</v>
      </c>
      <c r="F619" t="s">
        <v>1053</v>
      </c>
      <c r="G619">
        <f t="shared" si="9"/>
        <v>3</v>
      </c>
    </row>
    <row r="620" spans="1:7" x14ac:dyDescent="0.25">
      <c r="A620" t="e">
        <f>VLOOKUP(B620,[1]Applicant!$B$2:$D$176,3,FALSE)</f>
        <v>#N/A</v>
      </c>
      <c r="B620" t="s">
        <v>1151</v>
      </c>
      <c r="C620" t="s">
        <v>543</v>
      </c>
      <c r="D620" t="s">
        <v>564</v>
      </c>
      <c r="E620">
        <v>1</v>
      </c>
      <c r="F620" t="s">
        <v>1052</v>
      </c>
      <c r="G620">
        <f t="shared" si="9"/>
        <v>3</v>
      </c>
    </row>
    <row r="621" spans="1:7" x14ac:dyDescent="0.25">
      <c r="A621" t="e">
        <f>VLOOKUP(B621,[1]Applicant!$B$2:$D$176,3,FALSE)</f>
        <v>#N/A</v>
      </c>
      <c r="B621" t="s">
        <v>1151</v>
      </c>
      <c r="C621" t="s">
        <v>550</v>
      </c>
      <c r="D621" t="s">
        <v>565</v>
      </c>
      <c r="E621">
        <v>1</v>
      </c>
      <c r="F621" t="s">
        <v>1051</v>
      </c>
      <c r="G621">
        <f t="shared" si="9"/>
        <v>3</v>
      </c>
    </row>
    <row r="622" spans="1:7" x14ac:dyDescent="0.25">
      <c r="A622" t="e">
        <f>VLOOKUP(B622,[1]Applicant!$B$2:$D$176,3,FALSE)</f>
        <v>#N/A</v>
      </c>
      <c r="B622" t="s">
        <v>1152</v>
      </c>
      <c r="C622" t="s">
        <v>552</v>
      </c>
      <c r="E622">
        <v>1</v>
      </c>
      <c r="G622">
        <f t="shared" si="9"/>
        <v>0</v>
      </c>
    </row>
    <row r="623" spans="1:7" x14ac:dyDescent="0.25">
      <c r="A623" t="e">
        <f>VLOOKUP(B623,[1]Applicant!$B$2:$D$176,3,FALSE)</f>
        <v>#N/A</v>
      </c>
      <c r="B623" t="s">
        <v>1152</v>
      </c>
      <c r="C623" t="s">
        <v>524</v>
      </c>
      <c r="E623">
        <v>1</v>
      </c>
      <c r="G623">
        <f t="shared" si="9"/>
        <v>0</v>
      </c>
    </row>
    <row r="624" spans="1:7" x14ac:dyDescent="0.25">
      <c r="A624" t="e">
        <f>VLOOKUP(B624,[1]Applicant!$B$2:$D$176,3,FALSE)</f>
        <v>#N/A</v>
      </c>
      <c r="B624" t="s">
        <v>1152</v>
      </c>
      <c r="C624" t="s">
        <v>526</v>
      </c>
      <c r="E624">
        <v>1</v>
      </c>
      <c r="G624">
        <f t="shared" si="9"/>
        <v>0</v>
      </c>
    </row>
    <row r="625" spans="1:7" x14ac:dyDescent="0.25">
      <c r="A625" t="e">
        <f>VLOOKUP(B625,[1]Applicant!$B$2:$D$176,3,FALSE)</f>
        <v>#N/A</v>
      </c>
      <c r="B625" t="s">
        <v>1152</v>
      </c>
      <c r="C625" t="s">
        <v>528</v>
      </c>
      <c r="E625">
        <v>1</v>
      </c>
      <c r="G625">
        <f t="shared" si="9"/>
        <v>0</v>
      </c>
    </row>
    <row r="626" spans="1:7" x14ac:dyDescent="0.25">
      <c r="A626" t="e">
        <f>VLOOKUP(B626,[1]Applicant!$B$2:$D$176,3,FALSE)</f>
        <v>#N/A</v>
      </c>
      <c r="B626" t="s">
        <v>1152</v>
      </c>
      <c r="C626" t="s">
        <v>529</v>
      </c>
      <c r="E626">
        <v>1</v>
      </c>
      <c r="G626">
        <f t="shared" si="9"/>
        <v>0</v>
      </c>
    </row>
    <row r="627" spans="1:7" x14ac:dyDescent="0.25">
      <c r="A627" t="e">
        <f>VLOOKUP(B627,[1]Applicant!$B$2:$D$176,3,FALSE)</f>
        <v>#N/A</v>
      </c>
      <c r="B627" t="s">
        <v>1152</v>
      </c>
      <c r="C627" t="s">
        <v>532</v>
      </c>
      <c r="E627">
        <v>1</v>
      </c>
      <c r="G627">
        <f t="shared" si="9"/>
        <v>0</v>
      </c>
    </row>
    <row r="628" spans="1:7" x14ac:dyDescent="0.25">
      <c r="A628" t="e">
        <f>VLOOKUP(B628,[1]Applicant!$B$2:$D$176,3,FALSE)</f>
        <v>#N/A</v>
      </c>
      <c r="B628" t="s">
        <v>1152</v>
      </c>
      <c r="C628" t="s">
        <v>534</v>
      </c>
      <c r="E628">
        <v>1</v>
      </c>
      <c r="G628">
        <f t="shared" si="9"/>
        <v>0</v>
      </c>
    </row>
    <row r="629" spans="1:7" x14ac:dyDescent="0.25">
      <c r="A629" t="e">
        <f>VLOOKUP(B629,[1]Applicant!$B$2:$D$176,3,FALSE)</f>
        <v>#N/A</v>
      </c>
      <c r="B629" t="s">
        <v>1152</v>
      </c>
      <c r="C629" t="s">
        <v>536</v>
      </c>
      <c r="E629">
        <v>1</v>
      </c>
      <c r="G629">
        <f t="shared" si="9"/>
        <v>0</v>
      </c>
    </row>
    <row r="630" spans="1:7" x14ac:dyDescent="0.25">
      <c r="A630" t="e">
        <f>VLOOKUP(B630,[1]Applicant!$B$2:$D$176,3,FALSE)</f>
        <v>#N/A</v>
      </c>
      <c r="B630" t="s">
        <v>1152</v>
      </c>
      <c r="C630" t="s">
        <v>538</v>
      </c>
      <c r="E630">
        <v>1</v>
      </c>
      <c r="G630">
        <f t="shared" si="9"/>
        <v>0</v>
      </c>
    </row>
    <row r="631" spans="1:7" x14ac:dyDescent="0.25">
      <c r="A631" t="e">
        <f>VLOOKUP(B631,[1]Applicant!$B$2:$D$176,3,FALSE)</f>
        <v>#N/A</v>
      </c>
      <c r="B631" t="s">
        <v>1152</v>
      </c>
      <c r="C631" t="s">
        <v>539</v>
      </c>
      <c r="E631">
        <v>1</v>
      </c>
      <c r="G631">
        <f t="shared" si="9"/>
        <v>0</v>
      </c>
    </row>
    <row r="632" spans="1:7" x14ac:dyDescent="0.25">
      <c r="A632" t="e">
        <f>VLOOKUP(B632,[1]Applicant!$B$2:$D$176,3,FALSE)</f>
        <v>#N/A</v>
      </c>
      <c r="B632" t="s">
        <v>1152</v>
      </c>
      <c r="C632" t="s">
        <v>541</v>
      </c>
      <c r="E632">
        <v>1</v>
      </c>
      <c r="G632">
        <f t="shared" si="9"/>
        <v>0</v>
      </c>
    </row>
    <row r="633" spans="1:7" x14ac:dyDescent="0.25">
      <c r="A633" t="e">
        <f>VLOOKUP(B633,[1]Applicant!$B$2:$D$176,3,FALSE)</f>
        <v>#N/A</v>
      </c>
      <c r="B633" t="s">
        <v>1152</v>
      </c>
      <c r="C633" t="s">
        <v>543</v>
      </c>
      <c r="E633">
        <v>1</v>
      </c>
      <c r="G633">
        <f t="shared" si="9"/>
        <v>0</v>
      </c>
    </row>
    <row r="634" spans="1:7" x14ac:dyDescent="0.25">
      <c r="A634" t="e">
        <f>VLOOKUP(B634,[1]Applicant!$B$2:$D$176,3,FALSE)</f>
        <v>#N/A</v>
      </c>
      <c r="B634" t="s">
        <v>1152</v>
      </c>
      <c r="C634" t="s">
        <v>545</v>
      </c>
      <c r="E634">
        <v>1</v>
      </c>
      <c r="G634">
        <f t="shared" si="9"/>
        <v>0</v>
      </c>
    </row>
    <row r="635" spans="1:7" x14ac:dyDescent="0.25">
      <c r="A635" t="e">
        <f>VLOOKUP(B635,[1]Applicant!$B$2:$D$176,3,FALSE)</f>
        <v>#N/A</v>
      </c>
      <c r="B635" t="s">
        <v>1152</v>
      </c>
      <c r="C635" t="s">
        <v>547</v>
      </c>
      <c r="E635">
        <v>1</v>
      </c>
      <c r="G635">
        <f t="shared" si="9"/>
        <v>0</v>
      </c>
    </row>
    <row r="636" spans="1:7" x14ac:dyDescent="0.25">
      <c r="A636" t="e">
        <f>VLOOKUP(B636,[1]Applicant!$B$2:$D$176,3,FALSE)</f>
        <v>#N/A</v>
      </c>
      <c r="B636" t="s">
        <v>1152</v>
      </c>
      <c r="C636" t="s">
        <v>550</v>
      </c>
      <c r="E636">
        <v>1</v>
      </c>
      <c r="G636">
        <f t="shared" si="9"/>
        <v>0</v>
      </c>
    </row>
    <row r="637" spans="1:7" x14ac:dyDescent="0.25">
      <c r="A637" t="e">
        <f>VLOOKUP(B637,[1]Applicant!$B$2:$D$176,3,FALSE)</f>
        <v>#N/A</v>
      </c>
      <c r="B637" t="s">
        <v>1153</v>
      </c>
      <c r="C637" t="s">
        <v>552</v>
      </c>
      <c r="D637" t="s">
        <v>561</v>
      </c>
      <c r="E637">
        <v>1</v>
      </c>
      <c r="F637" t="s">
        <v>1043</v>
      </c>
      <c r="G637">
        <f t="shared" si="9"/>
        <v>3</v>
      </c>
    </row>
    <row r="638" spans="1:7" x14ac:dyDescent="0.25">
      <c r="A638" t="e">
        <f>VLOOKUP(B638,[1]Applicant!$B$2:$D$176,3,FALSE)</f>
        <v>#N/A</v>
      </c>
      <c r="B638" t="s">
        <v>1153</v>
      </c>
      <c r="C638" t="s">
        <v>524</v>
      </c>
      <c r="D638" t="s">
        <v>561</v>
      </c>
      <c r="E638">
        <v>1</v>
      </c>
      <c r="F638" t="s">
        <v>1043</v>
      </c>
      <c r="G638">
        <f t="shared" si="9"/>
        <v>3</v>
      </c>
    </row>
    <row r="639" spans="1:7" x14ac:dyDescent="0.25">
      <c r="A639" t="e">
        <f>VLOOKUP(B639,[1]Applicant!$B$2:$D$176,3,FALSE)</f>
        <v>#N/A</v>
      </c>
      <c r="B639" t="s">
        <v>1153</v>
      </c>
      <c r="C639" t="s">
        <v>526</v>
      </c>
      <c r="D639" t="s">
        <v>608</v>
      </c>
      <c r="E639">
        <v>1</v>
      </c>
      <c r="F639" t="s">
        <v>1048</v>
      </c>
      <c r="G639">
        <f t="shared" si="9"/>
        <v>3</v>
      </c>
    </row>
    <row r="640" spans="1:7" x14ac:dyDescent="0.25">
      <c r="A640" t="e">
        <f>VLOOKUP(B640,[1]Applicant!$B$2:$D$176,3,FALSE)</f>
        <v>#N/A</v>
      </c>
      <c r="B640" t="s">
        <v>1153</v>
      </c>
      <c r="C640" t="s">
        <v>528</v>
      </c>
      <c r="D640" t="s">
        <v>561</v>
      </c>
      <c r="E640">
        <v>1</v>
      </c>
      <c r="F640" t="s">
        <v>1043</v>
      </c>
      <c r="G640">
        <f t="shared" si="9"/>
        <v>3</v>
      </c>
    </row>
    <row r="641" spans="1:7" x14ac:dyDescent="0.25">
      <c r="A641" t="e">
        <f>VLOOKUP(B641,[1]Applicant!$B$2:$D$176,3,FALSE)</f>
        <v>#N/A</v>
      </c>
      <c r="B641" t="s">
        <v>1153</v>
      </c>
      <c r="C641" t="s">
        <v>529</v>
      </c>
      <c r="D641" t="s">
        <v>548</v>
      </c>
      <c r="E641">
        <v>1</v>
      </c>
      <c r="F641" t="s">
        <v>1043</v>
      </c>
      <c r="G641">
        <f t="shared" si="9"/>
        <v>3</v>
      </c>
    </row>
    <row r="642" spans="1:7" x14ac:dyDescent="0.25">
      <c r="A642" t="e">
        <f>VLOOKUP(B642,[1]Applicant!$B$2:$D$176,3,FALSE)</f>
        <v>#N/A</v>
      </c>
      <c r="B642" t="s">
        <v>1153</v>
      </c>
      <c r="C642" t="s">
        <v>532</v>
      </c>
      <c r="D642" t="s">
        <v>610</v>
      </c>
      <c r="E642">
        <v>1</v>
      </c>
      <c r="F642" t="s">
        <v>1047</v>
      </c>
      <c r="G642">
        <f t="shared" ref="G642:G705" si="10">IFERROR(VLOOKUP(D642,$I$2:$J$126,2,0),0)</f>
        <v>3</v>
      </c>
    </row>
    <row r="643" spans="1:7" x14ac:dyDescent="0.25">
      <c r="A643" t="e">
        <f>VLOOKUP(B643,[1]Applicant!$B$2:$D$176,3,FALSE)</f>
        <v>#N/A</v>
      </c>
      <c r="B643" t="s">
        <v>1153</v>
      </c>
      <c r="C643" t="s">
        <v>534</v>
      </c>
      <c r="D643" t="s">
        <v>595</v>
      </c>
      <c r="E643">
        <v>1</v>
      </c>
      <c r="F643" t="s">
        <v>1045</v>
      </c>
      <c r="G643">
        <f t="shared" si="10"/>
        <v>3</v>
      </c>
    </row>
    <row r="644" spans="1:7" x14ac:dyDescent="0.25">
      <c r="A644" t="e">
        <f>VLOOKUP(B644,[1]Applicant!$B$2:$D$176,3,FALSE)</f>
        <v>#N/A</v>
      </c>
      <c r="B644" t="s">
        <v>1153</v>
      </c>
      <c r="C644" t="s">
        <v>536</v>
      </c>
      <c r="D644" t="s">
        <v>587</v>
      </c>
      <c r="E644">
        <v>1</v>
      </c>
      <c r="F644" t="s">
        <v>1044</v>
      </c>
      <c r="G644">
        <f t="shared" si="10"/>
        <v>3</v>
      </c>
    </row>
    <row r="645" spans="1:7" x14ac:dyDescent="0.25">
      <c r="A645" t="e">
        <f>VLOOKUP(B645,[1]Applicant!$B$2:$D$176,3,FALSE)</f>
        <v>#N/A</v>
      </c>
      <c r="B645" t="s">
        <v>1153</v>
      </c>
      <c r="C645" t="s">
        <v>538</v>
      </c>
      <c r="D645" t="s">
        <v>562</v>
      </c>
      <c r="E645">
        <v>1</v>
      </c>
      <c r="F645" t="s">
        <v>1043</v>
      </c>
      <c r="G645">
        <f t="shared" si="10"/>
        <v>1</v>
      </c>
    </row>
    <row r="646" spans="1:7" x14ac:dyDescent="0.25">
      <c r="A646" t="e">
        <f>VLOOKUP(B646,[1]Applicant!$B$2:$D$176,3,FALSE)</f>
        <v>#N/A</v>
      </c>
      <c r="B646" t="s">
        <v>1153</v>
      </c>
      <c r="C646" t="s">
        <v>539</v>
      </c>
      <c r="D646" t="s">
        <v>625</v>
      </c>
      <c r="E646">
        <v>1</v>
      </c>
      <c r="F646" t="s">
        <v>1042</v>
      </c>
      <c r="G646">
        <f t="shared" si="10"/>
        <v>1</v>
      </c>
    </row>
    <row r="647" spans="1:7" x14ac:dyDescent="0.25">
      <c r="A647" t="e">
        <f>VLOOKUP(B647,[1]Applicant!$B$2:$D$176,3,FALSE)</f>
        <v>#N/A</v>
      </c>
      <c r="B647" t="s">
        <v>1153</v>
      </c>
      <c r="C647" t="s">
        <v>541</v>
      </c>
      <c r="D647" t="s">
        <v>572</v>
      </c>
      <c r="E647">
        <v>1</v>
      </c>
      <c r="F647" t="s">
        <v>1041</v>
      </c>
      <c r="G647">
        <f t="shared" si="10"/>
        <v>3</v>
      </c>
    </row>
    <row r="648" spans="1:7" x14ac:dyDescent="0.25">
      <c r="A648" t="e">
        <f>VLOOKUP(B648,[1]Applicant!$B$2:$D$176,3,FALSE)</f>
        <v>#N/A</v>
      </c>
      <c r="B648" t="s">
        <v>1153</v>
      </c>
      <c r="C648" t="s">
        <v>543</v>
      </c>
      <c r="D648" t="s">
        <v>586</v>
      </c>
      <c r="E648">
        <v>1</v>
      </c>
      <c r="F648" t="s">
        <v>1040</v>
      </c>
      <c r="G648">
        <f t="shared" si="10"/>
        <v>1</v>
      </c>
    </row>
    <row r="649" spans="1:7" x14ac:dyDescent="0.25">
      <c r="A649" t="e">
        <f>VLOOKUP(B649,[1]Applicant!$B$2:$D$176,3,FALSE)</f>
        <v>#N/A</v>
      </c>
      <c r="B649" t="s">
        <v>1153</v>
      </c>
      <c r="C649" t="s">
        <v>545</v>
      </c>
      <c r="D649" t="s">
        <v>607</v>
      </c>
      <c r="E649">
        <v>1</v>
      </c>
      <c r="F649" t="s">
        <v>1039</v>
      </c>
      <c r="G649">
        <f t="shared" si="10"/>
        <v>3</v>
      </c>
    </row>
    <row r="650" spans="1:7" x14ac:dyDescent="0.25">
      <c r="A650" t="e">
        <f>VLOOKUP(B650,[1]Applicant!$B$2:$D$176,3,FALSE)</f>
        <v>#N/A</v>
      </c>
      <c r="B650" t="s">
        <v>1153</v>
      </c>
      <c r="C650" t="s">
        <v>547</v>
      </c>
      <c r="D650" t="s">
        <v>606</v>
      </c>
      <c r="E650">
        <v>1</v>
      </c>
      <c r="F650" t="s">
        <v>1039</v>
      </c>
      <c r="G650">
        <f t="shared" si="10"/>
        <v>3</v>
      </c>
    </row>
    <row r="651" spans="1:7" x14ac:dyDescent="0.25">
      <c r="A651" t="e">
        <f>VLOOKUP(B651,[1]Applicant!$B$2:$D$176,3,FALSE)</f>
        <v>#N/A</v>
      </c>
      <c r="B651" t="s">
        <v>1153</v>
      </c>
      <c r="C651" t="s">
        <v>550</v>
      </c>
      <c r="D651" t="s">
        <v>606</v>
      </c>
      <c r="E651">
        <v>1</v>
      </c>
      <c r="F651" t="s">
        <v>1037</v>
      </c>
      <c r="G651">
        <f t="shared" si="10"/>
        <v>3</v>
      </c>
    </row>
    <row r="652" spans="1:7" x14ac:dyDescent="0.25">
      <c r="A652" t="e">
        <f>VLOOKUP(B652,[1]Applicant!$B$2:$D$176,3,FALSE)</f>
        <v>#N/A</v>
      </c>
      <c r="B652" t="s">
        <v>1217</v>
      </c>
      <c r="C652" t="s">
        <v>552</v>
      </c>
      <c r="D652" t="s">
        <v>533</v>
      </c>
      <c r="E652">
        <v>1</v>
      </c>
      <c r="F652" t="s">
        <v>533</v>
      </c>
      <c r="G652">
        <f t="shared" si="10"/>
        <v>0</v>
      </c>
    </row>
    <row r="653" spans="1:7" x14ac:dyDescent="0.25">
      <c r="A653" t="e">
        <f>VLOOKUP(B653,[1]Applicant!$B$2:$D$176,3,FALSE)</f>
        <v>#N/A</v>
      </c>
      <c r="B653" t="s">
        <v>1217</v>
      </c>
      <c r="C653" t="s">
        <v>524</v>
      </c>
      <c r="D653" t="s">
        <v>533</v>
      </c>
      <c r="E653">
        <v>1</v>
      </c>
      <c r="F653" t="s">
        <v>533</v>
      </c>
      <c r="G653">
        <f t="shared" si="10"/>
        <v>0</v>
      </c>
    </row>
    <row r="654" spans="1:7" x14ac:dyDescent="0.25">
      <c r="A654" t="e">
        <f>VLOOKUP(B654,[1]Applicant!$B$2:$D$176,3,FALSE)</f>
        <v>#N/A</v>
      </c>
      <c r="B654" t="s">
        <v>1217</v>
      </c>
      <c r="C654" t="s">
        <v>526</v>
      </c>
      <c r="D654" t="s">
        <v>533</v>
      </c>
      <c r="E654">
        <v>1</v>
      </c>
      <c r="F654" t="s">
        <v>533</v>
      </c>
      <c r="G654">
        <f t="shared" si="10"/>
        <v>0</v>
      </c>
    </row>
    <row r="655" spans="1:7" x14ac:dyDescent="0.25">
      <c r="A655" t="e">
        <f>VLOOKUP(B655,[1]Applicant!$B$2:$D$176,3,FALSE)</f>
        <v>#N/A</v>
      </c>
      <c r="B655" t="s">
        <v>1217</v>
      </c>
      <c r="C655" t="s">
        <v>528</v>
      </c>
      <c r="D655" t="s">
        <v>533</v>
      </c>
      <c r="E655">
        <v>1</v>
      </c>
      <c r="F655" t="s">
        <v>533</v>
      </c>
      <c r="G655">
        <f t="shared" si="10"/>
        <v>0</v>
      </c>
    </row>
    <row r="656" spans="1:7" x14ac:dyDescent="0.25">
      <c r="A656" t="e">
        <f>VLOOKUP(B656,[1]Applicant!$B$2:$D$176,3,FALSE)</f>
        <v>#N/A</v>
      </c>
      <c r="B656" t="s">
        <v>1217</v>
      </c>
      <c r="C656" t="s">
        <v>529</v>
      </c>
      <c r="D656" t="s">
        <v>533</v>
      </c>
      <c r="E656">
        <v>1</v>
      </c>
      <c r="F656" t="s">
        <v>533</v>
      </c>
      <c r="G656">
        <f t="shared" si="10"/>
        <v>0</v>
      </c>
    </row>
    <row r="657" spans="1:7" x14ac:dyDescent="0.25">
      <c r="A657" t="e">
        <f>VLOOKUP(B657,[1]Applicant!$B$2:$D$176,3,FALSE)</f>
        <v>#N/A</v>
      </c>
      <c r="B657" t="s">
        <v>1217</v>
      </c>
      <c r="C657" t="s">
        <v>532</v>
      </c>
      <c r="D657" t="s">
        <v>533</v>
      </c>
      <c r="E657">
        <v>1</v>
      </c>
      <c r="F657" t="s">
        <v>533</v>
      </c>
      <c r="G657">
        <f t="shared" si="10"/>
        <v>0</v>
      </c>
    </row>
    <row r="658" spans="1:7" x14ac:dyDescent="0.25">
      <c r="A658" t="e">
        <f>VLOOKUP(B658,[1]Applicant!$B$2:$D$176,3,FALSE)</f>
        <v>#N/A</v>
      </c>
      <c r="B658" t="s">
        <v>1217</v>
      </c>
      <c r="C658" t="s">
        <v>534</v>
      </c>
      <c r="D658" t="s">
        <v>533</v>
      </c>
      <c r="E658">
        <v>1</v>
      </c>
      <c r="F658" t="s">
        <v>533</v>
      </c>
      <c r="G658">
        <f t="shared" si="10"/>
        <v>0</v>
      </c>
    </row>
    <row r="659" spans="1:7" x14ac:dyDescent="0.25">
      <c r="A659" t="e">
        <f>VLOOKUP(B659,[1]Applicant!$B$2:$D$176,3,FALSE)</f>
        <v>#N/A</v>
      </c>
      <c r="B659" t="s">
        <v>1217</v>
      </c>
      <c r="C659" t="s">
        <v>536</v>
      </c>
      <c r="D659" t="s">
        <v>533</v>
      </c>
      <c r="E659">
        <v>1</v>
      </c>
      <c r="F659" t="s">
        <v>533</v>
      </c>
      <c r="G659">
        <f t="shared" si="10"/>
        <v>0</v>
      </c>
    </row>
    <row r="660" spans="1:7" x14ac:dyDescent="0.25">
      <c r="A660" t="e">
        <f>VLOOKUP(B660,[1]Applicant!$B$2:$D$176,3,FALSE)</f>
        <v>#N/A</v>
      </c>
      <c r="B660" t="s">
        <v>1217</v>
      </c>
      <c r="C660" t="s">
        <v>538</v>
      </c>
      <c r="D660" t="s">
        <v>533</v>
      </c>
      <c r="E660">
        <v>1</v>
      </c>
      <c r="F660" t="s">
        <v>533</v>
      </c>
      <c r="G660">
        <f t="shared" si="10"/>
        <v>0</v>
      </c>
    </row>
    <row r="661" spans="1:7" x14ac:dyDescent="0.25">
      <c r="A661" t="e">
        <f>VLOOKUP(B661,[1]Applicant!$B$2:$D$176,3,FALSE)</f>
        <v>#N/A</v>
      </c>
      <c r="B661" t="s">
        <v>1217</v>
      </c>
      <c r="C661" t="s">
        <v>539</v>
      </c>
      <c r="D661" t="s">
        <v>533</v>
      </c>
      <c r="E661">
        <v>1</v>
      </c>
      <c r="F661" t="s">
        <v>533</v>
      </c>
      <c r="G661">
        <f t="shared" si="10"/>
        <v>0</v>
      </c>
    </row>
    <row r="662" spans="1:7" x14ac:dyDescent="0.25">
      <c r="A662" t="e">
        <f>VLOOKUP(B662,[1]Applicant!$B$2:$D$176,3,FALSE)</f>
        <v>#N/A</v>
      </c>
      <c r="B662" t="s">
        <v>1217</v>
      </c>
      <c r="C662" t="s">
        <v>541</v>
      </c>
      <c r="D662" t="s">
        <v>533</v>
      </c>
      <c r="E662">
        <v>1</v>
      </c>
      <c r="F662" t="s">
        <v>533</v>
      </c>
      <c r="G662">
        <f t="shared" si="10"/>
        <v>0</v>
      </c>
    </row>
    <row r="663" spans="1:7" x14ac:dyDescent="0.25">
      <c r="A663" t="e">
        <f>VLOOKUP(B663,[1]Applicant!$B$2:$D$176,3,FALSE)</f>
        <v>#N/A</v>
      </c>
      <c r="B663" t="s">
        <v>1217</v>
      </c>
      <c r="C663" t="s">
        <v>543</v>
      </c>
      <c r="D663" t="s">
        <v>609</v>
      </c>
      <c r="E663">
        <v>1</v>
      </c>
      <c r="F663" t="s">
        <v>1031</v>
      </c>
      <c r="G663">
        <f t="shared" si="10"/>
        <v>3</v>
      </c>
    </row>
    <row r="664" spans="1:7" x14ac:dyDescent="0.25">
      <c r="A664" t="e">
        <f>VLOOKUP(B664,[1]Applicant!$B$2:$D$176,3,FALSE)</f>
        <v>#N/A</v>
      </c>
      <c r="B664" t="s">
        <v>1217</v>
      </c>
      <c r="C664" t="s">
        <v>545</v>
      </c>
      <c r="D664" t="s">
        <v>625</v>
      </c>
      <c r="E664">
        <v>1</v>
      </c>
      <c r="F664" t="s">
        <v>1029</v>
      </c>
      <c r="G664">
        <f t="shared" si="10"/>
        <v>1</v>
      </c>
    </row>
    <row r="665" spans="1:7" x14ac:dyDescent="0.25">
      <c r="A665" t="e">
        <f>VLOOKUP(B665,[1]Applicant!$B$2:$D$176,3,FALSE)</f>
        <v>#N/A</v>
      </c>
      <c r="B665" t="s">
        <v>1217</v>
      </c>
      <c r="C665" t="s">
        <v>547</v>
      </c>
      <c r="D665" t="s">
        <v>560</v>
      </c>
      <c r="E665">
        <v>1</v>
      </c>
      <c r="F665" t="s">
        <v>1028</v>
      </c>
      <c r="G665">
        <f t="shared" si="10"/>
        <v>3</v>
      </c>
    </row>
    <row r="666" spans="1:7" x14ac:dyDescent="0.25">
      <c r="A666" t="e">
        <f>VLOOKUP(B666,[1]Applicant!$B$2:$D$176,3,FALSE)</f>
        <v>#N/A</v>
      </c>
      <c r="B666" t="s">
        <v>1217</v>
      </c>
      <c r="C666" t="s">
        <v>550</v>
      </c>
      <c r="D666" t="s">
        <v>601</v>
      </c>
      <c r="E666">
        <v>1</v>
      </c>
      <c r="F666" t="s">
        <v>1028</v>
      </c>
      <c r="G666">
        <f t="shared" si="10"/>
        <v>3</v>
      </c>
    </row>
    <row r="667" spans="1:7" x14ac:dyDescent="0.25">
      <c r="A667" t="e">
        <f>VLOOKUP(B667,[1]Applicant!$B$2:$D$176,3,FALSE)</f>
        <v>#N/A</v>
      </c>
      <c r="B667" t="s">
        <v>1154</v>
      </c>
      <c r="C667" t="s">
        <v>552</v>
      </c>
      <c r="D667" t="s">
        <v>533</v>
      </c>
      <c r="E667">
        <v>1</v>
      </c>
      <c r="F667" t="s">
        <v>533</v>
      </c>
      <c r="G667">
        <f t="shared" si="10"/>
        <v>0</v>
      </c>
    </row>
    <row r="668" spans="1:7" x14ac:dyDescent="0.25">
      <c r="A668" t="e">
        <f>VLOOKUP(B668,[1]Applicant!$B$2:$D$176,3,FALSE)</f>
        <v>#N/A</v>
      </c>
      <c r="B668" t="s">
        <v>1154</v>
      </c>
      <c r="C668" t="s">
        <v>524</v>
      </c>
      <c r="D668" t="s">
        <v>533</v>
      </c>
      <c r="E668">
        <v>1</v>
      </c>
      <c r="F668" t="s">
        <v>533</v>
      </c>
      <c r="G668">
        <f t="shared" si="10"/>
        <v>0</v>
      </c>
    </row>
    <row r="669" spans="1:7" x14ac:dyDescent="0.25">
      <c r="A669" t="e">
        <f>VLOOKUP(B669,[1]Applicant!$B$2:$D$176,3,FALSE)</f>
        <v>#N/A</v>
      </c>
      <c r="B669" t="s">
        <v>1154</v>
      </c>
      <c r="C669" t="s">
        <v>526</v>
      </c>
      <c r="D669" t="s">
        <v>533</v>
      </c>
      <c r="E669">
        <v>1</v>
      </c>
      <c r="F669" t="s">
        <v>533</v>
      </c>
      <c r="G669">
        <f t="shared" si="10"/>
        <v>0</v>
      </c>
    </row>
    <row r="670" spans="1:7" x14ac:dyDescent="0.25">
      <c r="A670" t="e">
        <f>VLOOKUP(B670,[1]Applicant!$B$2:$D$176,3,FALSE)</f>
        <v>#N/A</v>
      </c>
      <c r="B670" t="s">
        <v>1154</v>
      </c>
      <c r="C670" t="s">
        <v>528</v>
      </c>
      <c r="D670" t="s">
        <v>533</v>
      </c>
      <c r="E670">
        <v>1</v>
      </c>
      <c r="F670" t="s">
        <v>533</v>
      </c>
      <c r="G670">
        <f t="shared" si="10"/>
        <v>0</v>
      </c>
    </row>
    <row r="671" spans="1:7" x14ac:dyDescent="0.25">
      <c r="A671" t="e">
        <f>VLOOKUP(B671,[1]Applicant!$B$2:$D$176,3,FALSE)</f>
        <v>#N/A</v>
      </c>
      <c r="B671" t="s">
        <v>1154</v>
      </c>
      <c r="C671" t="s">
        <v>529</v>
      </c>
      <c r="D671" t="s">
        <v>533</v>
      </c>
      <c r="E671">
        <v>1</v>
      </c>
      <c r="F671" t="s">
        <v>533</v>
      </c>
      <c r="G671">
        <f t="shared" si="10"/>
        <v>0</v>
      </c>
    </row>
    <row r="672" spans="1:7" x14ac:dyDescent="0.25">
      <c r="A672" t="e">
        <f>VLOOKUP(B672,[1]Applicant!$B$2:$D$176,3,FALSE)</f>
        <v>#N/A</v>
      </c>
      <c r="B672" t="s">
        <v>1154</v>
      </c>
      <c r="C672" t="s">
        <v>532</v>
      </c>
      <c r="D672" t="s">
        <v>533</v>
      </c>
      <c r="E672">
        <v>1</v>
      </c>
      <c r="F672" t="s">
        <v>533</v>
      </c>
      <c r="G672">
        <f t="shared" si="10"/>
        <v>0</v>
      </c>
    </row>
    <row r="673" spans="1:7" x14ac:dyDescent="0.25">
      <c r="A673" t="e">
        <f>VLOOKUP(B673,[1]Applicant!$B$2:$D$176,3,FALSE)</f>
        <v>#N/A</v>
      </c>
      <c r="B673" t="s">
        <v>1154</v>
      </c>
      <c r="C673" t="s">
        <v>534</v>
      </c>
      <c r="D673" t="s">
        <v>533</v>
      </c>
      <c r="E673">
        <v>1</v>
      </c>
      <c r="F673" t="s">
        <v>533</v>
      </c>
      <c r="G673">
        <f t="shared" si="10"/>
        <v>0</v>
      </c>
    </row>
    <row r="674" spans="1:7" x14ac:dyDescent="0.25">
      <c r="A674" t="e">
        <f>VLOOKUP(B674,[1]Applicant!$B$2:$D$176,3,FALSE)</f>
        <v>#N/A</v>
      </c>
      <c r="B674" t="s">
        <v>1154</v>
      </c>
      <c r="C674" t="s">
        <v>536</v>
      </c>
      <c r="D674" t="s">
        <v>656</v>
      </c>
      <c r="E674">
        <v>1</v>
      </c>
      <c r="F674" t="s">
        <v>840</v>
      </c>
      <c r="G674">
        <f t="shared" si="10"/>
        <v>3</v>
      </c>
    </row>
    <row r="675" spans="1:7" x14ac:dyDescent="0.25">
      <c r="A675" t="e">
        <f>VLOOKUP(B675,[1]Applicant!$B$2:$D$176,3,FALSE)</f>
        <v>#N/A</v>
      </c>
      <c r="B675" t="s">
        <v>1154</v>
      </c>
      <c r="C675" t="s">
        <v>538</v>
      </c>
      <c r="D675" t="s">
        <v>656</v>
      </c>
      <c r="E675">
        <v>1</v>
      </c>
      <c r="F675" t="s">
        <v>840</v>
      </c>
      <c r="G675">
        <f t="shared" si="10"/>
        <v>3</v>
      </c>
    </row>
    <row r="676" spans="1:7" x14ac:dyDescent="0.25">
      <c r="A676" t="e">
        <f>VLOOKUP(B676,[1]Applicant!$B$2:$D$176,3,FALSE)</f>
        <v>#N/A</v>
      </c>
      <c r="B676" t="s">
        <v>1154</v>
      </c>
      <c r="C676" t="s">
        <v>539</v>
      </c>
      <c r="D676" t="s">
        <v>656</v>
      </c>
      <c r="E676">
        <v>1</v>
      </c>
      <c r="F676" t="s">
        <v>840</v>
      </c>
      <c r="G676">
        <f t="shared" si="10"/>
        <v>3</v>
      </c>
    </row>
    <row r="677" spans="1:7" x14ac:dyDescent="0.25">
      <c r="A677" t="e">
        <f>VLOOKUP(B677,[1]Applicant!$B$2:$D$176,3,FALSE)</f>
        <v>#N/A</v>
      </c>
      <c r="B677" t="s">
        <v>1154</v>
      </c>
      <c r="C677" t="s">
        <v>541</v>
      </c>
      <c r="D677" t="s">
        <v>656</v>
      </c>
      <c r="E677">
        <v>1</v>
      </c>
      <c r="F677" t="s">
        <v>840</v>
      </c>
      <c r="G677">
        <f t="shared" si="10"/>
        <v>3</v>
      </c>
    </row>
    <row r="678" spans="1:7" x14ac:dyDescent="0.25">
      <c r="A678" t="e">
        <f>VLOOKUP(B678,[1]Applicant!$B$2:$D$176,3,FALSE)</f>
        <v>#N/A</v>
      </c>
      <c r="B678" t="s">
        <v>1154</v>
      </c>
      <c r="C678" t="s">
        <v>543</v>
      </c>
      <c r="D678" t="s">
        <v>656</v>
      </c>
      <c r="E678">
        <v>1</v>
      </c>
      <c r="F678" t="s">
        <v>1012</v>
      </c>
      <c r="G678">
        <f t="shared" si="10"/>
        <v>3</v>
      </c>
    </row>
    <row r="679" spans="1:7" x14ac:dyDescent="0.25">
      <c r="A679" t="e">
        <f>VLOOKUP(B679,[1]Applicant!$B$2:$D$176,3,FALSE)</f>
        <v>#N/A</v>
      </c>
      <c r="B679" t="s">
        <v>1154</v>
      </c>
      <c r="C679" t="s">
        <v>545</v>
      </c>
      <c r="D679" t="s">
        <v>656</v>
      </c>
      <c r="E679">
        <v>1</v>
      </c>
      <c r="F679" t="s">
        <v>1012</v>
      </c>
      <c r="G679">
        <f t="shared" si="10"/>
        <v>3</v>
      </c>
    </row>
    <row r="680" spans="1:7" x14ac:dyDescent="0.25">
      <c r="A680" t="e">
        <f>VLOOKUP(B680,[1]Applicant!$B$2:$D$176,3,FALSE)</f>
        <v>#N/A</v>
      </c>
      <c r="B680" t="s">
        <v>1154</v>
      </c>
      <c r="C680" t="s">
        <v>547</v>
      </c>
      <c r="D680" t="s">
        <v>656</v>
      </c>
      <c r="E680">
        <v>1</v>
      </c>
      <c r="F680" t="s">
        <v>840</v>
      </c>
      <c r="G680">
        <f t="shared" si="10"/>
        <v>3</v>
      </c>
    </row>
    <row r="681" spans="1:7" x14ac:dyDescent="0.25">
      <c r="A681" t="e">
        <f>VLOOKUP(B681,[1]Applicant!$B$2:$D$176,3,FALSE)</f>
        <v>#N/A</v>
      </c>
      <c r="B681" t="s">
        <v>1154</v>
      </c>
      <c r="C681" t="s">
        <v>550</v>
      </c>
      <c r="D681" t="s">
        <v>656</v>
      </c>
      <c r="E681">
        <v>1</v>
      </c>
      <c r="F681" t="s">
        <v>840</v>
      </c>
      <c r="G681">
        <f t="shared" si="10"/>
        <v>3</v>
      </c>
    </row>
    <row r="682" spans="1:7" x14ac:dyDescent="0.25">
      <c r="A682" t="e">
        <f>VLOOKUP(B682,[1]Applicant!$B$2:$D$176,3,FALSE)</f>
        <v>#N/A</v>
      </c>
      <c r="B682" t="s">
        <v>1155</v>
      </c>
      <c r="C682" t="s">
        <v>552</v>
      </c>
      <c r="D682" t="s">
        <v>630</v>
      </c>
      <c r="E682">
        <v>1</v>
      </c>
      <c r="F682" t="s">
        <v>1008</v>
      </c>
      <c r="G682">
        <f t="shared" si="10"/>
        <v>3</v>
      </c>
    </row>
    <row r="683" spans="1:7" x14ac:dyDescent="0.25">
      <c r="A683" t="e">
        <f>VLOOKUP(B683,[1]Applicant!$B$2:$D$176,3,FALSE)</f>
        <v>#N/A</v>
      </c>
      <c r="B683" t="s">
        <v>1155</v>
      </c>
      <c r="C683" t="s">
        <v>552</v>
      </c>
      <c r="D683" t="s">
        <v>531</v>
      </c>
      <c r="E683">
        <v>1</v>
      </c>
      <c r="F683" t="s">
        <v>1008</v>
      </c>
      <c r="G683">
        <f t="shared" si="10"/>
        <v>3</v>
      </c>
    </row>
    <row r="684" spans="1:7" x14ac:dyDescent="0.25">
      <c r="A684" t="e">
        <f>VLOOKUP(B684,[1]Applicant!$B$2:$D$176,3,FALSE)</f>
        <v>#N/A</v>
      </c>
      <c r="B684" t="s">
        <v>1155</v>
      </c>
      <c r="C684" t="s">
        <v>524</v>
      </c>
      <c r="D684" t="s">
        <v>630</v>
      </c>
      <c r="E684">
        <v>1</v>
      </c>
      <c r="F684" t="s">
        <v>1008</v>
      </c>
      <c r="G684">
        <f t="shared" si="10"/>
        <v>3</v>
      </c>
    </row>
    <row r="685" spans="1:7" x14ac:dyDescent="0.25">
      <c r="A685" t="e">
        <f>VLOOKUP(B685,[1]Applicant!$B$2:$D$176,3,FALSE)</f>
        <v>#N/A</v>
      </c>
      <c r="B685" t="s">
        <v>1155</v>
      </c>
      <c r="C685" t="s">
        <v>524</v>
      </c>
      <c r="D685" t="s">
        <v>597</v>
      </c>
      <c r="E685">
        <v>1</v>
      </c>
      <c r="F685" t="s">
        <v>1008</v>
      </c>
      <c r="G685">
        <f t="shared" si="10"/>
        <v>3</v>
      </c>
    </row>
    <row r="686" spans="1:7" x14ac:dyDescent="0.25">
      <c r="A686" t="e">
        <f>VLOOKUP(B686,[1]Applicant!$B$2:$D$176,3,FALSE)</f>
        <v>#N/A</v>
      </c>
      <c r="B686" t="s">
        <v>1155</v>
      </c>
      <c r="C686" t="s">
        <v>526</v>
      </c>
      <c r="D686" t="s">
        <v>630</v>
      </c>
      <c r="E686">
        <v>1</v>
      </c>
      <c r="F686" t="s">
        <v>1008</v>
      </c>
      <c r="G686">
        <f t="shared" si="10"/>
        <v>3</v>
      </c>
    </row>
    <row r="687" spans="1:7" x14ac:dyDescent="0.25">
      <c r="A687" t="e">
        <f>VLOOKUP(B687,[1]Applicant!$B$2:$D$176,3,FALSE)</f>
        <v>#N/A</v>
      </c>
      <c r="B687" t="s">
        <v>1155</v>
      </c>
      <c r="C687" t="s">
        <v>526</v>
      </c>
      <c r="D687" t="s">
        <v>597</v>
      </c>
      <c r="E687">
        <v>1</v>
      </c>
      <c r="F687" t="s">
        <v>1008</v>
      </c>
      <c r="G687">
        <f t="shared" si="10"/>
        <v>3</v>
      </c>
    </row>
    <row r="688" spans="1:7" x14ac:dyDescent="0.25">
      <c r="A688" t="e">
        <f>VLOOKUP(B688,[1]Applicant!$B$2:$D$176,3,FALSE)</f>
        <v>#N/A</v>
      </c>
      <c r="B688" t="s">
        <v>1155</v>
      </c>
      <c r="C688" t="s">
        <v>528</v>
      </c>
      <c r="D688" t="s">
        <v>630</v>
      </c>
      <c r="E688">
        <v>1</v>
      </c>
      <c r="F688" t="s">
        <v>1008</v>
      </c>
      <c r="G688">
        <f t="shared" si="10"/>
        <v>3</v>
      </c>
    </row>
    <row r="689" spans="1:7" x14ac:dyDescent="0.25">
      <c r="A689" t="e">
        <f>VLOOKUP(B689,[1]Applicant!$B$2:$D$176,3,FALSE)</f>
        <v>#N/A</v>
      </c>
      <c r="B689" t="s">
        <v>1155</v>
      </c>
      <c r="C689" t="s">
        <v>528</v>
      </c>
      <c r="D689" t="s">
        <v>597</v>
      </c>
      <c r="E689">
        <v>1</v>
      </c>
      <c r="F689" t="s">
        <v>1008</v>
      </c>
      <c r="G689">
        <f t="shared" si="10"/>
        <v>3</v>
      </c>
    </row>
    <row r="690" spans="1:7" x14ac:dyDescent="0.25">
      <c r="A690" t="e">
        <f>VLOOKUP(B690,[1]Applicant!$B$2:$D$176,3,FALSE)</f>
        <v>#N/A</v>
      </c>
      <c r="B690" t="s">
        <v>1155</v>
      </c>
      <c r="C690" t="s">
        <v>529</v>
      </c>
      <c r="D690" t="s">
        <v>630</v>
      </c>
      <c r="E690">
        <v>1</v>
      </c>
      <c r="F690" t="s">
        <v>1008</v>
      </c>
      <c r="G690">
        <f t="shared" si="10"/>
        <v>3</v>
      </c>
    </row>
    <row r="691" spans="1:7" x14ac:dyDescent="0.25">
      <c r="A691" t="e">
        <f>VLOOKUP(B691,[1]Applicant!$B$2:$D$176,3,FALSE)</f>
        <v>#N/A</v>
      </c>
      <c r="B691" t="s">
        <v>1155</v>
      </c>
      <c r="C691" t="s">
        <v>532</v>
      </c>
      <c r="D691" t="s">
        <v>630</v>
      </c>
      <c r="E691">
        <v>1</v>
      </c>
      <c r="F691" t="s">
        <v>1008</v>
      </c>
      <c r="G691">
        <f t="shared" si="10"/>
        <v>3</v>
      </c>
    </row>
    <row r="692" spans="1:7" x14ac:dyDescent="0.25">
      <c r="A692" t="e">
        <f>VLOOKUP(B692,[1]Applicant!$B$2:$D$176,3,FALSE)</f>
        <v>#N/A</v>
      </c>
      <c r="B692" t="s">
        <v>1155</v>
      </c>
      <c r="C692" t="s">
        <v>534</v>
      </c>
      <c r="D692" t="s">
        <v>630</v>
      </c>
      <c r="E692">
        <v>1</v>
      </c>
      <c r="F692" t="s">
        <v>1008</v>
      </c>
      <c r="G692">
        <f t="shared" si="10"/>
        <v>3</v>
      </c>
    </row>
    <row r="693" spans="1:7" x14ac:dyDescent="0.25">
      <c r="A693" t="e">
        <f>VLOOKUP(B693,[1]Applicant!$B$2:$D$176,3,FALSE)</f>
        <v>#N/A</v>
      </c>
      <c r="B693" t="s">
        <v>1155</v>
      </c>
      <c r="C693" t="s">
        <v>536</v>
      </c>
      <c r="D693" t="s">
        <v>630</v>
      </c>
      <c r="E693">
        <v>1</v>
      </c>
      <c r="F693" t="s">
        <v>1008</v>
      </c>
      <c r="G693">
        <f t="shared" si="10"/>
        <v>3</v>
      </c>
    </row>
    <row r="694" spans="1:7" x14ac:dyDescent="0.25">
      <c r="A694" t="e">
        <f>VLOOKUP(B694,[1]Applicant!$B$2:$D$176,3,FALSE)</f>
        <v>#N/A</v>
      </c>
      <c r="B694" t="s">
        <v>1155</v>
      </c>
      <c r="C694" t="s">
        <v>538</v>
      </c>
      <c r="D694" t="s">
        <v>630</v>
      </c>
      <c r="E694">
        <v>1</v>
      </c>
      <c r="F694" t="s">
        <v>1008</v>
      </c>
      <c r="G694">
        <f t="shared" si="10"/>
        <v>3</v>
      </c>
    </row>
    <row r="695" spans="1:7" x14ac:dyDescent="0.25">
      <c r="A695" t="e">
        <f>VLOOKUP(B695,[1]Applicant!$B$2:$D$176,3,FALSE)</f>
        <v>#N/A</v>
      </c>
      <c r="B695" t="s">
        <v>1155</v>
      </c>
      <c r="C695" t="s">
        <v>539</v>
      </c>
      <c r="D695" t="s">
        <v>630</v>
      </c>
      <c r="E695">
        <v>1</v>
      </c>
      <c r="F695" t="s">
        <v>1008</v>
      </c>
      <c r="G695">
        <f t="shared" si="10"/>
        <v>3</v>
      </c>
    </row>
    <row r="696" spans="1:7" x14ac:dyDescent="0.25">
      <c r="A696" t="e">
        <f>VLOOKUP(B696,[1]Applicant!$B$2:$D$176,3,FALSE)</f>
        <v>#N/A</v>
      </c>
      <c r="B696" t="s">
        <v>1155</v>
      </c>
      <c r="C696" t="s">
        <v>539</v>
      </c>
      <c r="D696" t="s">
        <v>597</v>
      </c>
      <c r="E696">
        <v>1</v>
      </c>
      <c r="F696" t="s">
        <v>1008</v>
      </c>
      <c r="G696">
        <f t="shared" si="10"/>
        <v>3</v>
      </c>
    </row>
    <row r="697" spans="1:7" x14ac:dyDescent="0.25">
      <c r="A697" t="e">
        <f>VLOOKUP(B697,[1]Applicant!$B$2:$D$176,3,FALSE)</f>
        <v>#N/A</v>
      </c>
      <c r="B697" t="s">
        <v>1155</v>
      </c>
      <c r="C697" t="s">
        <v>541</v>
      </c>
      <c r="D697" t="s">
        <v>630</v>
      </c>
      <c r="E697">
        <v>1</v>
      </c>
      <c r="F697" t="s">
        <v>1008</v>
      </c>
      <c r="G697">
        <f t="shared" si="10"/>
        <v>3</v>
      </c>
    </row>
    <row r="698" spans="1:7" x14ac:dyDescent="0.25">
      <c r="A698" t="e">
        <f>VLOOKUP(B698,[1]Applicant!$B$2:$D$176,3,FALSE)</f>
        <v>#N/A</v>
      </c>
      <c r="B698" t="s">
        <v>1155</v>
      </c>
      <c r="C698" t="s">
        <v>541</v>
      </c>
      <c r="D698" t="s">
        <v>573</v>
      </c>
      <c r="E698">
        <v>1</v>
      </c>
      <c r="F698" t="s">
        <v>1008</v>
      </c>
      <c r="G698">
        <f t="shared" si="10"/>
        <v>3</v>
      </c>
    </row>
    <row r="699" spans="1:7" x14ac:dyDescent="0.25">
      <c r="A699" t="e">
        <f>VLOOKUP(B699,[1]Applicant!$B$2:$D$176,3,FALSE)</f>
        <v>#N/A</v>
      </c>
      <c r="B699" t="s">
        <v>1155</v>
      </c>
      <c r="C699" t="s">
        <v>543</v>
      </c>
      <c r="D699" t="s">
        <v>630</v>
      </c>
      <c r="E699">
        <v>1</v>
      </c>
      <c r="F699" t="s">
        <v>1008</v>
      </c>
      <c r="G699">
        <f t="shared" si="10"/>
        <v>3</v>
      </c>
    </row>
    <row r="700" spans="1:7" x14ac:dyDescent="0.25">
      <c r="A700" t="e">
        <f>VLOOKUP(B700,[1]Applicant!$B$2:$D$176,3,FALSE)</f>
        <v>#N/A</v>
      </c>
      <c r="B700" t="s">
        <v>1155</v>
      </c>
      <c r="C700" t="s">
        <v>543</v>
      </c>
      <c r="D700" t="s">
        <v>597</v>
      </c>
      <c r="E700">
        <v>1</v>
      </c>
      <c r="F700" t="s">
        <v>1008</v>
      </c>
      <c r="G700">
        <f t="shared" si="10"/>
        <v>3</v>
      </c>
    </row>
    <row r="701" spans="1:7" x14ac:dyDescent="0.25">
      <c r="A701" t="e">
        <f>VLOOKUP(B701,[1]Applicant!$B$2:$D$176,3,FALSE)</f>
        <v>#N/A</v>
      </c>
      <c r="B701" t="s">
        <v>1155</v>
      </c>
      <c r="C701" t="s">
        <v>543</v>
      </c>
      <c r="D701" t="s">
        <v>573</v>
      </c>
      <c r="E701">
        <v>1</v>
      </c>
      <c r="F701" t="s">
        <v>1008</v>
      </c>
      <c r="G701">
        <f t="shared" si="10"/>
        <v>3</v>
      </c>
    </row>
    <row r="702" spans="1:7" x14ac:dyDescent="0.25">
      <c r="A702" t="e">
        <f>VLOOKUP(B702,[1]Applicant!$B$2:$D$176,3,FALSE)</f>
        <v>#N/A</v>
      </c>
      <c r="B702" t="s">
        <v>1155</v>
      </c>
      <c r="C702" t="s">
        <v>545</v>
      </c>
      <c r="D702" t="s">
        <v>630</v>
      </c>
      <c r="E702">
        <v>1</v>
      </c>
      <c r="F702" t="s">
        <v>1008</v>
      </c>
      <c r="G702">
        <f t="shared" si="10"/>
        <v>3</v>
      </c>
    </row>
    <row r="703" spans="1:7" x14ac:dyDescent="0.25">
      <c r="A703" t="e">
        <f>VLOOKUP(B703,[1]Applicant!$B$2:$D$176,3,FALSE)</f>
        <v>#N/A</v>
      </c>
      <c r="B703" t="s">
        <v>1155</v>
      </c>
      <c r="C703" t="s">
        <v>545</v>
      </c>
      <c r="D703" t="s">
        <v>597</v>
      </c>
      <c r="E703">
        <v>1</v>
      </c>
      <c r="F703" t="s">
        <v>1008</v>
      </c>
      <c r="G703">
        <f t="shared" si="10"/>
        <v>3</v>
      </c>
    </row>
    <row r="704" spans="1:7" x14ac:dyDescent="0.25">
      <c r="A704" t="e">
        <f>VLOOKUP(B704,[1]Applicant!$B$2:$D$176,3,FALSE)</f>
        <v>#N/A</v>
      </c>
      <c r="B704" t="s">
        <v>1155</v>
      </c>
      <c r="C704" t="s">
        <v>545</v>
      </c>
      <c r="D704" t="s">
        <v>573</v>
      </c>
      <c r="E704">
        <v>1</v>
      </c>
      <c r="F704" t="s">
        <v>1008</v>
      </c>
      <c r="G704">
        <f t="shared" si="10"/>
        <v>3</v>
      </c>
    </row>
    <row r="705" spans="1:7" x14ac:dyDescent="0.25">
      <c r="A705" t="e">
        <f>VLOOKUP(B705,[1]Applicant!$B$2:$D$176,3,FALSE)</f>
        <v>#N/A</v>
      </c>
      <c r="B705" t="s">
        <v>1155</v>
      </c>
      <c r="C705" t="s">
        <v>545</v>
      </c>
      <c r="D705" t="s">
        <v>577</v>
      </c>
      <c r="E705">
        <v>1</v>
      </c>
      <c r="F705" t="s">
        <v>1008</v>
      </c>
      <c r="G705">
        <f t="shared" si="10"/>
        <v>3</v>
      </c>
    </row>
    <row r="706" spans="1:7" x14ac:dyDescent="0.25">
      <c r="A706" t="e">
        <f>VLOOKUP(B706,[1]Applicant!$B$2:$D$176,3,FALSE)</f>
        <v>#N/A</v>
      </c>
      <c r="B706" t="s">
        <v>1155</v>
      </c>
      <c r="C706" t="s">
        <v>547</v>
      </c>
      <c r="D706" t="s">
        <v>630</v>
      </c>
      <c r="E706">
        <v>1</v>
      </c>
      <c r="F706" t="s">
        <v>1008</v>
      </c>
      <c r="G706">
        <f t="shared" ref="G706:G769" si="11">IFERROR(VLOOKUP(D706,$I$2:$J$126,2,0),0)</f>
        <v>3</v>
      </c>
    </row>
    <row r="707" spans="1:7" x14ac:dyDescent="0.25">
      <c r="A707" t="e">
        <f>VLOOKUP(B707,[1]Applicant!$B$2:$D$176,3,FALSE)</f>
        <v>#N/A</v>
      </c>
      <c r="B707" t="s">
        <v>1155</v>
      </c>
      <c r="C707" t="s">
        <v>550</v>
      </c>
      <c r="D707" t="s">
        <v>630</v>
      </c>
      <c r="E707">
        <v>1</v>
      </c>
      <c r="F707" t="s">
        <v>1008</v>
      </c>
      <c r="G707">
        <f t="shared" si="11"/>
        <v>3</v>
      </c>
    </row>
    <row r="708" spans="1:7" x14ac:dyDescent="0.25">
      <c r="A708" t="e">
        <f>VLOOKUP(B708,[1]Applicant!$B$2:$D$176,3,FALSE)</f>
        <v>#N/A</v>
      </c>
      <c r="B708" t="s">
        <v>1155</v>
      </c>
      <c r="C708" t="s">
        <v>550</v>
      </c>
      <c r="D708" t="s">
        <v>630</v>
      </c>
      <c r="E708">
        <v>1</v>
      </c>
      <c r="F708" t="s">
        <v>1010</v>
      </c>
      <c r="G708">
        <f t="shared" si="11"/>
        <v>3</v>
      </c>
    </row>
    <row r="709" spans="1:7" x14ac:dyDescent="0.25">
      <c r="A709" t="e">
        <f>VLOOKUP(B709,[1]Applicant!$B$2:$D$176,3,FALSE)</f>
        <v>#N/A</v>
      </c>
      <c r="B709" t="s">
        <v>1155</v>
      </c>
      <c r="C709" t="s">
        <v>550</v>
      </c>
      <c r="D709" t="s">
        <v>573</v>
      </c>
      <c r="E709">
        <v>1</v>
      </c>
      <c r="F709" t="s">
        <v>1009</v>
      </c>
      <c r="G709">
        <f t="shared" si="11"/>
        <v>3</v>
      </c>
    </row>
    <row r="710" spans="1:7" x14ac:dyDescent="0.25">
      <c r="A710" t="e">
        <f>VLOOKUP(B710,[1]Applicant!$B$2:$D$176,3,FALSE)</f>
        <v>#N/A</v>
      </c>
      <c r="B710" t="s">
        <v>1155</v>
      </c>
      <c r="C710" t="s">
        <v>550</v>
      </c>
      <c r="D710" t="s">
        <v>573</v>
      </c>
      <c r="E710">
        <v>1</v>
      </c>
      <c r="F710" t="s">
        <v>1008</v>
      </c>
      <c r="G710">
        <f t="shared" si="11"/>
        <v>3</v>
      </c>
    </row>
    <row r="711" spans="1:7" x14ac:dyDescent="0.25">
      <c r="A711" t="e">
        <f>VLOOKUP(B711,[1]Applicant!$B$2:$D$176,3,FALSE)</f>
        <v>#N/A</v>
      </c>
      <c r="B711" t="s">
        <v>1155</v>
      </c>
      <c r="C711" t="s">
        <v>550</v>
      </c>
      <c r="D711" t="s">
        <v>597</v>
      </c>
      <c r="E711">
        <v>1</v>
      </c>
      <c r="F711" t="s">
        <v>1008</v>
      </c>
      <c r="G711">
        <f t="shared" si="11"/>
        <v>3</v>
      </c>
    </row>
    <row r="712" spans="1:7" x14ac:dyDescent="0.25">
      <c r="A712" t="e">
        <f>VLOOKUP(B712,[1]Applicant!$B$2:$D$176,3,FALSE)</f>
        <v>#N/A</v>
      </c>
      <c r="B712" t="s">
        <v>1155</v>
      </c>
      <c r="C712" t="s">
        <v>550</v>
      </c>
      <c r="D712" t="s">
        <v>577</v>
      </c>
      <c r="E712">
        <v>1</v>
      </c>
      <c r="F712" t="s">
        <v>1008</v>
      </c>
      <c r="G712">
        <f t="shared" si="11"/>
        <v>3</v>
      </c>
    </row>
    <row r="713" spans="1:7" x14ac:dyDescent="0.25">
      <c r="A713" t="e">
        <f>VLOOKUP(B713,[1]Applicant!$B$2:$D$176,3,FALSE)</f>
        <v>#N/A</v>
      </c>
      <c r="B713" t="s">
        <v>1155</v>
      </c>
      <c r="C713" t="s">
        <v>550</v>
      </c>
      <c r="D713" t="s">
        <v>577</v>
      </c>
      <c r="E713">
        <v>1</v>
      </c>
      <c r="F713" t="s">
        <v>1007</v>
      </c>
      <c r="G713">
        <f t="shared" si="11"/>
        <v>3</v>
      </c>
    </row>
    <row r="714" spans="1:7" x14ac:dyDescent="0.25">
      <c r="A714" t="e">
        <f>VLOOKUP(B714,[1]Applicant!$B$2:$D$176,3,FALSE)</f>
        <v>#N/A</v>
      </c>
      <c r="B714" t="s">
        <v>1155</v>
      </c>
      <c r="C714" t="s">
        <v>550</v>
      </c>
      <c r="D714" t="s">
        <v>577</v>
      </c>
      <c r="E714">
        <v>1</v>
      </c>
      <c r="F714" t="s">
        <v>1006</v>
      </c>
      <c r="G714">
        <f t="shared" si="11"/>
        <v>3</v>
      </c>
    </row>
    <row r="715" spans="1:7" x14ac:dyDescent="0.25">
      <c r="A715" t="e">
        <f>VLOOKUP(B715,[1]Applicant!$B$2:$D$176,3,FALSE)</f>
        <v>#N/A</v>
      </c>
      <c r="B715" t="s">
        <v>1155</v>
      </c>
      <c r="C715" t="s">
        <v>550</v>
      </c>
      <c r="D715" t="s">
        <v>577</v>
      </c>
      <c r="E715">
        <v>1</v>
      </c>
      <c r="F715" t="s">
        <v>1005</v>
      </c>
      <c r="G715">
        <f t="shared" si="11"/>
        <v>3</v>
      </c>
    </row>
    <row r="716" spans="1:7" x14ac:dyDescent="0.25">
      <c r="A716" t="e">
        <f>VLOOKUP(B716,[1]Applicant!$B$2:$D$176,3,FALSE)</f>
        <v>#N/A</v>
      </c>
      <c r="B716" t="s">
        <v>1155</v>
      </c>
      <c r="C716" t="s">
        <v>627</v>
      </c>
      <c r="D716" t="s">
        <v>630</v>
      </c>
      <c r="E716">
        <v>1</v>
      </c>
      <c r="F716" t="s">
        <v>1004</v>
      </c>
      <c r="G716">
        <f t="shared" si="11"/>
        <v>3</v>
      </c>
    </row>
    <row r="717" spans="1:7" x14ac:dyDescent="0.25">
      <c r="A717" t="e">
        <f>VLOOKUP(B717,[1]Applicant!$B$2:$D$176,3,FALSE)</f>
        <v>#N/A</v>
      </c>
      <c r="B717" t="s">
        <v>1155</v>
      </c>
      <c r="C717" t="s">
        <v>627</v>
      </c>
      <c r="D717" t="s">
        <v>597</v>
      </c>
      <c r="E717">
        <v>1</v>
      </c>
      <c r="F717" t="s">
        <v>1004</v>
      </c>
      <c r="G717">
        <f t="shared" si="11"/>
        <v>3</v>
      </c>
    </row>
    <row r="718" spans="1:7" x14ac:dyDescent="0.25">
      <c r="A718" t="e">
        <f>VLOOKUP(B718,[1]Applicant!$B$2:$D$176,3,FALSE)</f>
        <v>#N/A</v>
      </c>
      <c r="B718" t="s">
        <v>1155</v>
      </c>
      <c r="C718" t="s">
        <v>627</v>
      </c>
      <c r="D718" t="s">
        <v>577</v>
      </c>
      <c r="E718">
        <v>1</v>
      </c>
      <c r="F718" t="s">
        <v>783</v>
      </c>
      <c r="G718">
        <f t="shared" si="11"/>
        <v>3</v>
      </c>
    </row>
    <row r="719" spans="1:7" x14ac:dyDescent="0.25">
      <c r="A719" t="e">
        <f>VLOOKUP(B719,[1]Applicant!$B$2:$D$176,3,FALSE)</f>
        <v>#N/A</v>
      </c>
      <c r="B719" t="s">
        <v>1156</v>
      </c>
      <c r="C719" t="s">
        <v>552</v>
      </c>
      <c r="D719" t="s">
        <v>583</v>
      </c>
      <c r="E719">
        <v>1</v>
      </c>
      <c r="F719" t="s">
        <v>583</v>
      </c>
      <c r="G719">
        <f t="shared" si="11"/>
        <v>0</v>
      </c>
    </row>
    <row r="720" spans="1:7" x14ac:dyDescent="0.25">
      <c r="A720" t="e">
        <f>VLOOKUP(B720,[1]Applicant!$B$2:$D$176,3,FALSE)</f>
        <v>#N/A</v>
      </c>
      <c r="B720" t="s">
        <v>1156</v>
      </c>
      <c r="C720" t="s">
        <v>524</v>
      </c>
      <c r="D720" t="s">
        <v>583</v>
      </c>
      <c r="E720">
        <v>1</v>
      </c>
      <c r="F720" t="s">
        <v>583</v>
      </c>
      <c r="G720">
        <f t="shared" si="11"/>
        <v>0</v>
      </c>
    </row>
    <row r="721" spans="1:7" x14ac:dyDescent="0.25">
      <c r="A721" t="e">
        <f>VLOOKUP(B721,[1]Applicant!$B$2:$D$176,3,FALSE)</f>
        <v>#N/A</v>
      </c>
      <c r="B721" t="s">
        <v>1156</v>
      </c>
      <c r="C721" t="s">
        <v>526</v>
      </c>
      <c r="D721" t="s">
        <v>583</v>
      </c>
      <c r="E721">
        <v>1</v>
      </c>
      <c r="F721" t="s">
        <v>583</v>
      </c>
      <c r="G721">
        <f t="shared" si="11"/>
        <v>0</v>
      </c>
    </row>
    <row r="722" spans="1:7" x14ac:dyDescent="0.25">
      <c r="A722" t="e">
        <f>VLOOKUP(B722,[1]Applicant!$B$2:$D$176,3,FALSE)</f>
        <v>#N/A</v>
      </c>
      <c r="B722" t="s">
        <v>1156</v>
      </c>
      <c r="C722" t="s">
        <v>529</v>
      </c>
      <c r="D722" t="s">
        <v>583</v>
      </c>
      <c r="E722">
        <v>1</v>
      </c>
      <c r="F722" t="s">
        <v>583</v>
      </c>
      <c r="G722">
        <f t="shared" si="11"/>
        <v>0</v>
      </c>
    </row>
    <row r="723" spans="1:7" x14ac:dyDescent="0.25">
      <c r="A723" t="e">
        <f>VLOOKUP(B723,[1]Applicant!$B$2:$D$176,3,FALSE)</f>
        <v>#N/A</v>
      </c>
      <c r="B723" t="s">
        <v>1156</v>
      </c>
      <c r="C723" t="s">
        <v>532</v>
      </c>
      <c r="D723" t="s">
        <v>583</v>
      </c>
      <c r="E723">
        <v>1</v>
      </c>
      <c r="F723" t="s">
        <v>583</v>
      </c>
      <c r="G723">
        <f t="shared" si="11"/>
        <v>0</v>
      </c>
    </row>
    <row r="724" spans="1:7" x14ac:dyDescent="0.25">
      <c r="A724" t="e">
        <f>VLOOKUP(B724,[1]Applicant!$B$2:$D$176,3,FALSE)</f>
        <v>#N/A</v>
      </c>
      <c r="B724" t="s">
        <v>1156</v>
      </c>
      <c r="C724" t="s">
        <v>534</v>
      </c>
      <c r="D724" t="s">
        <v>583</v>
      </c>
      <c r="E724">
        <v>1</v>
      </c>
      <c r="F724" t="s">
        <v>583</v>
      </c>
      <c r="G724">
        <f t="shared" si="11"/>
        <v>0</v>
      </c>
    </row>
    <row r="725" spans="1:7" x14ac:dyDescent="0.25">
      <c r="A725" t="e">
        <f>VLOOKUP(B725,[1]Applicant!$B$2:$D$176,3,FALSE)</f>
        <v>#N/A</v>
      </c>
      <c r="B725" t="s">
        <v>1156</v>
      </c>
      <c r="C725" t="s">
        <v>536</v>
      </c>
      <c r="D725" t="s">
        <v>583</v>
      </c>
      <c r="E725">
        <v>1</v>
      </c>
      <c r="F725" t="s">
        <v>583</v>
      </c>
      <c r="G725">
        <f t="shared" si="11"/>
        <v>0</v>
      </c>
    </row>
    <row r="726" spans="1:7" x14ac:dyDescent="0.25">
      <c r="A726" t="e">
        <f>VLOOKUP(B726,[1]Applicant!$B$2:$D$176,3,FALSE)</f>
        <v>#N/A</v>
      </c>
      <c r="B726" t="s">
        <v>1156</v>
      </c>
      <c r="C726" t="s">
        <v>538</v>
      </c>
      <c r="D726" t="s">
        <v>583</v>
      </c>
      <c r="E726">
        <v>1</v>
      </c>
      <c r="F726" t="s">
        <v>583</v>
      </c>
      <c r="G726">
        <f t="shared" si="11"/>
        <v>0</v>
      </c>
    </row>
    <row r="727" spans="1:7" x14ac:dyDescent="0.25">
      <c r="A727" t="e">
        <f>VLOOKUP(B727,[1]Applicant!$B$2:$D$176,3,FALSE)</f>
        <v>#N/A</v>
      </c>
      <c r="B727" t="s">
        <v>1156</v>
      </c>
      <c r="C727" t="s">
        <v>539</v>
      </c>
      <c r="D727" t="s">
        <v>583</v>
      </c>
      <c r="E727">
        <v>1</v>
      </c>
      <c r="F727" t="s">
        <v>583</v>
      </c>
      <c r="G727">
        <f t="shared" si="11"/>
        <v>0</v>
      </c>
    </row>
    <row r="728" spans="1:7" x14ac:dyDescent="0.25">
      <c r="A728" t="e">
        <f>VLOOKUP(B728,[1]Applicant!$B$2:$D$176,3,FALSE)</f>
        <v>#N/A</v>
      </c>
      <c r="B728" t="s">
        <v>1156</v>
      </c>
      <c r="C728" t="s">
        <v>541</v>
      </c>
      <c r="D728" t="s">
        <v>583</v>
      </c>
      <c r="E728">
        <v>1</v>
      </c>
      <c r="F728" t="s">
        <v>583</v>
      </c>
      <c r="G728">
        <f t="shared" si="11"/>
        <v>0</v>
      </c>
    </row>
    <row r="729" spans="1:7" x14ac:dyDescent="0.25">
      <c r="A729" t="e">
        <f>VLOOKUP(B729,[1]Applicant!$B$2:$D$176,3,FALSE)</f>
        <v>#N/A</v>
      </c>
      <c r="B729" t="s">
        <v>1156</v>
      </c>
      <c r="C729" t="s">
        <v>543</v>
      </c>
      <c r="D729" t="s">
        <v>583</v>
      </c>
      <c r="E729">
        <v>1</v>
      </c>
      <c r="F729" t="s">
        <v>583</v>
      </c>
      <c r="G729">
        <f t="shared" si="11"/>
        <v>0</v>
      </c>
    </row>
    <row r="730" spans="1:7" x14ac:dyDescent="0.25">
      <c r="A730" t="e">
        <f>VLOOKUP(B730,[1]Applicant!$B$2:$D$176,3,FALSE)</f>
        <v>#N/A</v>
      </c>
      <c r="B730" t="s">
        <v>1156</v>
      </c>
      <c r="C730" t="s">
        <v>545</v>
      </c>
      <c r="D730" t="s">
        <v>583</v>
      </c>
      <c r="E730">
        <v>1</v>
      </c>
      <c r="F730" t="s">
        <v>583</v>
      </c>
      <c r="G730">
        <f t="shared" si="11"/>
        <v>0</v>
      </c>
    </row>
    <row r="731" spans="1:7" x14ac:dyDescent="0.25">
      <c r="A731" t="e">
        <f>VLOOKUP(B731,[1]Applicant!$B$2:$D$176,3,FALSE)</f>
        <v>#N/A</v>
      </c>
      <c r="B731" t="s">
        <v>1156</v>
      </c>
      <c r="C731" t="s">
        <v>547</v>
      </c>
      <c r="D731" t="s">
        <v>583</v>
      </c>
      <c r="E731">
        <v>1</v>
      </c>
      <c r="F731" t="s">
        <v>583</v>
      </c>
      <c r="G731">
        <f t="shared" si="11"/>
        <v>0</v>
      </c>
    </row>
    <row r="732" spans="1:7" x14ac:dyDescent="0.25">
      <c r="A732" t="e">
        <f>VLOOKUP(B732,[1]Applicant!$B$2:$D$176,3,FALSE)</f>
        <v>#N/A</v>
      </c>
      <c r="B732" t="s">
        <v>1156</v>
      </c>
      <c r="C732" t="s">
        <v>550</v>
      </c>
      <c r="D732" t="s">
        <v>659</v>
      </c>
      <c r="E732">
        <v>1</v>
      </c>
      <c r="F732" t="s">
        <v>986</v>
      </c>
      <c r="G732">
        <f t="shared" si="11"/>
        <v>3</v>
      </c>
    </row>
    <row r="733" spans="1:7" x14ac:dyDescent="0.25">
      <c r="A733" t="e">
        <f>VLOOKUP(B733,[1]Applicant!$B$2:$D$176,3,FALSE)</f>
        <v>#N/A</v>
      </c>
      <c r="B733" t="s">
        <v>1156</v>
      </c>
      <c r="C733" t="s">
        <v>627</v>
      </c>
      <c r="D733" t="s">
        <v>659</v>
      </c>
      <c r="E733">
        <v>1</v>
      </c>
      <c r="F733" t="s">
        <v>986</v>
      </c>
      <c r="G733">
        <f t="shared" si="11"/>
        <v>3</v>
      </c>
    </row>
    <row r="734" spans="1:7" x14ac:dyDescent="0.25">
      <c r="A734" t="e">
        <f>VLOOKUP(B734,[1]Applicant!$B$2:$D$176,3,FALSE)</f>
        <v>#N/A</v>
      </c>
      <c r="B734" t="s">
        <v>1156</v>
      </c>
      <c r="C734" t="s">
        <v>528</v>
      </c>
      <c r="D734" t="s">
        <v>583</v>
      </c>
      <c r="E734">
        <v>1</v>
      </c>
      <c r="F734" t="s">
        <v>583</v>
      </c>
      <c r="G734">
        <f t="shared" si="11"/>
        <v>0</v>
      </c>
    </row>
    <row r="735" spans="1:7" x14ac:dyDescent="0.25">
      <c r="A735" t="e">
        <f>VLOOKUP(B735,[1]Applicant!$B$2:$D$176,3,FALSE)</f>
        <v>#N/A</v>
      </c>
      <c r="B735" t="s">
        <v>1157</v>
      </c>
      <c r="E735">
        <v>1</v>
      </c>
      <c r="G735">
        <f t="shared" si="11"/>
        <v>0</v>
      </c>
    </row>
    <row r="736" spans="1:7" x14ac:dyDescent="0.25">
      <c r="A736" t="e">
        <f>VLOOKUP(B736,[1]Applicant!$B$2:$D$176,3,FALSE)</f>
        <v>#N/A</v>
      </c>
      <c r="B736" t="s">
        <v>1157</v>
      </c>
      <c r="E736">
        <v>1</v>
      </c>
      <c r="G736">
        <f t="shared" si="11"/>
        <v>0</v>
      </c>
    </row>
    <row r="737" spans="1:7" x14ac:dyDescent="0.25">
      <c r="A737" t="e">
        <f>VLOOKUP(B737,[1]Applicant!$B$2:$D$176,3,FALSE)</f>
        <v>#N/A</v>
      </c>
      <c r="B737" t="s">
        <v>1157</v>
      </c>
      <c r="E737">
        <v>1</v>
      </c>
      <c r="G737">
        <f t="shared" si="11"/>
        <v>0</v>
      </c>
    </row>
    <row r="738" spans="1:7" x14ac:dyDescent="0.25">
      <c r="A738" t="e">
        <f>VLOOKUP(B738,[1]Applicant!$B$2:$D$176,3,FALSE)</f>
        <v>#N/A</v>
      </c>
      <c r="B738" t="s">
        <v>1157</v>
      </c>
      <c r="E738">
        <v>1</v>
      </c>
      <c r="G738">
        <f t="shared" si="11"/>
        <v>0</v>
      </c>
    </row>
    <row r="739" spans="1:7" x14ac:dyDescent="0.25">
      <c r="A739" t="e">
        <f>VLOOKUP(B739,[1]Applicant!$B$2:$D$176,3,FALSE)</f>
        <v>#N/A</v>
      </c>
      <c r="B739" t="s">
        <v>1157</v>
      </c>
      <c r="E739">
        <v>1</v>
      </c>
      <c r="G739">
        <f t="shared" si="11"/>
        <v>0</v>
      </c>
    </row>
    <row r="740" spans="1:7" x14ac:dyDescent="0.25">
      <c r="A740" t="e">
        <f>VLOOKUP(B740,[1]Applicant!$B$2:$D$176,3,FALSE)</f>
        <v>#N/A</v>
      </c>
      <c r="B740" t="s">
        <v>1157</v>
      </c>
      <c r="E740">
        <v>1</v>
      </c>
      <c r="G740">
        <f t="shared" si="11"/>
        <v>0</v>
      </c>
    </row>
    <row r="741" spans="1:7" x14ac:dyDescent="0.25">
      <c r="A741" t="e">
        <f>VLOOKUP(B741,[1]Applicant!$B$2:$D$176,3,FALSE)</f>
        <v>#N/A</v>
      </c>
      <c r="B741" t="s">
        <v>1157</v>
      </c>
      <c r="E741">
        <v>1</v>
      </c>
      <c r="G741">
        <f t="shared" si="11"/>
        <v>0</v>
      </c>
    </row>
    <row r="742" spans="1:7" x14ac:dyDescent="0.25">
      <c r="A742" t="e">
        <f>VLOOKUP(B742,[1]Applicant!$B$2:$D$176,3,FALSE)</f>
        <v>#N/A</v>
      </c>
      <c r="B742" t="s">
        <v>1157</v>
      </c>
      <c r="E742">
        <v>1</v>
      </c>
      <c r="G742">
        <f t="shared" si="11"/>
        <v>0</v>
      </c>
    </row>
    <row r="743" spans="1:7" x14ac:dyDescent="0.25">
      <c r="A743" t="e">
        <f>VLOOKUP(B743,[1]Applicant!$B$2:$D$176,3,FALSE)</f>
        <v>#N/A</v>
      </c>
      <c r="B743" t="s">
        <v>1157</v>
      </c>
      <c r="E743">
        <v>1</v>
      </c>
      <c r="G743">
        <f t="shared" si="11"/>
        <v>0</v>
      </c>
    </row>
    <row r="744" spans="1:7" x14ac:dyDescent="0.25">
      <c r="A744" t="e">
        <f>VLOOKUP(B744,[1]Applicant!$B$2:$D$176,3,FALSE)</f>
        <v>#N/A</v>
      </c>
      <c r="B744" t="s">
        <v>1157</v>
      </c>
      <c r="E744">
        <v>1</v>
      </c>
      <c r="G744">
        <f t="shared" si="11"/>
        <v>0</v>
      </c>
    </row>
    <row r="745" spans="1:7" x14ac:dyDescent="0.25">
      <c r="A745" t="e">
        <f>VLOOKUP(B745,[1]Applicant!$B$2:$D$176,3,FALSE)</f>
        <v>#N/A</v>
      </c>
      <c r="B745" t="s">
        <v>1157</v>
      </c>
      <c r="E745">
        <v>1</v>
      </c>
      <c r="G745">
        <f t="shared" si="11"/>
        <v>0</v>
      </c>
    </row>
    <row r="746" spans="1:7" x14ac:dyDescent="0.25">
      <c r="A746" t="e">
        <f>VLOOKUP(B746,[1]Applicant!$B$2:$D$176,3,FALSE)</f>
        <v>#N/A</v>
      </c>
      <c r="B746" t="s">
        <v>1157</v>
      </c>
      <c r="E746">
        <v>1</v>
      </c>
      <c r="G746">
        <f t="shared" si="11"/>
        <v>0</v>
      </c>
    </row>
    <row r="747" spans="1:7" x14ac:dyDescent="0.25">
      <c r="A747" t="e">
        <f>VLOOKUP(B747,[1]Applicant!$B$2:$D$176,3,FALSE)</f>
        <v>#N/A</v>
      </c>
      <c r="B747" t="s">
        <v>1157</v>
      </c>
      <c r="E747">
        <v>1</v>
      </c>
      <c r="G747">
        <f t="shared" si="11"/>
        <v>0</v>
      </c>
    </row>
    <row r="748" spans="1:7" x14ac:dyDescent="0.25">
      <c r="A748" t="e">
        <f>VLOOKUP(B748,[1]Applicant!$B$2:$D$176,3,FALSE)</f>
        <v>#N/A</v>
      </c>
      <c r="B748" t="s">
        <v>1157</v>
      </c>
      <c r="E748">
        <v>1</v>
      </c>
      <c r="G748">
        <f t="shared" si="11"/>
        <v>0</v>
      </c>
    </row>
    <row r="749" spans="1:7" x14ac:dyDescent="0.25">
      <c r="A749" t="e">
        <f>VLOOKUP(B749,[1]Applicant!$B$2:$D$176,3,FALSE)</f>
        <v>#N/A</v>
      </c>
      <c r="B749" t="s">
        <v>1157</v>
      </c>
      <c r="E749">
        <v>1</v>
      </c>
      <c r="G749">
        <f t="shared" si="11"/>
        <v>0</v>
      </c>
    </row>
    <row r="750" spans="1:7" x14ac:dyDescent="0.25">
      <c r="A750" t="e">
        <f>VLOOKUP(B750,[1]Applicant!$B$2:$D$176,3,FALSE)</f>
        <v>#N/A</v>
      </c>
      <c r="B750" t="s">
        <v>1158</v>
      </c>
      <c r="E750">
        <v>1</v>
      </c>
      <c r="G750">
        <f t="shared" si="11"/>
        <v>0</v>
      </c>
    </row>
    <row r="751" spans="1:7" x14ac:dyDescent="0.25">
      <c r="A751" t="e">
        <f>VLOOKUP(B751,[1]Applicant!$B$2:$D$176,3,FALSE)</f>
        <v>#N/A</v>
      </c>
      <c r="B751" t="s">
        <v>1158</v>
      </c>
      <c r="E751">
        <v>1</v>
      </c>
      <c r="G751">
        <f t="shared" si="11"/>
        <v>0</v>
      </c>
    </row>
    <row r="752" spans="1:7" x14ac:dyDescent="0.25">
      <c r="A752" t="e">
        <f>VLOOKUP(B752,[1]Applicant!$B$2:$D$176,3,FALSE)</f>
        <v>#N/A</v>
      </c>
      <c r="B752" t="s">
        <v>1158</v>
      </c>
      <c r="E752">
        <v>1</v>
      </c>
      <c r="G752">
        <f t="shared" si="11"/>
        <v>0</v>
      </c>
    </row>
    <row r="753" spans="1:7" x14ac:dyDescent="0.25">
      <c r="A753" t="e">
        <f>VLOOKUP(B753,[1]Applicant!$B$2:$D$176,3,FALSE)</f>
        <v>#N/A</v>
      </c>
      <c r="B753" t="s">
        <v>1158</v>
      </c>
      <c r="E753">
        <v>1</v>
      </c>
      <c r="G753">
        <f t="shared" si="11"/>
        <v>0</v>
      </c>
    </row>
    <row r="754" spans="1:7" x14ac:dyDescent="0.25">
      <c r="A754" t="e">
        <f>VLOOKUP(B754,[1]Applicant!$B$2:$D$176,3,FALSE)</f>
        <v>#N/A</v>
      </c>
      <c r="B754" t="s">
        <v>1158</v>
      </c>
      <c r="E754">
        <v>1</v>
      </c>
      <c r="G754">
        <f t="shared" si="11"/>
        <v>0</v>
      </c>
    </row>
    <row r="755" spans="1:7" x14ac:dyDescent="0.25">
      <c r="A755" t="e">
        <f>VLOOKUP(B755,[1]Applicant!$B$2:$D$176,3,FALSE)</f>
        <v>#N/A</v>
      </c>
      <c r="B755" t="s">
        <v>1158</v>
      </c>
      <c r="E755">
        <v>1</v>
      </c>
      <c r="G755">
        <f t="shared" si="11"/>
        <v>0</v>
      </c>
    </row>
    <row r="756" spans="1:7" x14ac:dyDescent="0.25">
      <c r="A756" t="e">
        <f>VLOOKUP(B756,[1]Applicant!$B$2:$D$176,3,FALSE)</f>
        <v>#N/A</v>
      </c>
      <c r="B756" t="s">
        <v>1158</v>
      </c>
      <c r="E756">
        <v>1</v>
      </c>
      <c r="G756">
        <f t="shared" si="11"/>
        <v>0</v>
      </c>
    </row>
    <row r="757" spans="1:7" x14ac:dyDescent="0.25">
      <c r="A757" t="e">
        <f>VLOOKUP(B757,[1]Applicant!$B$2:$D$176,3,FALSE)</f>
        <v>#N/A</v>
      </c>
      <c r="B757" t="s">
        <v>1158</v>
      </c>
      <c r="E757">
        <v>1</v>
      </c>
      <c r="G757">
        <f t="shared" si="11"/>
        <v>0</v>
      </c>
    </row>
    <row r="758" spans="1:7" x14ac:dyDescent="0.25">
      <c r="A758" t="e">
        <f>VLOOKUP(B758,[1]Applicant!$B$2:$D$176,3,FALSE)</f>
        <v>#N/A</v>
      </c>
      <c r="B758" t="s">
        <v>1158</v>
      </c>
      <c r="E758">
        <v>1</v>
      </c>
      <c r="G758">
        <f t="shared" si="11"/>
        <v>0</v>
      </c>
    </row>
    <row r="759" spans="1:7" x14ac:dyDescent="0.25">
      <c r="A759" t="e">
        <f>VLOOKUP(B759,[1]Applicant!$B$2:$D$176,3,FALSE)</f>
        <v>#N/A</v>
      </c>
      <c r="B759" t="s">
        <v>1158</v>
      </c>
      <c r="E759">
        <v>1</v>
      </c>
      <c r="G759">
        <f t="shared" si="11"/>
        <v>0</v>
      </c>
    </row>
    <row r="760" spans="1:7" x14ac:dyDescent="0.25">
      <c r="A760" t="e">
        <f>VLOOKUP(B760,[1]Applicant!$B$2:$D$176,3,FALSE)</f>
        <v>#N/A</v>
      </c>
      <c r="B760" t="s">
        <v>1158</v>
      </c>
      <c r="E760">
        <v>1</v>
      </c>
      <c r="G760">
        <f t="shared" si="11"/>
        <v>0</v>
      </c>
    </row>
    <row r="761" spans="1:7" x14ac:dyDescent="0.25">
      <c r="A761" t="e">
        <f>VLOOKUP(B761,[1]Applicant!$B$2:$D$176,3,FALSE)</f>
        <v>#N/A</v>
      </c>
      <c r="B761" t="s">
        <v>1158</v>
      </c>
      <c r="E761">
        <v>1</v>
      </c>
      <c r="G761">
        <f t="shared" si="11"/>
        <v>0</v>
      </c>
    </row>
    <row r="762" spans="1:7" x14ac:dyDescent="0.25">
      <c r="A762" t="e">
        <f>VLOOKUP(B762,[1]Applicant!$B$2:$D$176,3,FALSE)</f>
        <v>#N/A</v>
      </c>
      <c r="B762" t="s">
        <v>1158</v>
      </c>
      <c r="E762">
        <v>1</v>
      </c>
      <c r="G762">
        <f t="shared" si="11"/>
        <v>0</v>
      </c>
    </row>
    <row r="763" spans="1:7" x14ac:dyDescent="0.25">
      <c r="A763" t="e">
        <f>VLOOKUP(B763,[1]Applicant!$B$2:$D$176,3,FALSE)</f>
        <v>#N/A</v>
      </c>
      <c r="B763" t="s">
        <v>1158</v>
      </c>
      <c r="E763">
        <v>1</v>
      </c>
      <c r="G763">
        <f t="shared" si="11"/>
        <v>0</v>
      </c>
    </row>
    <row r="764" spans="1:7" x14ac:dyDescent="0.25">
      <c r="A764" t="e">
        <f>VLOOKUP(B764,[1]Applicant!$B$2:$D$176,3,FALSE)</f>
        <v>#N/A</v>
      </c>
      <c r="B764" t="s">
        <v>1158</v>
      </c>
      <c r="E764">
        <v>1</v>
      </c>
      <c r="G764">
        <f t="shared" si="11"/>
        <v>0</v>
      </c>
    </row>
    <row r="765" spans="1:7" x14ac:dyDescent="0.25">
      <c r="A765" t="e">
        <f>VLOOKUP(B765,[1]Applicant!$B$2:$D$176,3,FALSE)</f>
        <v>#N/A</v>
      </c>
      <c r="B765" t="s">
        <v>1159</v>
      </c>
      <c r="E765">
        <v>1</v>
      </c>
      <c r="G765">
        <f t="shared" si="11"/>
        <v>0</v>
      </c>
    </row>
    <row r="766" spans="1:7" x14ac:dyDescent="0.25">
      <c r="A766" t="e">
        <f>VLOOKUP(B766,[1]Applicant!$B$2:$D$176,3,FALSE)</f>
        <v>#N/A</v>
      </c>
      <c r="B766" t="s">
        <v>1159</v>
      </c>
      <c r="E766">
        <v>1</v>
      </c>
      <c r="G766">
        <f t="shared" si="11"/>
        <v>0</v>
      </c>
    </row>
    <row r="767" spans="1:7" x14ac:dyDescent="0.25">
      <c r="A767" t="e">
        <f>VLOOKUP(B767,[1]Applicant!$B$2:$D$176,3,FALSE)</f>
        <v>#N/A</v>
      </c>
      <c r="B767" t="s">
        <v>1159</v>
      </c>
      <c r="E767">
        <v>1</v>
      </c>
      <c r="G767">
        <f t="shared" si="11"/>
        <v>0</v>
      </c>
    </row>
    <row r="768" spans="1:7" x14ac:dyDescent="0.25">
      <c r="A768" t="e">
        <f>VLOOKUP(B768,[1]Applicant!$B$2:$D$176,3,FALSE)</f>
        <v>#N/A</v>
      </c>
      <c r="B768" t="s">
        <v>1159</v>
      </c>
      <c r="E768">
        <v>1</v>
      </c>
      <c r="G768">
        <f t="shared" si="11"/>
        <v>0</v>
      </c>
    </row>
    <row r="769" spans="1:7" x14ac:dyDescent="0.25">
      <c r="A769" t="e">
        <f>VLOOKUP(B769,[1]Applicant!$B$2:$D$176,3,FALSE)</f>
        <v>#N/A</v>
      </c>
      <c r="B769" t="s">
        <v>1159</v>
      </c>
      <c r="E769">
        <v>1</v>
      </c>
      <c r="G769">
        <f t="shared" si="11"/>
        <v>0</v>
      </c>
    </row>
    <row r="770" spans="1:7" x14ac:dyDescent="0.25">
      <c r="A770" t="e">
        <f>VLOOKUP(B770,[1]Applicant!$B$2:$D$176,3,FALSE)</f>
        <v>#N/A</v>
      </c>
      <c r="B770" t="s">
        <v>1159</v>
      </c>
      <c r="E770">
        <v>1</v>
      </c>
      <c r="G770">
        <f t="shared" ref="G770:G833" si="12">IFERROR(VLOOKUP(D770,$I$2:$J$126,2,0),0)</f>
        <v>0</v>
      </c>
    </row>
    <row r="771" spans="1:7" x14ac:dyDescent="0.25">
      <c r="A771" t="e">
        <f>VLOOKUP(B771,[1]Applicant!$B$2:$D$176,3,FALSE)</f>
        <v>#N/A</v>
      </c>
      <c r="B771" t="s">
        <v>1159</v>
      </c>
      <c r="E771">
        <v>1</v>
      </c>
      <c r="G771">
        <f t="shared" si="12"/>
        <v>0</v>
      </c>
    </row>
    <row r="772" spans="1:7" x14ac:dyDescent="0.25">
      <c r="A772" t="e">
        <f>VLOOKUP(B772,[1]Applicant!$B$2:$D$176,3,FALSE)</f>
        <v>#N/A</v>
      </c>
      <c r="B772" t="s">
        <v>1159</v>
      </c>
      <c r="E772">
        <v>1</v>
      </c>
      <c r="G772">
        <f t="shared" si="12"/>
        <v>0</v>
      </c>
    </row>
    <row r="773" spans="1:7" x14ac:dyDescent="0.25">
      <c r="A773" t="e">
        <f>VLOOKUP(B773,[1]Applicant!$B$2:$D$176,3,FALSE)</f>
        <v>#N/A</v>
      </c>
      <c r="B773" t="s">
        <v>1159</v>
      </c>
      <c r="E773">
        <v>1</v>
      </c>
      <c r="G773">
        <f t="shared" si="12"/>
        <v>0</v>
      </c>
    </row>
    <row r="774" spans="1:7" x14ac:dyDescent="0.25">
      <c r="A774" t="e">
        <f>VLOOKUP(B774,[1]Applicant!$B$2:$D$176,3,FALSE)</f>
        <v>#N/A</v>
      </c>
      <c r="B774" t="s">
        <v>1159</v>
      </c>
      <c r="E774">
        <v>1</v>
      </c>
      <c r="G774">
        <f t="shared" si="12"/>
        <v>0</v>
      </c>
    </row>
    <row r="775" spans="1:7" x14ac:dyDescent="0.25">
      <c r="A775" t="e">
        <f>VLOOKUP(B775,[1]Applicant!$B$2:$D$176,3,FALSE)</f>
        <v>#N/A</v>
      </c>
      <c r="B775" t="s">
        <v>1159</v>
      </c>
      <c r="E775">
        <v>1</v>
      </c>
      <c r="G775">
        <f t="shared" si="12"/>
        <v>0</v>
      </c>
    </row>
    <row r="776" spans="1:7" x14ac:dyDescent="0.25">
      <c r="A776" t="e">
        <f>VLOOKUP(B776,[1]Applicant!$B$2:$D$176,3,FALSE)</f>
        <v>#N/A</v>
      </c>
      <c r="B776" t="s">
        <v>1159</v>
      </c>
      <c r="E776">
        <v>1</v>
      </c>
      <c r="G776">
        <f t="shared" si="12"/>
        <v>0</v>
      </c>
    </row>
    <row r="777" spans="1:7" x14ac:dyDescent="0.25">
      <c r="A777" t="e">
        <f>VLOOKUP(B777,[1]Applicant!$B$2:$D$176,3,FALSE)</f>
        <v>#N/A</v>
      </c>
      <c r="B777" t="s">
        <v>1159</v>
      </c>
      <c r="E777">
        <v>1</v>
      </c>
      <c r="G777">
        <f t="shared" si="12"/>
        <v>0</v>
      </c>
    </row>
    <row r="778" spans="1:7" x14ac:dyDescent="0.25">
      <c r="A778" t="e">
        <f>VLOOKUP(B778,[1]Applicant!$B$2:$D$176,3,FALSE)</f>
        <v>#N/A</v>
      </c>
      <c r="B778" t="s">
        <v>1159</v>
      </c>
      <c r="E778">
        <v>1</v>
      </c>
      <c r="G778">
        <f t="shared" si="12"/>
        <v>0</v>
      </c>
    </row>
    <row r="779" spans="1:7" x14ac:dyDescent="0.25">
      <c r="A779" t="e">
        <f>VLOOKUP(B779,[1]Applicant!$B$2:$D$176,3,FALSE)</f>
        <v>#N/A</v>
      </c>
      <c r="B779" t="s">
        <v>1159</v>
      </c>
      <c r="E779">
        <v>1</v>
      </c>
      <c r="G779">
        <f t="shared" si="12"/>
        <v>0</v>
      </c>
    </row>
    <row r="780" spans="1:7" x14ac:dyDescent="0.25">
      <c r="A780" t="e">
        <f>VLOOKUP(B780,[1]Applicant!$B$2:$D$176,3,FALSE)</f>
        <v>#N/A</v>
      </c>
      <c r="B780" t="s">
        <v>1160</v>
      </c>
      <c r="C780" t="s">
        <v>552</v>
      </c>
      <c r="D780" t="s">
        <v>620</v>
      </c>
      <c r="E780">
        <v>1</v>
      </c>
      <c r="F780" t="s">
        <v>985</v>
      </c>
      <c r="G780">
        <f t="shared" si="12"/>
        <v>3</v>
      </c>
    </row>
    <row r="781" spans="1:7" x14ac:dyDescent="0.25">
      <c r="A781" t="e">
        <f>VLOOKUP(B781,[1]Applicant!$B$2:$D$176,3,FALSE)</f>
        <v>#N/A</v>
      </c>
      <c r="B781" t="s">
        <v>1160</v>
      </c>
      <c r="C781" t="s">
        <v>524</v>
      </c>
      <c r="D781" t="s">
        <v>620</v>
      </c>
      <c r="E781">
        <v>1</v>
      </c>
      <c r="F781" t="s">
        <v>985</v>
      </c>
      <c r="G781">
        <f t="shared" si="12"/>
        <v>3</v>
      </c>
    </row>
    <row r="782" spans="1:7" x14ac:dyDescent="0.25">
      <c r="A782" t="e">
        <f>VLOOKUP(B782,[1]Applicant!$B$2:$D$176,3,FALSE)</f>
        <v>#N/A</v>
      </c>
      <c r="B782" t="s">
        <v>1160</v>
      </c>
      <c r="C782" t="s">
        <v>526</v>
      </c>
      <c r="D782" t="s">
        <v>620</v>
      </c>
      <c r="E782">
        <v>1</v>
      </c>
      <c r="F782" t="s">
        <v>985</v>
      </c>
      <c r="G782">
        <f t="shared" si="12"/>
        <v>3</v>
      </c>
    </row>
    <row r="783" spans="1:7" x14ac:dyDescent="0.25">
      <c r="A783" t="e">
        <f>VLOOKUP(B783,[1]Applicant!$B$2:$D$176,3,FALSE)</f>
        <v>#N/A</v>
      </c>
      <c r="B783" t="s">
        <v>1160</v>
      </c>
      <c r="C783" t="s">
        <v>528</v>
      </c>
      <c r="D783" t="s">
        <v>620</v>
      </c>
      <c r="E783">
        <v>1</v>
      </c>
      <c r="F783" t="s">
        <v>985</v>
      </c>
      <c r="G783">
        <f t="shared" si="12"/>
        <v>3</v>
      </c>
    </row>
    <row r="784" spans="1:7" x14ac:dyDescent="0.25">
      <c r="A784" t="e">
        <f>VLOOKUP(B784,[1]Applicant!$B$2:$D$176,3,FALSE)</f>
        <v>#N/A</v>
      </c>
      <c r="B784" t="s">
        <v>1160</v>
      </c>
      <c r="C784" t="s">
        <v>529</v>
      </c>
      <c r="D784" t="s">
        <v>593</v>
      </c>
      <c r="E784">
        <v>1</v>
      </c>
      <c r="F784" t="s">
        <v>864</v>
      </c>
      <c r="G784">
        <f t="shared" si="12"/>
        <v>3</v>
      </c>
    </row>
    <row r="785" spans="1:7" x14ac:dyDescent="0.25">
      <c r="A785" t="e">
        <f>VLOOKUP(B785,[1]Applicant!$B$2:$D$176,3,FALSE)</f>
        <v>#N/A</v>
      </c>
      <c r="B785" t="s">
        <v>1160</v>
      </c>
      <c r="C785" t="s">
        <v>529</v>
      </c>
      <c r="D785" t="s">
        <v>601</v>
      </c>
      <c r="E785">
        <v>1</v>
      </c>
      <c r="F785" t="s">
        <v>864</v>
      </c>
      <c r="G785">
        <f t="shared" si="12"/>
        <v>3</v>
      </c>
    </row>
    <row r="786" spans="1:7" x14ac:dyDescent="0.25">
      <c r="A786" t="e">
        <f>VLOOKUP(B786,[1]Applicant!$B$2:$D$176,3,FALSE)</f>
        <v>#N/A</v>
      </c>
      <c r="B786" t="s">
        <v>1160</v>
      </c>
      <c r="C786" t="s">
        <v>532</v>
      </c>
      <c r="D786" t="s">
        <v>593</v>
      </c>
      <c r="E786">
        <v>1</v>
      </c>
      <c r="F786" t="s">
        <v>864</v>
      </c>
      <c r="G786">
        <f t="shared" si="12"/>
        <v>3</v>
      </c>
    </row>
    <row r="787" spans="1:7" x14ac:dyDescent="0.25">
      <c r="A787" t="e">
        <f>VLOOKUP(B787,[1]Applicant!$B$2:$D$176,3,FALSE)</f>
        <v>#N/A</v>
      </c>
      <c r="B787" t="s">
        <v>1160</v>
      </c>
      <c r="C787" t="s">
        <v>532</v>
      </c>
      <c r="D787" t="s">
        <v>601</v>
      </c>
      <c r="E787">
        <v>1</v>
      </c>
      <c r="F787" t="s">
        <v>864</v>
      </c>
      <c r="G787">
        <f t="shared" si="12"/>
        <v>3</v>
      </c>
    </row>
    <row r="788" spans="1:7" x14ac:dyDescent="0.25">
      <c r="A788" t="e">
        <f>VLOOKUP(B788,[1]Applicant!$B$2:$D$176,3,FALSE)</f>
        <v>#N/A</v>
      </c>
      <c r="B788" t="s">
        <v>1160</v>
      </c>
      <c r="C788" t="s">
        <v>534</v>
      </c>
      <c r="D788" t="s">
        <v>593</v>
      </c>
      <c r="E788">
        <v>1</v>
      </c>
      <c r="F788" t="s">
        <v>864</v>
      </c>
      <c r="G788">
        <f t="shared" si="12"/>
        <v>3</v>
      </c>
    </row>
    <row r="789" spans="1:7" x14ac:dyDescent="0.25">
      <c r="A789" t="e">
        <f>VLOOKUP(B789,[1]Applicant!$B$2:$D$176,3,FALSE)</f>
        <v>#N/A</v>
      </c>
      <c r="B789" t="s">
        <v>1160</v>
      </c>
      <c r="C789" t="s">
        <v>534</v>
      </c>
      <c r="D789" t="s">
        <v>601</v>
      </c>
      <c r="E789">
        <v>1</v>
      </c>
      <c r="F789" t="s">
        <v>864</v>
      </c>
      <c r="G789">
        <f t="shared" si="12"/>
        <v>3</v>
      </c>
    </row>
    <row r="790" spans="1:7" x14ac:dyDescent="0.25">
      <c r="A790" t="e">
        <f>VLOOKUP(B790,[1]Applicant!$B$2:$D$176,3,FALSE)</f>
        <v>#N/A</v>
      </c>
      <c r="B790" t="s">
        <v>1160</v>
      </c>
      <c r="C790" t="s">
        <v>536</v>
      </c>
      <c r="D790" t="s">
        <v>593</v>
      </c>
      <c r="E790">
        <v>1</v>
      </c>
      <c r="F790" t="s">
        <v>864</v>
      </c>
      <c r="G790">
        <f t="shared" si="12"/>
        <v>3</v>
      </c>
    </row>
    <row r="791" spans="1:7" x14ac:dyDescent="0.25">
      <c r="A791" t="e">
        <f>VLOOKUP(B791,[1]Applicant!$B$2:$D$176,3,FALSE)</f>
        <v>#N/A</v>
      </c>
      <c r="B791" t="s">
        <v>1160</v>
      </c>
      <c r="C791" t="s">
        <v>536</v>
      </c>
      <c r="D791" t="s">
        <v>601</v>
      </c>
      <c r="E791">
        <v>1</v>
      </c>
      <c r="F791" t="s">
        <v>864</v>
      </c>
      <c r="G791">
        <f t="shared" si="12"/>
        <v>3</v>
      </c>
    </row>
    <row r="792" spans="1:7" x14ac:dyDescent="0.25">
      <c r="A792" t="e">
        <f>VLOOKUP(B792,[1]Applicant!$B$2:$D$176,3,FALSE)</f>
        <v>#N/A</v>
      </c>
      <c r="B792" t="s">
        <v>1160</v>
      </c>
      <c r="C792" t="s">
        <v>538</v>
      </c>
      <c r="D792" t="s">
        <v>593</v>
      </c>
      <c r="E792">
        <v>1</v>
      </c>
      <c r="F792" t="s">
        <v>864</v>
      </c>
      <c r="G792">
        <f t="shared" si="12"/>
        <v>3</v>
      </c>
    </row>
    <row r="793" spans="1:7" x14ac:dyDescent="0.25">
      <c r="A793" t="e">
        <f>VLOOKUP(B793,[1]Applicant!$B$2:$D$176,3,FALSE)</f>
        <v>#N/A</v>
      </c>
      <c r="B793" t="s">
        <v>1160</v>
      </c>
      <c r="C793" t="s">
        <v>538</v>
      </c>
      <c r="D793" t="s">
        <v>601</v>
      </c>
      <c r="E793">
        <v>1</v>
      </c>
      <c r="F793" t="s">
        <v>864</v>
      </c>
      <c r="G793">
        <f t="shared" si="12"/>
        <v>3</v>
      </c>
    </row>
    <row r="794" spans="1:7" x14ac:dyDescent="0.25">
      <c r="A794" t="e">
        <f>VLOOKUP(B794,[1]Applicant!$B$2:$D$176,3,FALSE)</f>
        <v>#N/A</v>
      </c>
      <c r="B794" t="s">
        <v>1160</v>
      </c>
      <c r="C794" t="s">
        <v>539</v>
      </c>
      <c r="D794" t="s">
        <v>593</v>
      </c>
      <c r="E794">
        <v>1</v>
      </c>
      <c r="F794" t="s">
        <v>864</v>
      </c>
      <c r="G794">
        <f t="shared" si="12"/>
        <v>3</v>
      </c>
    </row>
    <row r="795" spans="1:7" x14ac:dyDescent="0.25">
      <c r="A795" t="e">
        <f>VLOOKUP(B795,[1]Applicant!$B$2:$D$176,3,FALSE)</f>
        <v>#N/A</v>
      </c>
      <c r="B795" t="s">
        <v>1160</v>
      </c>
      <c r="C795" t="s">
        <v>539</v>
      </c>
      <c r="D795" t="s">
        <v>601</v>
      </c>
      <c r="E795">
        <v>1</v>
      </c>
      <c r="F795" t="s">
        <v>864</v>
      </c>
      <c r="G795">
        <f t="shared" si="12"/>
        <v>3</v>
      </c>
    </row>
    <row r="796" spans="1:7" x14ac:dyDescent="0.25">
      <c r="A796" t="e">
        <f>VLOOKUP(B796,[1]Applicant!$B$2:$D$176,3,FALSE)</f>
        <v>#N/A</v>
      </c>
      <c r="B796" t="s">
        <v>1160</v>
      </c>
      <c r="C796" t="s">
        <v>541</v>
      </c>
      <c r="D796" t="s">
        <v>593</v>
      </c>
      <c r="E796">
        <v>1</v>
      </c>
      <c r="F796" t="s">
        <v>864</v>
      </c>
      <c r="G796">
        <f t="shared" si="12"/>
        <v>3</v>
      </c>
    </row>
    <row r="797" spans="1:7" x14ac:dyDescent="0.25">
      <c r="A797" t="e">
        <f>VLOOKUP(B797,[1]Applicant!$B$2:$D$176,3,FALSE)</f>
        <v>#N/A</v>
      </c>
      <c r="B797" t="s">
        <v>1160</v>
      </c>
      <c r="C797" t="s">
        <v>541</v>
      </c>
      <c r="D797" t="s">
        <v>601</v>
      </c>
      <c r="E797">
        <v>1</v>
      </c>
      <c r="F797" t="s">
        <v>864</v>
      </c>
      <c r="G797">
        <f t="shared" si="12"/>
        <v>3</v>
      </c>
    </row>
    <row r="798" spans="1:7" x14ac:dyDescent="0.25">
      <c r="A798" t="e">
        <f>VLOOKUP(B798,[1]Applicant!$B$2:$D$176,3,FALSE)</f>
        <v>#N/A</v>
      </c>
      <c r="B798" t="s">
        <v>1160</v>
      </c>
      <c r="C798" t="s">
        <v>543</v>
      </c>
      <c r="D798" t="s">
        <v>570</v>
      </c>
      <c r="E798">
        <v>1</v>
      </c>
      <c r="F798" t="s">
        <v>864</v>
      </c>
      <c r="G798">
        <f t="shared" si="12"/>
        <v>3</v>
      </c>
    </row>
    <row r="799" spans="1:7" x14ac:dyDescent="0.25">
      <c r="A799" t="e">
        <f>VLOOKUP(B799,[1]Applicant!$B$2:$D$176,3,FALSE)</f>
        <v>#N/A</v>
      </c>
      <c r="B799" t="s">
        <v>1160</v>
      </c>
      <c r="C799" t="s">
        <v>543</v>
      </c>
      <c r="D799" t="s">
        <v>601</v>
      </c>
      <c r="E799">
        <v>1</v>
      </c>
      <c r="F799" t="s">
        <v>864</v>
      </c>
      <c r="G799">
        <f t="shared" si="12"/>
        <v>3</v>
      </c>
    </row>
    <row r="800" spans="1:7" x14ac:dyDescent="0.25">
      <c r="A800" t="e">
        <f>VLOOKUP(B800,[1]Applicant!$B$2:$D$176,3,FALSE)</f>
        <v>#N/A</v>
      </c>
      <c r="B800" t="s">
        <v>1160</v>
      </c>
      <c r="C800" t="s">
        <v>545</v>
      </c>
      <c r="D800" t="s">
        <v>593</v>
      </c>
      <c r="E800">
        <v>1</v>
      </c>
      <c r="F800" t="s">
        <v>864</v>
      </c>
      <c r="G800">
        <f t="shared" si="12"/>
        <v>3</v>
      </c>
    </row>
    <row r="801" spans="1:7" x14ac:dyDescent="0.25">
      <c r="A801" t="e">
        <f>VLOOKUP(B801,[1]Applicant!$B$2:$D$176,3,FALSE)</f>
        <v>#N/A</v>
      </c>
      <c r="B801" t="s">
        <v>1160</v>
      </c>
      <c r="C801" t="s">
        <v>545</v>
      </c>
      <c r="D801" t="s">
        <v>601</v>
      </c>
      <c r="E801">
        <v>1</v>
      </c>
      <c r="F801" t="s">
        <v>864</v>
      </c>
      <c r="G801">
        <f t="shared" si="12"/>
        <v>3</v>
      </c>
    </row>
    <row r="802" spans="1:7" x14ac:dyDescent="0.25">
      <c r="A802" t="e">
        <f>VLOOKUP(B802,[1]Applicant!$B$2:$D$176,3,FALSE)</f>
        <v>#N/A</v>
      </c>
      <c r="B802" t="s">
        <v>1160</v>
      </c>
      <c r="C802" t="s">
        <v>545</v>
      </c>
      <c r="D802" t="s">
        <v>570</v>
      </c>
      <c r="E802">
        <v>1</v>
      </c>
      <c r="F802" t="s">
        <v>864</v>
      </c>
      <c r="G802">
        <f t="shared" si="12"/>
        <v>3</v>
      </c>
    </row>
    <row r="803" spans="1:7" x14ac:dyDescent="0.25">
      <c r="A803" t="e">
        <f>VLOOKUP(B803,[1]Applicant!$B$2:$D$176,3,FALSE)</f>
        <v>#N/A</v>
      </c>
      <c r="B803" t="s">
        <v>1160</v>
      </c>
      <c r="C803" t="s">
        <v>547</v>
      </c>
      <c r="D803" t="s">
        <v>601</v>
      </c>
      <c r="E803">
        <v>1</v>
      </c>
      <c r="F803" t="s">
        <v>864</v>
      </c>
      <c r="G803">
        <f t="shared" si="12"/>
        <v>3</v>
      </c>
    </row>
    <row r="804" spans="1:7" x14ac:dyDescent="0.25">
      <c r="A804" t="e">
        <f>VLOOKUP(B804,[1]Applicant!$B$2:$D$176,3,FALSE)</f>
        <v>#N/A</v>
      </c>
      <c r="B804" t="s">
        <v>1160</v>
      </c>
      <c r="C804" t="s">
        <v>550</v>
      </c>
      <c r="D804" t="s">
        <v>570</v>
      </c>
      <c r="E804">
        <v>1</v>
      </c>
      <c r="F804" t="s">
        <v>864</v>
      </c>
      <c r="G804">
        <f t="shared" si="12"/>
        <v>3</v>
      </c>
    </row>
    <row r="805" spans="1:7" x14ac:dyDescent="0.25">
      <c r="A805" t="e">
        <f>VLOOKUP(B805,[1]Applicant!$B$2:$D$176,3,FALSE)</f>
        <v>#N/A</v>
      </c>
      <c r="B805" t="s">
        <v>1160</v>
      </c>
      <c r="C805" t="s">
        <v>550</v>
      </c>
      <c r="D805" t="s">
        <v>601</v>
      </c>
      <c r="E805">
        <v>1</v>
      </c>
      <c r="F805" t="s">
        <v>864</v>
      </c>
      <c r="G805">
        <f t="shared" si="12"/>
        <v>3</v>
      </c>
    </row>
    <row r="806" spans="1:7" x14ac:dyDescent="0.25">
      <c r="A806" t="e">
        <f>VLOOKUP(B806,[1]Applicant!$B$2:$D$176,3,FALSE)</f>
        <v>#N/A</v>
      </c>
      <c r="B806" t="s">
        <v>1160</v>
      </c>
      <c r="C806" t="s">
        <v>627</v>
      </c>
      <c r="D806" t="s">
        <v>601</v>
      </c>
      <c r="E806">
        <v>1</v>
      </c>
      <c r="F806" t="s">
        <v>864</v>
      </c>
      <c r="G806">
        <f t="shared" si="12"/>
        <v>3</v>
      </c>
    </row>
    <row r="807" spans="1:7" x14ac:dyDescent="0.25">
      <c r="A807" t="e">
        <f>VLOOKUP(B807,[1]Applicant!$B$2:$D$176,3,FALSE)</f>
        <v>#N/A</v>
      </c>
      <c r="B807" t="s">
        <v>1161</v>
      </c>
      <c r="C807" t="s">
        <v>552</v>
      </c>
      <c r="E807">
        <v>1</v>
      </c>
      <c r="G807">
        <f t="shared" si="12"/>
        <v>0</v>
      </c>
    </row>
    <row r="808" spans="1:7" x14ac:dyDescent="0.25">
      <c r="A808" t="e">
        <f>VLOOKUP(B808,[1]Applicant!$B$2:$D$176,3,FALSE)</f>
        <v>#N/A</v>
      </c>
      <c r="B808" t="s">
        <v>1161</v>
      </c>
      <c r="C808" t="s">
        <v>524</v>
      </c>
      <c r="E808">
        <v>1</v>
      </c>
      <c r="G808">
        <f t="shared" si="12"/>
        <v>0</v>
      </c>
    </row>
    <row r="809" spans="1:7" x14ac:dyDescent="0.25">
      <c r="A809" t="e">
        <f>VLOOKUP(B809,[1]Applicant!$B$2:$D$176,3,FALSE)</f>
        <v>#N/A</v>
      </c>
      <c r="B809" t="s">
        <v>1161</v>
      </c>
      <c r="C809" t="s">
        <v>526</v>
      </c>
      <c r="E809">
        <v>1</v>
      </c>
      <c r="G809">
        <f t="shared" si="12"/>
        <v>0</v>
      </c>
    </row>
    <row r="810" spans="1:7" x14ac:dyDescent="0.25">
      <c r="A810" t="e">
        <f>VLOOKUP(B810,[1]Applicant!$B$2:$D$176,3,FALSE)</f>
        <v>#N/A</v>
      </c>
      <c r="B810" t="s">
        <v>1161</v>
      </c>
      <c r="C810" t="s">
        <v>528</v>
      </c>
      <c r="E810">
        <v>1</v>
      </c>
      <c r="G810">
        <f t="shared" si="12"/>
        <v>0</v>
      </c>
    </row>
    <row r="811" spans="1:7" x14ac:dyDescent="0.25">
      <c r="A811" t="e">
        <f>VLOOKUP(B811,[1]Applicant!$B$2:$D$176,3,FALSE)</f>
        <v>#N/A</v>
      </c>
      <c r="B811" t="s">
        <v>1161</v>
      </c>
      <c r="C811" t="s">
        <v>529</v>
      </c>
      <c r="E811">
        <v>1</v>
      </c>
      <c r="G811">
        <f t="shared" si="12"/>
        <v>0</v>
      </c>
    </row>
    <row r="812" spans="1:7" x14ac:dyDescent="0.25">
      <c r="A812" t="e">
        <f>VLOOKUP(B812,[1]Applicant!$B$2:$D$176,3,FALSE)</f>
        <v>#N/A</v>
      </c>
      <c r="B812" t="s">
        <v>1161</v>
      </c>
      <c r="C812" t="s">
        <v>532</v>
      </c>
      <c r="E812">
        <v>1</v>
      </c>
      <c r="G812">
        <f t="shared" si="12"/>
        <v>0</v>
      </c>
    </row>
    <row r="813" spans="1:7" x14ac:dyDescent="0.25">
      <c r="A813" t="e">
        <f>VLOOKUP(B813,[1]Applicant!$B$2:$D$176,3,FALSE)</f>
        <v>#N/A</v>
      </c>
      <c r="B813" t="s">
        <v>1161</v>
      </c>
      <c r="C813" t="s">
        <v>534</v>
      </c>
      <c r="E813">
        <v>1</v>
      </c>
      <c r="G813">
        <f t="shared" si="12"/>
        <v>0</v>
      </c>
    </row>
    <row r="814" spans="1:7" x14ac:dyDescent="0.25">
      <c r="A814" t="e">
        <f>VLOOKUP(B814,[1]Applicant!$B$2:$D$176,3,FALSE)</f>
        <v>#N/A</v>
      </c>
      <c r="B814" t="s">
        <v>1161</v>
      </c>
      <c r="C814" t="s">
        <v>536</v>
      </c>
      <c r="E814">
        <v>1</v>
      </c>
      <c r="G814">
        <f t="shared" si="12"/>
        <v>0</v>
      </c>
    </row>
    <row r="815" spans="1:7" x14ac:dyDescent="0.25">
      <c r="A815" t="e">
        <f>VLOOKUP(B815,[1]Applicant!$B$2:$D$176,3,FALSE)</f>
        <v>#N/A</v>
      </c>
      <c r="B815" t="s">
        <v>1161</v>
      </c>
      <c r="C815" t="s">
        <v>538</v>
      </c>
      <c r="E815">
        <v>1</v>
      </c>
      <c r="G815">
        <f t="shared" si="12"/>
        <v>0</v>
      </c>
    </row>
    <row r="816" spans="1:7" x14ac:dyDescent="0.25">
      <c r="A816" t="e">
        <f>VLOOKUP(B816,[1]Applicant!$B$2:$D$176,3,FALSE)</f>
        <v>#N/A</v>
      </c>
      <c r="B816" t="s">
        <v>1161</v>
      </c>
      <c r="C816" t="s">
        <v>539</v>
      </c>
      <c r="E816">
        <v>1</v>
      </c>
      <c r="G816">
        <f t="shared" si="12"/>
        <v>0</v>
      </c>
    </row>
    <row r="817" spans="1:7" x14ac:dyDescent="0.25">
      <c r="A817" t="e">
        <f>VLOOKUP(B817,[1]Applicant!$B$2:$D$176,3,FALSE)</f>
        <v>#N/A</v>
      </c>
      <c r="B817" t="s">
        <v>1161</v>
      </c>
      <c r="C817" t="s">
        <v>541</v>
      </c>
      <c r="E817">
        <v>1</v>
      </c>
      <c r="G817">
        <f t="shared" si="12"/>
        <v>0</v>
      </c>
    </row>
    <row r="818" spans="1:7" x14ac:dyDescent="0.25">
      <c r="A818" t="e">
        <f>VLOOKUP(B818,[1]Applicant!$B$2:$D$176,3,FALSE)</f>
        <v>#N/A</v>
      </c>
      <c r="B818" t="s">
        <v>1161</v>
      </c>
      <c r="C818" t="s">
        <v>543</v>
      </c>
      <c r="E818">
        <v>1</v>
      </c>
      <c r="G818">
        <f t="shared" si="12"/>
        <v>0</v>
      </c>
    </row>
    <row r="819" spans="1:7" x14ac:dyDescent="0.25">
      <c r="A819" t="e">
        <f>VLOOKUP(B819,[1]Applicant!$B$2:$D$176,3,FALSE)</f>
        <v>#N/A</v>
      </c>
      <c r="B819" t="s">
        <v>1161</v>
      </c>
      <c r="C819" t="s">
        <v>545</v>
      </c>
      <c r="E819">
        <v>1</v>
      </c>
      <c r="G819">
        <f t="shared" si="12"/>
        <v>0</v>
      </c>
    </row>
    <row r="820" spans="1:7" x14ac:dyDescent="0.25">
      <c r="A820" t="e">
        <f>VLOOKUP(B820,[1]Applicant!$B$2:$D$176,3,FALSE)</f>
        <v>#N/A</v>
      </c>
      <c r="B820" t="s">
        <v>1161</v>
      </c>
      <c r="C820" t="s">
        <v>547</v>
      </c>
      <c r="E820">
        <v>1</v>
      </c>
      <c r="G820">
        <f t="shared" si="12"/>
        <v>0</v>
      </c>
    </row>
    <row r="821" spans="1:7" x14ac:dyDescent="0.25">
      <c r="A821" t="e">
        <f>VLOOKUP(B821,[1]Applicant!$B$2:$D$176,3,FALSE)</f>
        <v>#N/A</v>
      </c>
      <c r="B821" t="s">
        <v>1161</v>
      </c>
      <c r="C821" t="s">
        <v>550</v>
      </c>
      <c r="E821">
        <v>1</v>
      </c>
      <c r="G821">
        <f t="shared" si="12"/>
        <v>0</v>
      </c>
    </row>
    <row r="822" spans="1:7" x14ac:dyDescent="0.25">
      <c r="A822" t="e">
        <f>VLOOKUP(B822,[1]Applicant!$B$2:$D$176,3,FALSE)</f>
        <v>#N/A</v>
      </c>
      <c r="B822" t="s">
        <v>1162</v>
      </c>
      <c r="C822" t="s">
        <v>533</v>
      </c>
      <c r="D822" t="s">
        <v>521</v>
      </c>
      <c r="E822">
        <v>1</v>
      </c>
      <c r="F822" t="s">
        <v>521</v>
      </c>
      <c r="G822">
        <f t="shared" si="12"/>
        <v>0</v>
      </c>
    </row>
    <row r="823" spans="1:7" x14ac:dyDescent="0.25">
      <c r="A823" t="e">
        <f>VLOOKUP(B823,[1]Applicant!$B$2:$D$176,3,FALSE)</f>
        <v>#N/A</v>
      </c>
      <c r="B823" t="s">
        <v>1162</v>
      </c>
      <c r="C823" t="s">
        <v>533</v>
      </c>
      <c r="D823" t="s">
        <v>521</v>
      </c>
      <c r="E823">
        <v>1</v>
      </c>
      <c r="F823" t="s">
        <v>521</v>
      </c>
      <c r="G823">
        <f t="shared" si="12"/>
        <v>0</v>
      </c>
    </row>
    <row r="824" spans="1:7" x14ac:dyDescent="0.25">
      <c r="A824" t="e">
        <f>VLOOKUP(B824,[1]Applicant!$B$2:$D$176,3,FALSE)</f>
        <v>#N/A</v>
      </c>
      <c r="B824" t="s">
        <v>1162</v>
      </c>
      <c r="C824" t="s">
        <v>533</v>
      </c>
      <c r="D824" t="s">
        <v>521</v>
      </c>
      <c r="E824">
        <v>1</v>
      </c>
      <c r="F824" t="s">
        <v>521</v>
      </c>
      <c r="G824">
        <f t="shared" si="12"/>
        <v>0</v>
      </c>
    </row>
    <row r="825" spans="1:7" x14ac:dyDescent="0.25">
      <c r="A825" t="e">
        <f>VLOOKUP(B825,[1]Applicant!$B$2:$D$176,3,FALSE)</f>
        <v>#N/A</v>
      </c>
      <c r="B825" t="s">
        <v>1162</v>
      </c>
      <c r="C825" t="s">
        <v>533</v>
      </c>
      <c r="D825" t="s">
        <v>521</v>
      </c>
      <c r="E825">
        <v>1</v>
      </c>
      <c r="F825" t="s">
        <v>521</v>
      </c>
      <c r="G825">
        <f t="shared" si="12"/>
        <v>0</v>
      </c>
    </row>
    <row r="826" spans="1:7" x14ac:dyDescent="0.25">
      <c r="A826" t="e">
        <f>VLOOKUP(B826,[1]Applicant!$B$2:$D$176,3,FALSE)</f>
        <v>#N/A</v>
      </c>
      <c r="B826" t="s">
        <v>1162</v>
      </c>
      <c r="C826" t="s">
        <v>533</v>
      </c>
      <c r="D826" t="s">
        <v>521</v>
      </c>
      <c r="E826">
        <v>1</v>
      </c>
      <c r="F826" t="s">
        <v>521</v>
      </c>
      <c r="G826">
        <f t="shared" si="12"/>
        <v>0</v>
      </c>
    </row>
    <row r="827" spans="1:7" x14ac:dyDescent="0.25">
      <c r="A827" t="e">
        <f>VLOOKUP(B827,[1]Applicant!$B$2:$D$176,3,FALSE)</f>
        <v>#N/A</v>
      </c>
      <c r="B827" t="s">
        <v>1162</v>
      </c>
      <c r="C827" t="s">
        <v>533</v>
      </c>
      <c r="D827" t="s">
        <v>521</v>
      </c>
      <c r="E827">
        <v>1</v>
      </c>
      <c r="F827" t="s">
        <v>521</v>
      </c>
      <c r="G827">
        <f t="shared" si="12"/>
        <v>0</v>
      </c>
    </row>
    <row r="828" spans="1:7" x14ac:dyDescent="0.25">
      <c r="A828" t="e">
        <f>VLOOKUP(B828,[1]Applicant!$B$2:$D$176,3,FALSE)</f>
        <v>#N/A</v>
      </c>
      <c r="B828" t="s">
        <v>1162</v>
      </c>
      <c r="C828" t="s">
        <v>533</v>
      </c>
      <c r="D828" t="s">
        <v>521</v>
      </c>
      <c r="E828">
        <v>1</v>
      </c>
      <c r="F828" t="s">
        <v>521</v>
      </c>
      <c r="G828">
        <f t="shared" si="12"/>
        <v>0</v>
      </c>
    </row>
    <row r="829" spans="1:7" x14ac:dyDescent="0.25">
      <c r="A829" t="e">
        <f>VLOOKUP(B829,[1]Applicant!$B$2:$D$176,3,FALSE)</f>
        <v>#N/A</v>
      </c>
      <c r="B829" t="s">
        <v>1162</v>
      </c>
      <c r="C829" t="s">
        <v>533</v>
      </c>
      <c r="D829" t="s">
        <v>521</v>
      </c>
      <c r="E829">
        <v>1</v>
      </c>
      <c r="F829" t="s">
        <v>521</v>
      </c>
      <c r="G829">
        <f t="shared" si="12"/>
        <v>0</v>
      </c>
    </row>
    <row r="830" spans="1:7" x14ac:dyDescent="0.25">
      <c r="A830" t="e">
        <f>VLOOKUP(B830,[1]Applicant!$B$2:$D$176,3,FALSE)</f>
        <v>#N/A</v>
      </c>
      <c r="B830" t="s">
        <v>1162</v>
      </c>
      <c r="C830" t="s">
        <v>533</v>
      </c>
      <c r="D830" t="s">
        <v>521</v>
      </c>
      <c r="E830">
        <v>1</v>
      </c>
      <c r="F830" t="s">
        <v>521</v>
      </c>
      <c r="G830">
        <f t="shared" si="12"/>
        <v>0</v>
      </c>
    </row>
    <row r="831" spans="1:7" x14ac:dyDescent="0.25">
      <c r="A831" t="e">
        <f>VLOOKUP(B831,[1]Applicant!$B$2:$D$176,3,FALSE)</f>
        <v>#N/A</v>
      </c>
      <c r="B831" t="s">
        <v>1162</v>
      </c>
      <c r="C831" t="s">
        <v>533</v>
      </c>
      <c r="D831" t="s">
        <v>521</v>
      </c>
      <c r="E831">
        <v>1</v>
      </c>
      <c r="F831" t="s">
        <v>521</v>
      </c>
      <c r="G831">
        <f t="shared" si="12"/>
        <v>0</v>
      </c>
    </row>
    <row r="832" spans="1:7" x14ac:dyDescent="0.25">
      <c r="A832" t="e">
        <f>VLOOKUP(B832,[1]Applicant!$B$2:$D$176,3,FALSE)</f>
        <v>#N/A</v>
      </c>
      <c r="B832" t="s">
        <v>1162</v>
      </c>
      <c r="C832" t="s">
        <v>533</v>
      </c>
      <c r="D832" t="s">
        <v>521</v>
      </c>
      <c r="E832">
        <v>1</v>
      </c>
      <c r="F832" t="s">
        <v>521</v>
      </c>
      <c r="G832">
        <f t="shared" si="12"/>
        <v>0</v>
      </c>
    </row>
    <row r="833" spans="1:7" x14ac:dyDescent="0.25">
      <c r="A833" t="e">
        <f>VLOOKUP(B833,[1]Applicant!$B$2:$D$176,3,FALSE)</f>
        <v>#N/A</v>
      </c>
      <c r="B833" t="s">
        <v>1162</v>
      </c>
      <c r="C833" t="s">
        <v>533</v>
      </c>
      <c r="D833" t="s">
        <v>521</v>
      </c>
      <c r="E833">
        <v>1</v>
      </c>
      <c r="F833" t="s">
        <v>521</v>
      </c>
      <c r="G833">
        <f t="shared" si="12"/>
        <v>0</v>
      </c>
    </row>
    <row r="834" spans="1:7" x14ac:dyDescent="0.25">
      <c r="A834" t="e">
        <f>VLOOKUP(B834,[1]Applicant!$B$2:$D$176,3,FALSE)</f>
        <v>#N/A</v>
      </c>
      <c r="B834" t="s">
        <v>1162</v>
      </c>
      <c r="C834" t="s">
        <v>533</v>
      </c>
      <c r="D834" t="s">
        <v>521</v>
      </c>
      <c r="E834">
        <v>1</v>
      </c>
      <c r="F834" t="s">
        <v>521</v>
      </c>
      <c r="G834">
        <f t="shared" ref="G834:G897" si="13">IFERROR(VLOOKUP(D834,$I$2:$J$126,2,0),0)</f>
        <v>0</v>
      </c>
    </row>
    <row r="835" spans="1:7" x14ac:dyDescent="0.25">
      <c r="A835" t="e">
        <f>VLOOKUP(B835,[1]Applicant!$B$2:$D$176,3,FALSE)</f>
        <v>#N/A</v>
      </c>
      <c r="B835" t="s">
        <v>1162</v>
      </c>
      <c r="C835" t="s">
        <v>533</v>
      </c>
      <c r="D835" t="s">
        <v>521</v>
      </c>
      <c r="E835">
        <v>1</v>
      </c>
      <c r="F835" t="s">
        <v>521</v>
      </c>
      <c r="G835">
        <f t="shared" si="13"/>
        <v>0</v>
      </c>
    </row>
    <row r="836" spans="1:7" x14ac:dyDescent="0.25">
      <c r="A836" t="e">
        <f>VLOOKUP(B836,[1]Applicant!$B$2:$D$176,3,FALSE)</f>
        <v>#N/A</v>
      </c>
      <c r="B836" t="s">
        <v>1162</v>
      </c>
      <c r="C836" t="s">
        <v>533</v>
      </c>
      <c r="D836" t="s">
        <v>521</v>
      </c>
      <c r="E836">
        <v>1</v>
      </c>
      <c r="F836" t="s">
        <v>521</v>
      </c>
      <c r="G836">
        <f t="shared" si="13"/>
        <v>0</v>
      </c>
    </row>
    <row r="837" spans="1:7" x14ac:dyDescent="0.25">
      <c r="A837" t="e">
        <f>VLOOKUP(B837,[1]Applicant!$B$2:$D$176,3,FALSE)</f>
        <v>#N/A</v>
      </c>
      <c r="B837" t="s">
        <v>1163</v>
      </c>
      <c r="C837" t="s">
        <v>552</v>
      </c>
      <c r="D837" t="s">
        <v>521</v>
      </c>
      <c r="E837">
        <v>1</v>
      </c>
      <c r="F837" t="s">
        <v>521</v>
      </c>
      <c r="G837">
        <f t="shared" si="13"/>
        <v>0</v>
      </c>
    </row>
    <row r="838" spans="1:7" x14ac:dyDescent="0.25">
      <c r="A838" t="e">
        <f>VLOOKUP(B838,[1]Applicant!$B$2:$D$176,3,FALSE)</f>
        <v>#N/A</v>
      </c>
      <c r="B838" t="s">
        <v>1163</v>
      </c>
      <c r="C838" t="s">
        <v>524</v>
      </c>
      <c r="D838" t="s">
        <v>521</v>
      </c>
      <c r="E838">
        <v>1</v>
      </c>
      <c r="F838" t="s">
        <v>521</v>
      </c>
      <c r="G838">
        <f t="shared" si="13"/>
        <v>0</v>
      </c>
    </row>
    <row r="839" spans="1:7" x14ac:dyDescent="0.25">
      <c r="A839" t="e">
        <f>VLOOKUP(B839,[1]Applicant!$B$2:$D$176,3,FALSE)</f>
        <v>#N/A</v>
      </c>
      <c r="B839" t="s">
        <v>1163</v>
      </c>
      <c r="C839" t="s">
        <v>526</v>
      </c>
      <c r="D839" t="s">
        <v>521</v>
      </c>
      <c r="E839">
        <v>1</v>
      </c>
      <c r="F839" t="s">
        <v>521</v>
      </c>
      <c r="G839">
        <f t="shared" si="13"/>
        <v>0</v>
      </c>
    </row>
    <row r="840" spans="1:7" x14ac:dyDescent="0.25">
      <c r="A840" t="e">
        <f>VLOOKUP(B840,[1]Applicant!$B$2:$D$176,3,FALSE)</f>
        <v>#N/A</v>
      </c>
      <c r="B840" t="s">
        <v>1163</v>
      </c>
      <c r="C840" t="s">
        <v>528</v>
      </c>
      <c r="D840" t="s">
        <v>521</v>
      </c>
      <c r="E840">
        <v>1</v>
      </c>
      <c r="F840" t="s">
        <v>521</v>
      </c>
      <c r="G840">
        <f t="shared" si="13"/>
        <v>0</v>
      </c>
    </row>
    <row r="841" spans="1:7" x14ac:dyDescent="0.25">
      <c r="A841" t="e">
        <f>VLOOKUP(B841,[1]Applicant!$B$2:$D$176,3,FALSE)</f>
        <v>#N/A</v>
      </c>
      <c r="B841" t="s">
        <v>1163</v>
      </c>
      <c r="C841" t="s">
        <v>529</v>
      </c>
      <c r="D841" t="s">
        <v>521</v>
      </c>
      <c r="E841">
        <v>1</v>
      </c>
      <c r="F841" t="s">
        <v>521</v>
      </c>
      <c r="G841">
        <f t="shared" si="13"/>
        <v>0</v>
      </c>
    </row>
    <row r="842" spans="1:7" x14ac:dyDescent="0.25">
      <c r="A842" t="e">
        <f>VLOOKUP(B842,[1]Applicant!$B$2:$D$176,3,FALSE)</f>
        <v>#N/A</v>
      </c>
      <c r="B842" t="s">
        <v>1163</v>
      </c>
      <c r="C842" t="s">
        <v>532</v>
      </c>
      <c r="D842" t="s">
        <v>521</v>
      </c>
      <c r="E842">
        <v>1</v>
      </c>
      <c r="F842" t="s">
        <v>521</v>
      </c>
      <c r="G842">
        <f t="shared" si="13"/>
        <v>0</v>
      </c>
    </row>
    <row r="843" spans="1:7" x14ac:dyDescent="0.25">
      <c r="A843" t="e">
        <f>VLOOKUP(B843,[1]Applicant!$B$2:$D$176,3,FALSE)</f>
        <v>#N/A</v>
      </c>
      <c r="B843" t="s">
        <v>1163</v>
      </c>
      <c r="C843" t="s">
        <v>534</v>
      </c>
      <c r="D843" t="s">
        <v>521</v>
      </c>
      <c r="E843">
        <v>1</v>
      </c>
      <c r="F843" t="s">
        <v>521</v>
      </c>
      <c r="G843">
        <f t="shared" si="13"/>
        <v>0</v>
      </c>
    </row>
    <row r="844" spans="1:7" x14ac:dyDescent="0.25">
      <c r="A844" t="e">
        <f>VLOOKUP(B844,[1]Applicant!$B$2:$D$176,3,FALSE)</f>
        <v>#N/A</v>
      </c>
      <c r="B844" t="s">
        <v>1163</v>
      </c>
      <c r="C844" t="s">
        <v>536</v>
      </c>
      <c r="D844" t="s">
        <v>521</v>
      </c>
      <c r="E844">
        <v>1</v>
      </c>
      <c r="F844" t="s">
        <v>521</v>
      </c>
      <c r="G844">
        <f t="shared" si="13"/>
        <v>0</v>
      </c>
    </row>
    <row r="845" spans="1:7" x14ac:dyDescent="0.25">
      <c r="A845" t="e">
        <f>VLOOKUP(B845,[1]Applicant!$B$2:$D$176,3,FALSE)</f>
        <v>#N/A</v>
      </c>
      <c r="B845" t="s">
        <v>1163</v>
      </c>
      <c r="C845" t="s">
        <v>538</v>
      </c>
      <c r="D845" t="s">
        <v>521</v>
      </c>
      <c r="E845">
        <v>1</v>
      </c>
      <c r="F845" t="s">
        <v>521</v>
      </c>
      <c r="G845">
        <f t="shared" si="13"/>
        <v>0</v>
      </c>
    </row>
    <row r="846" spans="1:7" x14ac:dyDescent="0.25">
      <c r="A846" t="e">
        <f>VLOOKUP(B846,[1]Applicant!$B$2:$D$176,3,FALSE)</f>
        <v>#N/A</v>
      </c>
      <c r="B846" t="s">
        <v>1163</v>
      </c>
      <c r="C846" t="s">
        <v>539</v>
      </c>
      <c r="D846" t="s">
        <v>521</v>
      </c>
      <c r="E846">
        <v>1</v>
      </c>
      <c r="F846" t="s">
        <v>521</v>
      </c>
      <c r="G846">
        <f t="shared" si="13"/>
        <v>0</v>
      </c>
    </row>
    <row r="847" spans="1:7" x14ac:dyDescent="0.25">
      <c r="A847" t="e">
        <f>VLOOKUP(B847,[1]Applicant!$B$2:$D$176,3,FALSE)</f>
        <v>#N/A</v>
      </c>
      <c r="B847" t="s">
        <v>1163</v>
      </c>
      <c r="C847" t="s">
        <v>541</v>
      </c>
      <c r="D847" t="s">
        <v>521</v>
      </c>
      <c r="E847">
        <v>1</v>
      </c>
      <c r="F847" t="s">
        <v>521</v>
      </c>
      <c r="G847">
        <f t="shared" si="13"/>
        <v>0</v>
      </c>
    </row>
    <row r="848" spans="1:7" x14ac:dyDescent="0.25">
      <c r="A848" t="e">
        <f>VLOOKUP(B848,[1]Applicant!$B$2:$D$176,3,FALSE)</f>
        <v>#N/A</v>
      </c>
      <c r="B848" t="s">
        <v>1163</v>
      </c>
      <c r="C848" t="s">
        <v>543</v>
      </c>
      <c r="D848" t="s">
        <v>521</v>
      </c>
      <c r="E848">
        <v>1</v>
      </c>
      <c r="F848" t="s">
        <v>521</v>
      </c>
      <c r="G848">
        <f t="shared" si="13"/>
        <v>0</v>
      </c>
    </row>
    <row r="849" spans="1:7" x14ac:dyDescent="0.25">
      <c r="A849" t="e">
        <f>VLOOKUP(B849,[1]Applicant!$B$2:$D$176,3,FALSE)</f>
        <v>#N/A</v>
      </c>
      <c r="B849" t="s">
        <v>1163</v>
      </c>
      <c r="C849" t="s">
        <v>545</v>
      </c>
      <c r="D849" t="s">
        <v>521</v>
      </c>
      <c r="E849">
        <v>1</v>
      </c>
      <c r="F849" t="s">
        <v>521</v>
      </c>
      <c r="G849">
        <f t="shared" si="13"/>
        <v>0</v>
      </c>
    </row>
    <row r="850" spans="1:7" x14ac:dyDescent="0.25">
      <c r="A850" t="e">
        <f>VLOOKUP(B850,[1]Applicant!$B$2:$D$176,3,FALSE)</f>
        <v>#N/A</v>
      </c>
      <c r="B850" t="s">
        <v>1163</v>
      </c>
      <c r="C850" t="s">
        <v>547</v>
      </c>
      <c r="D850" t="s">
        <v>521</v>
      </c>
      <c r="E850">
        <v>1</v>
      </c>
      <c r="F850" t="s">
        <v>521</v>
      </c>
      <c r="G850">
        <f t="shared" si="13"/>
        <v>0</v>
      </c>
    </row>
    <row r="851" spans="1:7" x14ac:dyDescent="0.25">
      <c r="A851" t="e">
        <f>VLOOKUP(B851,[1]Applicant!$B$2:$D$176,3,FALSE)</f>
        <v>#N/A</v>
      </c>
      <c r="B851" t="s">
        <v>1163</v>
      </c>
      <c r="C851" t="s">
        <v>550</v>
      </c>
      <c r="D851" t="s">
        <v>521</v>
      </c>
      <c r="E851">
        <v>1</v>
      </c>
      <c r="F851" t="s">
        <v>521</v>
      </c>
      <c r="G851">
        <f t="shared" si="13"/>
        <v>0</v>
      </c>
    </row>
    <row r="852" spans="1:7" x14ac:dyDescent="0.25">
      <c r="A852" t="e">
        <f>VLOOKUP(B852,[1]Applicant!$B$2:$D$176,3,FALSE)</f>
        <v>#N/A</v>
      </c>
      <c r="B852" t="s">
        <v>1164</v>
      </c>
      <c r="C852" t="s">
        <v>552</v>
      </c>
      <c r="E852">
        <v>1</v>
      </c>
      <c r="G852">
        <f t="shared" si="13"/>
        <v>0</v>
      </c>
    </row>
    <row r="853" spans="1:7" x14ac:dyDescent="0.25">
      <c r="A853" t="e">
        <f>VLOOKUP(B853,[1]Applicant!$B$2:$D$176,3,FALSE)</f>
        <v>#N/A</v>
      </c>
      <c r="B853" t="s">
        <v>1164</v>
      </c>
      <c r="C853" t="s">
        <v>524</v>
      </c>
      <c r="E853">
        <v>1</v>
      </c>
      <c r="G853">
        <f t="shared" si="13"/>
        <v>0</v>
      </c>
    </row>
    <row r="854" spans="1:7" x14ac:dyDescent="0.25">
      <c r="A854" t="e">
        <f>VLOOKUP(B854,[1]Applicant!$B$2:$D$176,3,FALSE)</f>
        <v>#N/A</v>
      </c>
      <c r="B854" t="s">
        <v>1164</v>
      </c>
      <c r="C854" t="s">
        <v>526</v>
      </c>
      <c r="E854">
        <v>1</v>
      </c>
      <c r="G854">
        <f t="shared" si="13"/>
        <v>0</v>
      </c>
    </row>
    <row r="855" spans="1:7" x14ac:dyDescent="0.25">
      <c r="A855" t="e">
        <f>VLOOKUP(B855,[1]Applicant!$B$2:$D$176,3,FALSE)</f>
        <v>#N/A</v>
      </c>
      <c r="B855" t="s">
        <v>1164</v>
      </c>
      <c r="C855" t="s">
        <v>528</v>
      </c>
      <c r="E855">
        <v>1</v>
      </c>
      <c r="G855">
        <f t="shared" si="13"/>
        <v>0</v>
      </c>
    </row>
    <row r="856" spans="1:7" x14ac:dyDescent="0.25">
      <c r="A856" t="e">
        <f>VLOOKUP(B856,[1]Applicant!$B$2:$D$176,3,FALSE)</f>
        <v>#N/A</v>
      </c>
      <c r="B856" t="s">
        <v>1164</v>
      </c>
      <c r="C856" t="s">
        <v>529</v>
      </c>
      <c r="E856">
        <v>1</v>
      </c>
      <c r="G856">
        <f t="shared" si="13"/>
        <v>0</v>
      </c>
    </row>
    <row r="857" spans="1:7" x14ac:dyDescent="0.25">
      <c r="A857" t="e">
        <f>VLOOKUP(B857,[1]Applicant!$B$2:$D$176,3,FALSE)</f>
        <v>#N/A</v>
      </c>
      <c r="B857" t="s">
        <v>1164</v>
      </c>
      <c r="C857" t="s">
        <v>532</v>
      </c>
      <c r="E857">
        <v>1</v>
      </c>
      <c r="G857">
        <f t="shared" si="13"/>
        <v>0</v>
      </c>
    </row>
    <row r="858" spans="1:7" x14ac:dyDescent="0.25">
      <c r="A858" t="e">
        <f>VLOOKUP(B858,[1]Applicant!$B$2:$D$176,3,FALSE)</f>
        <v>#N/A</v>
      </c>
      <c r="B858" t="s">
        <v>1164</v>
      </c>
      <c r="C858" t="s">
        <v>534</v>
      </c>
      <c r="E858">
        <v>1</v>
      </c>
      <c r="G858">
        <f t="shared" si="13"/>
        <v>0</v>
      </c>
    </row>
    <row r="859" spans="1:7" x14ac:dyDescent="0.25">
      <c r="A859" t="e">
        <f>VLOOKUP(B859,[1]Applicant!$B$2:$D$176,3,FALSE)</f>
        <v>#N/A</v>
      </c>
      <c r="B859" t="s">
        <v>1164</v>
      </c>
      <c r="C859" t="s">
        <v>536</v>
      </c>
      <c r="E859">
        <v>1</v>
      </c>
      <c r="G859">
        <f t="shared" si="13"/>
        <v>0</v>
      </c>
    </row>
    <row r="860" spans="1:7" x14ac:dyDescent="0.25">
      <c r="A860" t="e">
        <f>VLOOKUP(B860,[1]Applicant!$B$2:$D$176,3,FALSE)</f>
        <v>#N/A</v>
      </c>
      <c r="B860" t="s">
        <v>1164</v>
      </c>
      <c r="C860" t="s">
        <v>538</v>
      </c>
      <c r="E860">
        <v>1</v>
      </c>
      <c r="G860">
        <f t="shared" si="13"/>
        <v>0</v>
      </c>
    </row>
    <row r="861" spans="1:7" x14ac:dyDescent="0.25">
      <c r="A861" t="e">
        <f>VLOOKUP(B861,[1]Applicant!$B$2:$D$176,3,FALSE)</f>
        <v>#N/A</v>
      </c>
      <c r="B861" t="s">
        <v>1164</v>
      </c>
      <c r="C861" t="s">
        <v>539</v>
      </c>
      <c r="E861">
        <v>1</v>
      </c>
      <c r="G861">
        <f t="shared" si="13"/>
        <v>0</v>
      </c>
    </row>
    <row r="862" spans="1:7" x14ac:dyDescent="0.25">
      <c r="A862" t="e">
        <f>VLOOKUP(B862,[1]Applicant!$B$2:$D$176,3,FALSE)</f>
        <v>#N/A</v>
      </c>
      <c r="B862" t="s">
        <v>1164</v>
      </c>
      <c r="C862" t="s">
        <v>541</v>
      </c>
      <c r="E862">
        <v>1</v>
      </c>
      <c r="G862">
        <f t="shared" si="13"/>
        <v>0</v>
      </c>
    </row>
    <row r="863" spans="1:7" x14ac:dyDescent="0.25">
      <c r="A863" t="e">
        <f>VLOOKUP(B863,[1]Applicant!$B$2:$D$176,3,FALSE)</f>
        <v>#N/A</v>
      </c>
      <c r="B863" t="s">
        <v>1164</v>
      </c>
      <c r="C863" t="s">
        <v>543</v>
      </c>
      <c r="E863">
        <v>1</v>
      </c>
      <c r="G863">
        <f t="shared" si="13"/>
        <v>0</v>
      </c>
    </row>
    <row r="864" spans="1:7" x14ac:dyDescent="0.25">
      <c r="A864" t="e">
        <f>VLOOKUP(B864,[1]Applicant!$B$2:$D$176,3,FALSE)</f>
        <v>#N/A</v>
      </c>
      <c r="B864" t="s">
        <v>1164</v>
      </c>
      <c r="C864" t="s">
        <v>545</v>
      </c>
      <c r="E864">
        <v>1</v>
      </c>
      <c r="G864">
        <f t="shared" si="13"/>
        <v>0</v>
      </c>
    </row>
    <row r="865" spans="1:7" x14ac:dyDescent="0.25">
      <c r="A865" t="e">
        <f>VLOOKUP(B865,[1]Applicant!$B$2:$D$176,3,FALSE)</f>
        <v>#N/A</v>
      </c>
      <c r="B865" t="s">
        <v>1164</v>
      </c>
      <c r="C865" t="s">
        <v>547</v>
      </c>
      <c r="E865">
        <v>1</v>
      </c>
      <c r="G865">
        <f t="shared" si="13"/>
        <v>0</v>
      </c>
    </row>
    <row r="866" spans="1:7" x14ac:dyDescent="0.25">
      <c r="A866" t="e">
        <f>VLOOKUP(B866,[1]Applicant!$B$2:$D$176,3,FALSE)</f>
        <v>#N/A</v>
      </c>
      <c r="B866" t="s">
        <v>1164</v>
      </c>
      <c r="C866" t="s">
        <v>550</v>
      </c>
      <c r="E866">
        <v>1</v>
      </c>
      <c r="G866">
        <f t="shared" si="13"/>
        <v>0</v>
      </c>
    </row>
    <row r="867" spans="1:7" x14ac:dyDescent="0.25">
      <c r="A867" t="e">
        <f>VLOOKUP(B867,[1]Applicant!$B$2:$D$176,3,FALSE)</f>
        <v>#N/A</v>
      </c>
      <c r="B867" t="s">
        <v>1165</v>
      </c>
      <c r="D867" t="s">
        <v>521</v>
      </c>
      <c r="E867">
        <v>1</v>
      </c>
      <c r="F867" t="s">
        <v>521</v>
      </c>
      <c r="G867">
        <f t="shared" si="13"/>
        <v>0</v>
      </c>
    </row>
    <row r="868" spans="1:7" x14ac:dyDescent="0.25">
      <c r="A868" t="e">
        <f>VLOOKUP(B868,[1]Applicant!$B$2:$D$176,3,FALSE)</f>
        <v>#N/A</v>
      </c>
      <c r="B868" t="s">
        <v>1165</v>
      </c>
      <c r="D868" t="s">
        <v>521</v>
      </c>
      <c r="E868">
        <v>1</v>
      </c>
      <c r="F868" t="s">
        <v>521</v>
      </c>
      <c r="G868">
        <f t="shared" si="13"/>
        <v>0</v>
      </c>
    </row>
    <row r="869" spans="1:7" x14ac:dyDescent="0.25">
      <c r="A869" t="e">
        <f>VLOOKUP(B869,[1]Applicant!$B$2:$D$176,3,FALSE)</f>
        <v>#N/A</v>
      </c>
      <c r="B869" t="s">
        <v>1165</v>
      </c>
      <c r="D869" t="s">
        <v>521</v>
      </c>
      <c r="E869">
        <v>1</v>
      </c>
      <c r="F869" t="s">
        <v>521</v>
      </c>
      <c r="G869">
        <f t="shared" si="13"/>
        <v>0</v>
      </c>
    </row>
    <row r="870" spans="1:7" x14ac:dyDescent="0.25">
      <c r="A870" t="e">
        <f>VLOOKUP(B870,[1]Applicant!$B$2:$D$176,3,FALSE)</f>
        <v>#N/A</v>
      </c>
      <c r="B870" t="s">
        <v>1165</v>
      </c>
      <c r="D870" t="s">
        <v>521</v>
      </c>
      <c r="E870">
        <v>1</v>
      </c>
      <c r="F870" t="s">
        <v>521</v>
      </c>
      <c r="G870">
        <f t="shared" si="13"/>
        <v>0</v>
      </c>
    </row>
    <row r="871" spans="1:7" x14ac:dyDescent="0.25">
      <c r="A871" t="e">
        <f>VLOOKUP(B871,[1]Applicant!$B$2:$D$176,3,FALSE)</f>
        <v>#N/A</v>
      </c>
      <c r="B871" t="s">
        <v>1165</v>
      </c>
      <c r="D871" t="s">
        <v>521</v>
      </c>
      <c r="E871">
        <v>1</v>
      </c>
      <c r="F871" t="s">
        <v>521</v>
      </c>
      <c r="G871">
        <f t="shared" si="13"/>
        <v>0</v>
      </c>
    </row>
    <row r="872" spans="1:7" x14ac:dyDescent="0.25">
      <c r="A872" t="e">
        <f>VLOOKUP(B872,[1]Applicant!$B$2:$D$176,3,FALSE)</f>
        <v>#N/A</v>
      </c>
      <c r="B872" t="s">
        <v>1165</v>
      </c>
      <c r="D872" t="s">
        <v>521</v>
      </c>
      <c r="E872">
        <v>1</v>
      </c>
      <c r="F872" t="s">
        <v>521</v>
      </c>
      <c r="G872">
        <f t="shared" si="13"/>
        <v>0</v>
      </c>
    </row>
    <row r="873" spans="1:7" x14ac:dyDescent="0.25">
      <c r="A873" t="e">
        <f>VLOOKUP(B873,[1]Applicant!$B$2:$D$176,3,FALSE)</f>
        <v>#N/A</v>
      </c>
      <c r="B873" t="s">
        <v>1165</v>
      </c>
      <c r="D873" t="s">
        <v>521</v>
      </c>
      <c r="E873">
        <v>1</v>
      </c>
      <c r="F873" t="s">
        <v>521</v>
      </c>
      <c r="G873">
        <f t="shared" si="13"/>
        <v>0</v>
      </c>
    </row>
    <row r="874" spans="1:7" x14ac:dyDescent="0.25">
      <c r="A874" t="e">
        <f>VLOOKUP(B874,[1]Applicant!$B$2:$D$176,3,FALSE)</f>
        <v>#N/A</v>
      </c>
      <c r="B874" t="s">
        <v>1165</v>
      </c>
      <c r="D874" t="s">
        <v>521</v>
      </c>
      <c r="E874">
        <v>1</v>
      </c>
      <c r="F874" t="s">
        <v>521</v>
      </c>
      <c r="G874">
        <f t="shared" si="13"/>
        <v>0</v>
      </c>
    </row>
    <row r="875" spans="1:7" x14ac:dyDescent="0.25">
      <c r="A875" t="e">
        <f>VLOOKUP(B875,[1]Applicant!$B$2:$D$176,3,FALSE)</f>
        <v>#N/A</v>
      </c>
      <c r="B875" t="s">
        <v>1165</v>
      </c>
      <c r="D875" t="s">
        <v>521</v>
      </c>
      <c r="E875">
        <v>1</v>
      </c>
      <c r="F875" t="s">
        <v>521</v>
      </c>
      <c r="G875">
        <f t="shared" si="13"/>
        <v>0</v>
      </c>
    </row>
    <row r="876" spans="1:7" x14ac:dyDescent="0.25">
      <c r="A876" t="e">
        <f>VLOOKUP(B876,[1]Applicant!$B$2:$D$176,3,FALSE)</f>
        <v>#N/A</v>
      </c>
      <c r="B876" t="s">
        <v>1165</v>
      </c>
      <c r="D876" t="s">
        <v>521</v>
      </c>
      <c r="E876">
        <v>1</v>
      </c>
      <c r="F876" t="s">
        <v>521</v>
      </c>
      <c r="G876">
        <f t="shared" si="13"/>
        <v>0</v>
      </c>
    </row>
    <row r="877" spans="1:7" x14ac:dyDescent="0.25">
      <c r="A877" t="e">
        <f>VLOOKUP(B877,[1]Applicant!$B$2:$D$176,3,FALSE)</f>
        <v>#N/A</v>
      </c>
      <c r="B877" t="s">
        <v>1165</v>
      </c>
      <c r="D877" t="s">
        <v>521</v>
      </c>
      <c r="E877">
        <v>1</v>
      </c>
      <c r="F877" t="s">
        <v>521</v>
      </c>
      <c r="G877">
        <f t="shared" si="13"/>
        <v>0</v>
      </c>
    </row>
    <row r="878" spans="1:7" x14ac:dyDescent="0.25">
      <c r="A878" t="e">
        <f>VLOOKUP(B878,[1]Applicant!$B$2:$D$176,3,FALSE)</f>
        <v>#N/A</v>
      </c>
      <c r="B878" t="s">
        <v>1165</v>
      </c>
      <c r="D878" t="s">
        <v>521</v>
      </c>
      <c r="E878">
        <v>1</v>
      </c>
      <c r="F878" t="s">
        <v>521</v>
      </c>
      <c r="G878">
        <f t="shared" si="13"/>
        <v>0</v>
      </c>
    </row>
    <row r="879" spans="1:7" x14ac:dyDescent="0.25">
      <c r="A879" t="e">
        <f>VLOOKUP(B879,[1]Applicant!$B$2:$D$176,3,FALSE)</f>
        <v>#N/A</v>
      </c>
      <c r="B879" t="s">
        <v>1165</v>
      </c>
      <c r="D879" t="s">
        <v>521</v>
      </c>
      <c r="E879">
        <v>1</v>
      </c>
      <c r="F879" t="s">
        <v>521</v>
      </c>
      <c r="G879">
        <f t="shared" si="13"/>
        <v>0</v>
      </c>
    </row>
    <row r="880" spans="1:7" x14ac:dyDescent="0.25">
      <c r="A880" t="e">
        <f>VLOOKUP(B880,[1]Applicant!$B$2:$D$176,3,FALSE)</f>
        <v>#N/A</v>
      </c>
      <c r="B880" t="s">
        <v>1165</v>
      </c>
      <c r="D880" t="s">
        <v>521</v>
      </c>
      <c r="E880">
        <v>1</v>
      </c>
      <c r="F880" t="s">
        <v>521</v>
      </c>
      <c r="G880">
        <f t="shared" si="13"/>
        <v>0</v>
      </c>
    </row>
    <row r="881" spans="1:7" x14ac:dyDescent="0.25">
      <c r="A881" t="e">
        <f>VLOOKUP(B881,[1]Applicant!$B$2:$D$176,3,FALSE)</f>
        <v>#N/A</v>
      </c>
      <c r="B881" t="s">
        <v>1165</v>
      </c>
      <c r="D881" t="s">
        <v>521</v>
      </c>
      <c r="E881">
        <v>1</v>
      </c>
      <c r="F881" t="s">
        <v>521</v>
      </c>
      <c r="G881">
        <f t="shared" si="13"/>
        <v>0</v>
      </c>
    </row>
    <row r="882" spans="1:7" x14ac:dyDescent="0.25">
      <c r="A882" t="e">
        <f>VLOOKUP(B882,[1]Applicant!$B$2:$D$176,3,FALSE)</f>
        <v>#N/A</v>
      </c>
      <c r="B882" t="s">
        <v>1166</v>
      </c>
      <c r="E882">
        <v>1</v>
      </c>
      <c r="G882">
        <f t="shared" si="13"/>
        <v>0</v>
      </c>
    </row>
    <row r="883" spans="1:7" x14ac:dyDescent="0.25">
      <c r="A883" t="e">
        <f>VLOOKUP(B883,[1]Applicant!$B$2:$D$176,3,FALSE)</f>
        <v>#N/A</v>
      </c>
      <c r="B883" t="s">
        <v>1166</v>
      </c>
      <c r="E883">
        <v>1</v>
      </c>
      <c r="G883">
        <f t="shared" si="13"/>
        <v>0</v>
      </c>
    </row>
    <row r="884" spans="1:7" x14ac:dyDescent="0.25">
      <c r="A884" t="e">
        <f>VLOOKUP(B884,[1]Applicant!$B$2:$D$176,3,FALSE)</f>
        <v>#N/A</v>
      </c>
      <c r="B884" t="s">
        <v>1166</v>
      </c>
      <c r="E884">
        <v>1</v>
      </c>
      <c r="G884">
        <f t="shared" si="13"/>
        <v>0</v>
      </c>
    </row>
    <row r="885" spans="1:7" x14ac:dyDescent="0.25">
      <c r="A885" t="e">
        <f>VLOOKUP(B885,[1]Applicant!$B$2:$D$176,3,FALSE)</f>
        <v>#N/A</v>
      </c>
      <c r="B885" t="s">
        <v>1166</v>
      </c>
      <c r="E885">
        <v>1</v>
      </c>
      <c r="G885">
        <f t="shared" si="13"/>
        <v>0</v>
      </c>
    </row>
    <row r="886" spans="1:7" x14ac:dyDescent="0.25">
      <c r="A886" t="e">
        <f>VLOOKUP(B886,[1]Applicant!$B$2:$D$176,3,FALSE)</f>
        <v>#N/A</v>
      </c>
      <c r="B886" t="s">
        <v>1166</v>
      </c>
      <c r="E886">
        <v>1</v>
      </c>
      <c r="G886">
        <f t="shared" si="13"/>
        <v>0</v>
      </c>
    </row>
    <row r="887" spans="1:7" x14ac:dyDescent="0.25">
      <c r="A887" t="e">
        <f>VLOOKUP(B887,[1]Applicant!$B$2:$D$176,3,FALSE)</f>
        <v>#N/A</v>
      </c>
      <c r="B887" t="s">
        <v>1166</v>
      </c>
      <c r="E887">
        <v>1</v>
      </c>
      <c r="G887">
        <f t="shared" si="13"/>
        <v>0</v>
      </c>
    </row>
    <row r="888" spans="1:7" x14ac:dyDescent="0.25">
      <c r="A888" t="e">
        <f>VLOOKUP(B888,[1]Applicant!$B$2:$D$176,3,FALSE)</f>
        <v>#N/A</v>
      </c>
      <c r="B888" t="s">
        <v>1166</v>
      </c>
      <c r="E888">
        <v>1</v>
      </c>
      <c r="G888">
        <f t="shared" si="13"/>
        <v>0</v>
      </c>
    </row>
    <row r="889" spans="1:7" x14ac:dyDescent="0.25">
      <c r="A889" t="e">
        <f>VLOOKUP(B889,[1]Applicant!$B$2:$D$176,3,FALSE)</f>
        <v>#N/A</v>
      </c>
      <c r="B889" t="s">
        <v>1166</v>
      </c>
      <c r="E889">
        <v>1</v>
      </c>
      <c r="G889">
        <f t="shared" si="13"/>
        <v>0</v>
      </c>
    </row>
    <row r="890" spans="1:7" x14ac:dyDescent="0.25">
      <c r="A890" t="e">
        <f>VLOOKUP(B890,[1]Applicant!$B$2:$D$176,3,FALSE)</f>
        <v>#N/A</v>
      </c>
      <c r="B890" t="s">
        <v>1166</v>
      </c>
      <c r="E890">
        <v>1</v>
      </c>
      <c r="G890">
        <f t="shared" si="13"/>
        <v>0</v>
      </c>
    </row>
    <row r="891" spans="1:7" x14ac:dyDescent="0.25">
      <c r="A891" t="e">
        <f>VLOOKUP(B891,[1]Applicant!$B$2:$D$176,3,FALSE)</f>
        <v>#N/A</v>
      </c>
      <c r="B891" t="s">
        <v>1166</v>
      </c>
      <c r="E891">
        <v>1</v>
      </c>
      <c r="G891">
        <f t="shared" si="13"/>
        <v>0</v>
      </c>
    </row>
    <row r="892" spans="1:7" x14ac:dyDescent="0.25">
      <c r="A892" t="e">
        <f>VLOOKUP(B892,[1]Applicant!$B$2:$D$176,3,FALSE)</f>
        <v>#N/A</v>
      </c>
      <c r="B892" t="s">
        <v>1166</v>
      </c>
      <c r="E892">
        <v>1</v>
      </c>
      <c r="G892">
        <f t="shared" si="13"/>
        <v>0</v>
      </c>
    </row>
    <row r="893" spans="1:7" x14ac:dyDescent="0.25">
      <c r="A893" t="e">
        <f>VLOOKUP(B893,[1]Applicant!$B$2:$D$176,3,FALSE)</f>
        <v>#N/A</v>
      </c>
      <c r="B893" t="s">
        <v>1166</v>
      </c>
      <c r="E893">
        <v>1</v>
      </c>
      <c r="G893">
        <f t="shared" si="13"/>
        <v>0</v>
      </c>
    </row>
    <row r="894" spans="1:7" x14ac:dyDescent="0.25">
      <c r="A894" t="e">
        <f>VLOOKUP(B894,[1]Applicant!$B$2:$D$176,3,FALSE)</f>
        <v>#N/A</v>
      </c>
      <c r="B894" t="s">
        <v>1166</v>
      </c>
      <c r="E894">
        <v>1</v>
      </c>
      <c r="G894">
        <f t="shared" si="13"/>
        <v>0</v>
      </c>
    </row>
    <row r="895" spans="1:7" x14ac:dyDescent="0.25">
      <c r="A895" t="e">
        <f>VLOOKUP(B895,[1]Applicant!$B$2:$D$176,3,FALSE)</f>
        <v>#N/A</v>
      </c>
      <c r="B895" t="s">
        <v>1166</v>
      </c>
      <c r="E895">
        <v>1</v>
      </c>
      <c r="G895">
        <f t="shared" si="13"/>
        <v>0</v>
      </c>
    </row>
    <row r="896" spans="1:7" x14ac:dyDescent="0.25">
      <c r="A896" t="e">
        <f>VLOOKUP(B896,[1]Applicant!$B$2:$D$176,3,FALSE)</f>
        <v>#N/A</v>
      </c>
      <c r="B896" t="s">
        <v>1166</v>
      </c>
      <c r="E896">
        <v>1</v>
      </c>
      <c r="G896">
        <f t="shared" si="13"/>
        <v>0</v>
      </c>
    </row>
    <row r="897" spans="1:7" x14ac:dyDescent="0.25">
      <c r="A897" t="e">
        <f>VLOOKUP(B897,[1]Applicant!$B$2:$D$176,3,FALSE)</f>
        <v>#N/A</v>
      </c>
      <c r="B897" t="s">
        <v>1167</v>
      </c>
      <c r="C897" t="s">
        <v>552</v>
      </c>
      <c r="D897" t="s">
        <v>936</v>
      </c>
      <c r="E897">
        <v>1</v>
      </c>
      <c r="F897" t="s">
        <v>937</v>
      </c>
      <c r="G897">
        <f t="shared" si="13"/>
        <v>1</v>
      </c>
    </row>
    <row r="898" spans="1:7" x14ac:dyDescent="0.25">
      <c r="A898" t="e">
        <f>VLOOKUP(B898,[1]Applicant!$B$2:$D$176,3,FALSE)</f>
        <v>#N/A</v>
      </c>
      <c r="B898" t="s">
        <v>1167</v>
      </c>
      <c r="C898" t="s">
        <v>524</v>
      </c>
      <c r="D898" t="s">
        <v>936</v>
      </c>
      <c r="E898">
        <v>1</v>
      </c>
      <c r="F898" t="s">
        <v>934</v>
      </c>
      <c r="G898">
        <f t="shared" ref="G898:G961" si="14">IFERROR(VLOOKUP(D898,$I$2:$J$126,2,0),0)</f>
        <v>1</v>
      </c>
    </row>
    <row r="899" spans="1:7" x14ac:dyDescent="0.25">
      <c r="A899" t="e">
        <f>VLOOKUP(B899,[1]Applicant!$B$2:$D$176,3,FALSE)</f>
        <v>#N/A</v>
      </c>
      <c r="B899" t="s">
        <v>1167</v>
      </c>
      <c r="C899" t="s">
        <v>526</v>
      </c>
      <c r="D899" t="s">
        <v>936</v>
      </c>
      <c r="E899">
        <v>1</v>
      </c>
      <c r="F899" t="s">
        <v>934</v>
      </c>
      <c r="G899">
        <f t="shared" si="14"/>
        <v>1</v>
      </c>
    </row>
    <row r="900" spans="1:7" x14ac:dyDescent="0.25">
      <c r="A900" t="e">
        <f>VLOOKUP(B900,[1]Applicant!$B$2:$D$176,3,FALSE)</f>
        <v>#N/A</v>
      </c>
      <c r="B900" t="s">
        <v>1167</v>
      </c>
      <c r="C900" t="s">
        <v>528</v>
      </c>
      <c r="D900" t="s">
        <v>936</v>
      </c>
      <c r="E900">
        <v>1</v>
      </c>
      <c r="F900" t="s">
        <v>934</v>
      </c>
      <c r="G900">
        <f t="shared" si="14"/>
        <v>1</v>
      </c>
    </row>
    <row r="901" spans="1:7" x14ac:dyDescent="0.25">
      <c r="A901" t="e">
        <f>VLOOKUP(B901,[1]Applicant!$B$2:$D$176,3,FALSE)</f>
        <v>#N/A</v>
      </c>
      <c r="B901" t="s">
        <v>1167</v>
      </c>
      <c r="C901" t="s">
        <v>529</v>
      </c>
      <c r="D901" t="s">
        <v>936</v>
      </c>
      <c r="E901">
        <v>1</v>
      </c>
      <c r="F901" t="s">
        <v>934</v>
      </c>
      <c r="G901">
        <f t="shared" si="14"/>
        <v>1</v>
      </c>
    </row>
    <row r="902" spans="1:7" x14ac:dyDescent="0.25">
      <c r="A902" t="e">
        <f>VLOOKUP(B902,[1]Applicant!$B$2:$D$176,3,FALSE)</f>
        <v>#N/A</v>
      </c>
      <c r="B902" t="s">
        <v>1167</v>
      </c>
      <c r="C902" t="s">
        <v>532</v>
      </c>
      <c r="D902" t="s">
        <v>936</v>
      </c>
      <c r="E902">
        <v>1</v>
      </c>
      <c r="F902" t="s">
        <v>934</v>
      </c>
      <c r="G902">
        <f t="shared" si="14"/>
        <v>1</v>
      </c>
    </row>
    <row r="903" spans="1:7" x14ac:dyDescent="0.25">
      <c r="A903" t="e">
        <f>VLOOKUP(B903,[1]Applicant!$B$2:$D$176,3,FALSE)</f>
        <v>#N/A</v>
      </c>
      <c r="B903" t="s">
        <v>1167</v>
      </c>
      <c r="C903" t="s">
        <v>534</v>
      </c>
      <c r="D903" t="s">
        <v>936</v>
      </c>
      <c r="E903">
        <v>1</v>
      </c>
      <c r="F903" t="s">
        <v>934</v>
      </c>
      <c r="G903">
        <f t="shared" si="14"/>
        <v>1</v>
      </c>
    </row>
    <row r="904" spans="1:7" x14ac:dyDescent="0.25">
      <c r="A904" t="e">
        <f>VLOOKUP(B904,[1]Applicant!$B$2:$D$176,3,FALSE)</f>
        <v>#N/A</v>
      </c>
      <c r="B904" t="s">
        <v>1167</v>
      </c>
      <c r="C904" t="s">
        <v>536</v>
      </c>
      <c r="D904" t="s">
        <v>936</v>
      </c>
      <c r="E904">
        <v>1</v>
      </c>
      <c r="F904" t="s">
        <v>934</v>
      </c>
      <c r="G904">
        <f t="shared" si="14"/>
        <v>1</v>
      </c>
    </row>
    <row r="905" spans="1:7" x14ac:dyDescent="0.25">
      <c r="A905" t="e">
        <f>VLOOKUP(B905,[1]Applicant!$B$2:$D$176,3,FALSE)</f>
        <v>#N/A</v>
      </c>
      <c r="B905" t="s">
        <v>1167</v>
      </c>
      <c r="C905" t="s">
        <v>538</v>
      </c>
      <c r="D905" t="s">
        <v>936</v>
      </c>
      <c r="E905">
        <v>1</v>
      </c>
      <c r="F905" t="s">
        <v>934</v>
      </c>
      <c r="G905">
        <f t="shared" si="14"/>
        <v>1</v>
      </c>
    </row>
    <row r="906" spans="1:7" x14ac:dyDescent="0.25">
      <c r="A906" t="e">
        <f>VLOOKUP(B906,[1]Applicant!$B$2:$D$176,3,FALSE)</f>
        <v>#N/A</v>
      </c>
      <c r="B906" t="s">
        <v>1167</v>
      </c>
      <c r="C906" t="s">
        <v>538</v>
      </c>
      <c r="D906" t="s">
        <v>936</v>
      </c>
      <c r="E906">
        <v>1</v>
      </c>
      <c r="F906" t="s">
        <v>934</v>
      </c>
      <c r="G906">
        <f t="shared" si="14"/>
        <v>1</v>
      </c>
    </row>
    <row r="907" spans="1:7" x14ac:dyDescent="0.25">
      <c r="A907" t="e">
        <f>VLOOKUP(B907,[1]Applicant!$B$2:$D$176,3,FALSE)</f>
        <v>#N/A</v>
      </c>
      <c r="B907" t="s">
        <v>1167</v>
      </c>
      <c r="C907" t="s">
        <v>539</v>
      </c>
      <c r="D907" t="s">
        <v>936</v>
      </c>
      <c r="E907">
        <v>1</v>
      </c>
      <c r="F907" t="s">
        <v>934</v>
      </c>
      <c r="G907">
        <f t="shared" si="14"/>
        <v>1</v>
      </c>
    </row>
    <row r="908" spans="1:7" x14ac:dyDescent="0.25">
      <c r="A908" t="e">
        <f>VLOOKUP(B908,[1]Applicant!$B$2:$D$176,3,FALSE)</f>
        <v>#N/A</v>
      </c>
      <c r="B908" t="s">
        <v>1167</v>
      </c>
      <c r="C908" t="s">
        <v>539</v>
      </c>
      <c r="D908" t="s">
        <v>936</v>
      </c>
      <c r="E908">
        <v>1</v>
      </c>
      <c r="F908" t="s">
        <v>934</v>
      </c>
      <c r="G908">
        <f t="shared" si="14"/>
        <v>1</v>
      </c>
    </row>
    <row r="909" spans="1:7" x14ac:dyDescent="0.25">
      <c r="A909" t="e">
        <f>VLOOKUP(B909,[1]Applicant!$B$2:$D$176,3,FALSE)</f>
        <v>#N/A</v>
      </c>
      <c r="B909" t="s">
        <v>1167</v>
      </c>
      <c r="C909" t="s">
        <v>541</v>
      </c>
      <c r="D909" t="s">
        <v>936</v>
      </c>
      <c r="E909">
        <v>1</v>
      </c>
      <c r="F909" t="s">
        <v>934</v>
      </c>
      <c r="G909">
        <f t="shared" si="14"/>
        <v>1</v>
      </c>
    </row>
    <row r="910" spans="1:7" x14ac:dyDescent="0.25">
      <c r="A910" t="e">
        <f>VLOOKUP(B910,[1]Applicant!$B$2:$D$176,3,FALSE)</f>
        <v>#N/A</v>
      </c>
      <c r="B910" t="s">
        <v>1167</v>
      </c>
      <c r="C910" t="s">
        <v>541</v>
      </c>
      <c r="D910" t="s">
        <v>936</v>
      </c>
      <c r="E910">
        <v>1</v>
      </c>
      <c r="F910" t="s">
        <v>934</v>
      </c>
      <c r="G910">
        <f t="shared" si="14"/>
        <v>1</v>
      </c>
    </row>
    <row r="911" spans="1:7" x14ac:dyDescent="0.25">
      <c r="A911" t="e">
        <f>VLOOKUP(B911,[1]Applicant!$B$2:$D$176,3,FALSE)</f>
        <v>#N/A</v>
      </c>
      <c r="B911" t="s">
        <v>1167</v>
      </c>
      <c r="C911" t="s">
        <v>543</v>
      </c>
      <c r="D911" t="s">
        <v>936</v>
      </c>
      <c r="E911">
        <v>1</v>
      </c>
      <c r="F911" t="s">
        <v>934</v>
      </c>
      <c r="G911">
        <f t="shared" si="14"/>
        <v>1</v>
      </c>
    </row>
    <row r="912" spans="1:7" x14ac:dyDescent="0.25">
      <c r="A912" t="e">
        <f>VLOOKUP(B912,[1]Applicant!$B$2:$D$176,3,FALSE)</f>
        <v>#N/A</v>
      </c>
      <c r="B912" t="s">
        <v>1167</v>
      </c>
      <c r="C912" t="s">
        <v>543</v>
      </c>
      <c r="D912" t="s">
        <v>936</v>
      </c>
      <c r="E912">
        <v>1</v>
      </c>
      <c r="F912" t="s">
        <v>934</v>
      </c>
      <c r="G912">
        <f t="shared" si="14"/>
        <v>1</v>
      </c>
    </row>
    <row r="913" spans="1:7" x14ac:dyDescent="0.25">
      <c r="A913" t="e">
        <f>VLOOKUP(B913,[1]Applicant!$B$2:$D$176,3,FALSE)</f>
        <v>#N/A</v>
      </c>
      <c r="B913" t="s">
        <v>1167</v>
      </c>
      <c r="C913" t="s">
        <v>545</v>
      </c>
      <c r="D913" t="s">
        <v>936</v>
      </c>
      <c r="E913">
        <v>1</v>
      </c>
      <c r="F913" t="s">
        <v>934</v>
      </c>
      <c r="G913">
        <f t="shared" si="14"/>
        <v>1</v>
      </c>
    </row>
    <row r="914" spans="1:7" x14ac:dyDescent="0.25">
      <c r="A914" t="e">
        <f>VLOOKUP(B914,[1]Applicant!$B$2:$D$176,3,FALSE)</f>
        <v>#N/A</v>
      </c>
      <c r="B914" t="s">
        <v>1167</v>
      </c>
      <c r="C914" t="s">
        <v>545</v>
      </c>
      <c r="D914" t="s">
        <v>936</v>
      </c>
      <c r="E914">
        <v>1</v>
      </c>
      <c r="F914" t="s">
        <v>934</v>
      </c>
      <c r="G914">
        <f t="shared" si="14"/>
        <v>1</v>
      </c>
    </row>
    <row r="915" spans="1:7" x14ac:dyDescent="0.25">
      <c r="A915" t="e">
        <f>VLOOKUP(B915,[1]Applicant!$B$2:$D$176,3,FALSE)</f>
        <v>#N/A</v>
      </c>
      <c r="B915" t="s">
        <v>1167</v>
      </c>
      <c r="C915" t="s">
        <v>547</v>
      </c>
      <c r="D915" t="s">
        <v>936</v>
      </c>
      <c r="E915">
        <v>1</v>
      </c>
      <c r="F915" t="s">
        <v>934</v>
      </c>
      <c r="G915">
        <f t="shared" si="14"/>
        <v>1</v>
      </c>
    </row>
    <row r="916" spans="1:7" x14ac:dyDescent="0.25">
      <c r="A916" t="e">
        <f>VLOOKUP(B916,[1]Applicant!$B$2:$D$176,3,FALSE)</f>
        <v>#N/A</v>
      </c>
      <c r="B916" t="s">
        <v>1167</v>
      </c>
      <c r="C916" t="s">
        <v>547</v>
      </c>
      <c r="D916" t="s">
        <v>936</v>
      </c>
      <c r="E916">
        <v>1</v>
      </c>
      <c r="F916" t="s">
        <v>934</v>
      </c>
      <c r="G916">
        <f t="shared" si="14"/>
        <v>1</v>
      </c>
    </row>
    <row r="917" spans="1:7" x14ac:dyDescent="0.25">
      <c r="A917" t="e">
        <f>VLOOKUP(B917,[1]Applicant!$B$2:$D$176,3,FALSE)</f>
        <v>#N/A</v>
      </c>
      <c r="B917" t="s">
        <v>1167</v>
      </c>
      <c r="C917" t="s">
        <v>550</v>
      </c>
      <c r="D917" t="s">
        <v>936</v>
      </c>
      <c r="E917">
        <v>1</v>
      </c>
      <c r="F917" t="s">
        <v>934</v>
      </c>
      <c r="G917">
        <f t="shared" si="14"/>
        <v>1</v>
      </c>
    </row>
    <row r="918" spans="1:7" x14ac:dyDescent="0.25">
      <c r="A918" t="e">
        <f>VLOOKUP(B918,[1]Applicant!$B$2:$D$176,3,FALSE)</f>
        <v>#N/A</v>
      </c>
      <c r="B918" t="s">
        <v>1167</v>
      </c>
      <c r="C918" t="s">
        <v>550</v>
      </c>
      <c r="D918" t="s">
        <v>936</v>
      </c>
      <c r="E918">
        <v>1</v>
      </c>
      <c r="F918" t="s">
        <v>934</v>
      </c>
      <c r="G918">
        <f t="shared" si="14"/>
        <v>1</v>
      </c>
    </row>
    <row r="919" spans="1:7" x14ac:dyDescent="0.25">
      <c r="A919" t="e">
        <f>VLOOKUP(B919,[1]Applicant!$B$2:$D$176,3,FALSE)</f>
        <v>#N/A</v>
      </c>
      <c r="B919" t="s">
        <v>1168</v>
      </c>
      <c r="C919" t="s">
        <v>543</v>
      </c>
      <c r="D919" t="s">
        <v>933</v>
      </c>
      <c r="E919">
        <v>1</v>
      </c>
      <c r="F919" t="s">
        <v>935</v>
      </c>
      <c r="G919">
        <f t="shared" si="14"/>
        <v>1</v>
      </c>
    </row>
    <row r="920" spans="1:7" x14ac:dyDescent="0.25">
      <c r="A920" t="e">
        <f>VLOOKUP(B920,[1]Applicant!$B$2:$D$176,3,FALSE)</f>
        <v>#N/A</v>
      </c>
      <c r="B920" t="s">
        <v>1168</v>
      </c>
      <c r="C920" t="s">
        <v>545</v>
      </c>
      <c r="D920" t="s">
        <v>933</v>
      </c>
      <c r="E920">
        <v>1</v>
      </c>
      <c r="F920" t="s">
        <v>935</v>
      </c>
      <c r="G920">
        <f t="shared" si="14"/>
        <v>1</v>
      </c>
    </row>
    <row r="921" spans="1:7" x14ac:dyDescent="0.25">
      <c r="A921" t="e">
        <f>VLOOKUP(B921,[1]Applicant!$B$2:$D$176,3,FALSE)</f>
        <v>#N/A</v>
      </c>
      <c r="B921" t="s">
        <v>1168</v>
      </c>
      <c r="C921" t="s">
        <v>547</v>
      </c>
      <c r="D921" t="s">
        <v>933</v>
      </c>
      <c r="E921">
        <v>1</v>
      </c>
      <c r="F921" t="s">
        <v>935</v>
      </c>
      <c r="G921">
        <f t="shared" si="14"/>
        <v>1</v>
      </c>
    </row>
    <row r="922" spans="1:7" x14ac:dyDescent="0.25">
      <c r="A922" t="e">
        <f>VLOOKUP(B922,[1]Applicant!$B$2:$D$176,3,FALSE)</f>
        <v>#N/A</v>
      </c>
      <c r="B922" t="s">
        <v>1168</v>
      </c>
      <c r="C922" t="s">
        <v>550</v>
      </c>
      <c r="D922" t="s">
        <v>933</v>
      </c>
      <c r="E922">
        <v>1</v>
      </c>
      <c r="F922" t="s">
        <v>934</v>
      </c>
      <c r="G922">
        <f t="shared" si="14"/>
        <v>1</v>
      </c>
    </row>
    <row r="923" spans="1:7" x14ac:dyDescent="0.25">
      <c r="A923" t="e">
        <f>VLOOKUP(B923,[1]Applicant!$B$2:$D$176,3,FALSE)</f>
        <v>#N/A</v>
      </c>
      <c r="B923" t="s">
        <v>1168</v>
      </c>
      <c r="C923" t="s">
        <v>550</v>
      </c>
      <c r="D923" t="s">
        <v>933</v>
      </c>
      <c r="E923">
        <v>1</v>
      </c>
      <c r="F923" t="s">
        <v>932</v>
      </c>
      <c r="G923">
        <f t="shared" si="14"/>
        <v>1</v>
      </c>
    </row>
    <row r="924" spans="1:7" x14ac:dyDescent="0.25">
      <c r="A924" t="e">
        <f>VLOOKUP(B924,[1]Applicant!$B$2:$D$176,3,FALSE)</f>
        <v>#N/A</v>
      </c>
      <c r="B924" t="s">
        <v>1168</v>
      </c>
      <c r="D924" t="s">
        <v>533</v>
      </c>
      <c r="E924">
        <v>1</v>
      </c>
      <c r="F924" t="s">
        <v>533</v>
      </c>
      <c r="G924">
        <f t="shared" si="14"/>
        <v>0</v>
      </c>
    </row>
    <row r="925" spans="1:7" x14ac:dyDescent="0.25">
      <c r="A925" t="e">
        <f>VLOOKUP(B925,[1]Applicant!$B$2:$D$176,3,FALSE)</f>
        <v>#N/A</v>
      </c>
      <c r="B925" t="s">
        <v>1168</v>
      </c>
      <c r="D925" t="s">
        <v>533</v>
      </c>
      <c r="E925">
        <v>1</v>
      </c>
      <c r="F925" t="s">
        <v>533</v>
      </c>
      <c r="G925">
        <f t="shared" si="14"/>
        <v>0</v>
      </c>
    </row>
    <row r="926" spans="1:7" x14ac:dyDescent="0.25">
      <c r="A926" t="e">
        <f>VLOOKUP(B926,[1]Applicant!$B$2:$D$176,3,FALSE)</f>
        <v>#N/A</v>
      </c>
      <c r="B926" t="s">
        <v>1168</v>
      </c>
      <c r="D926" t="s">
        <v>533</v>
      </c>
      <c r="E926">
        <v>1</v>
      </c>
      <c r="F926" t="s">
        <v>533</v>
      </c>
      <c r="G926">
        <f t="shared" si="14"/>
        <v>0</v>
      </c>
    </row>
    <row r="927" spans="1:7" x14ac:dyDescent="0.25">
      <c r="A927" t="e">
        <f>VLOOKUP(B927,[1]Applicant!$B$2:$D$176,3,FALSE)</f>
        <v>#N/A</v>
      </c>
      <c r="B927" t="s">
        <v>1168</v>
      </c>
      <c r="D927" t="s">
        <v>533</v>
      </c>
      <c r="E927">
        <v>1</v>
      </c>
      <c r="F927" t="s">
        <v>533</v>
      </c>
      <c r="G927">
        <f t="shared" si="14"/>
        <v>0</v>
      </c>
    </row>
    <row r="928" spans="1:7" x14ac:dyDescent="0.25">
      <c r="A928" t="e">
        <f>VLOOKUP(B928,[1]Applicant!$B$2:$D$176,3,FALSE)</f>
        <v>#N/A</v>
      </c>
      <c r="B928" t="s">
        <v>1168</v>
      </c>
      <c r="D928" t="s">
        <v>533</v>
      </c>
      <c r="E928">
        <v>1</v>
      </c>
      <c r="F928" t="s">
        <v>533</v>
      </c>
      <c r="G928">
        <f t="shared" si="14"/>
        <v>0</v>
      </c>
    </row>
    <row r="929" spans="1:7" x14ac:dyDescent="0.25">
      <c r="A929" t="e">
        <f>VLOOKUP(B929,[1]Applicant!$B$2:$D$176,3,FALSE)</f>
        <v>#N/A</v>
      </c>
      <c r="B929" t="s">
        <v>1168</v>
      </c>
      <c r="D929" t="s">
        <v>533</v>
      </c>
      <c r="E929">
        <v>1</v>
      </c>
      <c r="F929" t="s">
        <v>533</v>
      </c>
      <c r="G929">
        <f t="shared" si="14"/>
        <v>0</v>
      </c>
    </row>
    <row r="930" spans="1:7" x14ac:dyDescent="0.25">
      <c r="A930" t="e">
        <f>VLOOKUP(B930,[1]Applicant!$B$2:$D$176,3,FALSE)</f>
        <v>#N/A</v>
      </c>
      <c r="B930" t="s">
        <v>1168</v>
      </c>
      <c r="D930" t="s">
        <v>533</v>
      </c>
      <c r="E930">
        <v>1</v>
      </c>
      <c r="F930" t="s">
        <v>533</v>
      </c>
      <c r="G930">
        <f t="shared" si="14"/>
        <v>0</v>
      </c>
    </row>
    <row r="931" spans="1:7" x14ac:dyDescent="0.25">
      <c r="A931" t="e">
        <f>VLOOKUP(B931,[1]Applicant!$B$2:$D$176,3,FALSE)</f>
        <v>#N/A</v>
      </c>
      <c r="B931" t="s">
        <v>1168</v>
      </c>
      <c r="D931" t="s">
        <v>533</v>
      </c>
      <c r="E931">
        <v>1</v>
      </c>
      <c r="F931" t="s">
        <v>533</v>
      </c>
      <c r="G931">
        <f t="shared" si="14"/>
        <v>0</v>
      </c>
    </row>
    <row r="932" spans="1:7" x14ac:dyDescent="0.25">
      <c r="A932" t="e">
        <f>VLOOKUP(B932,[1]Applicant!$B$2:$D$176,3,FALSE)</f>
        <v>#N/A</v>
      </c>
      <c r="B932" t="s">
        <v>1168</v>
      </c>
      <c r="D932" t="s">
        <v>533</v>
      </c>
      <c r="E932">
        <v>1</v>
      </c>
      <c r="F932" t="s">
        <v>533</v>
      </c>
      <c r="G932">
        <f t="shared" si="14"/>
        <v>0</v>
      </c>
    </row>
    <row r="933" spans="1:7" x14ac:dyDescent="0.25">
      <c r="A933" t="e">
        <f>VLOOKUP(B933,[1]Applicant!$B$2:$D$176,3,FALSE)</f>
        <v>#N/A</v>
      </c>
      <c r="B933" t="s">
        <v>1168</v>
      </c>
      <c r="D933" t="s">
        <v>533</v>
      </c>
      <c r="E933">
        <v>1</v>
      </c>
      <c r="F933" t="s">
        <v>533</v>
      </c>
      <c r="G933">
        <f t="shared" si="14"/>
        <v>0</v>
      </c>
    </row>
    <row r="934" spans="1:7" x14ac:dyDescent="0.25">
      <c r="A934" t="e">
        <f>VLOOKUP(B934,[1]Applicant!$B$2:$D$176,3,FALSE)</f>
        <v>#N/A</v>
      </c>
      <c r="B934" t="s">
        <v>1169</v>
      </c>
      <c r="C934" t="s">
        <v>533</v>
      </c>
      <c r="D934" t="s">
        <v>628</v>
      </c>
      <c r="E934">
        <v>1</v>
      </c>
      <c r="F934" t="s">
        <v>628</v>
      </c>
      <c r="G934">
        <f t="shared" si="14"/>
        <v>0</v>
      </c>
    </row>
    <row r="935" spans="1:7" x14ac:dyDescent="0.25">
      <c r="A935" t="e">
        <f>VLOOKUP(B935,[1]Applicant!$B$2:$D$176,3,FALSE)</f>
        <v>#N/A</v>
      </c>
      <c r="B935" t="s">
        <v>1169</v>
      </c>
      <c r="C935" t="s">
        <v>533</v>
      </c>
      <c r="D935" t="s">
        <v>628</v>
      </c>
      <c r="E935">
        <v>1</v>
      </c>
      <c r="F935" t="s">
        <v>628</v>
      </c>
      <c r="G935">
        <f t="shared" si="14"/>
        <v>0</v>
      </c>
    </row>
    <row r="936" spans="1:7" x14ac:dyDescent="0.25">
      <c r="A936" t="e">
        <f>VLOOKUP(B936,[1]Applicant!$B$2:$D$176,3,FALSE)</f>
        <v>#N/A</v>
      </c>
      <c r="B936" t="s">
        <v>1169</v>
      </c>
      <c r="C936" t="s">
        <v>533</v>
      </c>
      <c r="D936" t="s">
        <v>628</v>
      </c>
      <c r="E936">
        <v>1</v>
      </c>
      <c r="F936" t="s">
        <v>628</v>
      </c>
      <c r="G936">
        <f t="shared" si="14"/>
        <v>0</v>
      </c>
    </row>
    <row r="937" spans="1:7" x14ac:dyDescent="0.25">
      <c r="A937" t="e">
        <f>VLOOKUP(B937,[1]Applicant!$B$2:$D$176,3,FALSE)</f>
        <v>#N/A</v>
      </c>
      <c r="B937" t="s">
        <v>1169</v>
      </c>
      <c r="C937" t="s">
        <v>533</v>
      </c>
      <c r="D937" t="s">
        <v>628</v>
      </c>
      <c r="E937">
        <v>1</v>
      </c>
      <c r="F937" t="s">
        <v>628</v>
      </c>
      <c r="G937">
        <f t="shared" si="14"/>
        <v>0</v>
      </c>
    </row>
    <row r="938" spans="1:7" x14ac:dyDescent="0.25">
      <c r="A938" t="e">
        <f>VLOOKUP(B938,[1]Applicant!$B$2:$D$176,3,FALSE)</f>
        <v>#N/A</v>
      </c>
      <c r="B938" t="s">
        <v>1169</v>
      </c>
      <c r="C938" t="s">
        <v>533</v>
      </c>
      <c r="D938" t="s">
        <v>628</v>
      </c>
      <c r="E938">
        <v>1</v>
      </c>
      <c r="F938" t="s">
        <v>628</v>
      </c>
      <c r="G938">
        <f t="shared" si="14"/>
        <v>0</v>
      </c>
    </row>
    <row r="939" spans="1:7" x14ac:dyDescent="0.25">
      <c r="A939" t="e">
        <f>VLOOKUP(B939,[1]Applicant!$B$2:$D$176,3,FALSE)</f>
        <v>#N/A</v>
      </c>
      <c r="B939" t="s">
        <v>1169</v>
      </c>
      <c r="C939" t="s">
        <v>533</v>
      </c>
      <c r="D939" t="s">
        <v>628</v>
      </c>
      <c r="E939">
        <v>1</v>
      </c>
      <c r="F939" t="s">
        <v>628</v>
      </c>
      <c r="G939">
        <f t="shared" si="14"/>
        <v>0</v>
      </c>
    </row>
    <row r="940" spans="1:7" x14ac:dyDescent="0.25">
      <c r="A940" t="e">
        <f>VLOOKUP(B940,[1]Applicant!$B$2:$D$176,3,FALSE)</f>
        <v>#N/A</v>
      </c>
      <c r="B940" t="s">
        <v>1169</v>
      </c>
      <c r="C940" t="s">
        <v>533</v>
      </c>
      <c r="D940" t="s">
        <v>628</v>
      </c>
      <c r="E940">
        <v>1</v>
      </c>
      <c r="F940" t="s">
        <v>628</v>
      </c>
      <c r="G940">
        <f t="shared" si="14"/>
        <v>0</v>
      </c>
    </row>
    <row r="941" spans="1:7" x14ac:dyDescent="0.25">
      <c r="A941" t="e">
        <f>VLOOKUP(B941,[1]Applicant!$B$2:$D$176,3,FALSE)</f>
        <v>#N/A</v>
      </c>
      <c r="B941" t="s">
        <v>1169</v>
      </c>
      <c r="C941" t="s">
        <v>533</v>
      </c>
      <c r="D941" t="s">
        <v>628</v>
      </c>
      <c r="E941">
        <v>1</v>
      </c>
      <c r="F941" t="s">
        <v>628</v>
      </c>
      <c r="G941">
        <f t="shared" si="14"/>
        <v>0</v>
      </c>
    </row>
    <row r="942" spans="1:7" x14ac:dyDescent="0.25">
      <c r="A942" t="e">
        <f>VLOOKUP(B942,[1]Applicant!$B$2:$D$176,3,FALSE)</f>
        <v>#N/A</v>
      </c>
      <c r="B942" t="s">
        <v>1169</v>
      </c>
      <c r="C942" t="s">
        <v>533</v>
      </c>
      <c r="D942" t="s">
        <v>628</v>
      </c>
      <c r="E942">
        <v>1</v>
      </c>
      <c r="F942" t="s">
        <v>628</v>
      </c>
      <c r="G942">
        <f t="shared" si="14"/>
        <v>0</v>
      </c>
    </row>
    <row r="943" spans="1:7" x14ac:dyDescent="0.25">
      <c r="A943" t="e">
        <f>VLOOKUP(B943,[1]Applicant!$B$2:$D$176,3,FALSE)</f>
        <v>#N/A</v>
      </c>
      <c r="B943" t="s">
        <v>1169</v>
      </c>
      <c r="C943" t="s">
        <v>533</v>
      </c>
      <c r="D943" t="s">
        <v>628</v>
      </c>
      <c r="E943">
        <v>1</v>
      </c>
      <c r="F943" t="s">
        <v>628</v>
      </c>
      <c r="G943">
        <f t="shared" si="14"/>
        <v>0</v>
      </c>
    </row>
    <row r="944" spans="1:7" x14ac:dyDescent="0.25">
      <c r="A944" t="e">
        <f>VLOOKUP(B944,[1]Applicant!$B$2:$D$176,3,FALSE)</f>
        <v>#N/A</v>
      </c>
      <c r="B944" t="s">
        <v>1169</v>
      </c>
      <c r="C944" t="s">
        <v>533</v>
      </c>
      <c r="D944" t="s">
        <v>628</v>
      </c>
      <c r="E944">
        <v>1</v>
      </c>
      <c r="F944" t="s">
        <v>628</v>
      </c>
      <c r="G944">
        <f t="shared" si="14"/>
        <v>0</v>
      </c>
    </row>
    <row r="945" spans="1:7" x14ac:dyDescent="0.25">
      <c r="A945" t="e">
        <f>VLOOKUP(B945,[1]Applicant!$B$2:$D$176,3,FALSE)</f>
        <v>#N/A</v>
      </c>
      <c r="B945" t="s">
        <v>1169</v>
      </c>
      <c r="C945" t="s">
        <v>533</v>
      </c>
      <c r="D945" t="s">
        <v>628</v>
      </c>
      <c r="E945">
        <v>1</v>
      </c>
      <c r="F945" t="s">
        <v>628</v>
      </c>
      <c r="G945">
        <f t="shared" si="14"/>
        <v>0</v>
      </c>
    </row>
    <row r="946" spans="1:7" x14ac:dyDescent="0.25">
      <c r="A946" t="e">
        <f>VLOOKUP(B946,[1]Applicant!$B$2:$D$176,3,FALSE)</f>
        <v>#N/A</v>
      </c>
      <c r="B946" t="s">
        <v>1169</v>
      </c>
      <c r="C946" t="s">
        <v>533</v>
      </c>
      <c r="D946" t="s">
        <v>628</v>
      </c>
      <c r="E946">
        <v>1</v>
      </c>
      <c r="F946" t="s">
        <v>628</v>
      </c>
      <c r="G946">
        <f t="shared" si="14"/>
        <v>0</v>
      </c>
    </row>
    <row r="947" spans="1:7" x14ac:dyDescent="0.25">
      <c r="A947" t="e">
        <f>VLOOKUP(B947,[1]Applicant!$B$2:$D$176,3,FALSE)</f>
        <v>#N/A</v>
      </c>
      <c r="B947" t="s">
        <v>1169</v>
      </c>
      <c r="C947" t="s">
        <v>533</v>
      </c>
      <c r="D947" t="s">
        <v>628</v>
      </c>
      <c r="E947">
        <v>1</v>
      </c>
      <c r="F947" t="s">
        <v>628</v>
      </c>
      <c r="G947">
        <f t="shared" si="14"/>
        <v>0</v>
      </c>
    </row>
    <row r="948" spans="1:7" x14ac:dyDescent="0.25">
      <c r="A948" t="e">
        <f>VLOOKUP(B948,[1]Applicant!$B$2:$D$176,3,FALSE)</f>
        <v>#N/A</v>
      </c>
      <c r="B948" t="s">
        <v>1169</v>
      </c>
      <c r="C948" t="s">
        <v>533</v>
      </c>
      <c r="D948" t="s">
        <v>628</v>
      </c>
      <c r="E948">
        <v>1</v>
      </c>
      <c r="F948" t="s">
        <v>628</v>
      </c>
      <c r="G948">
        <f t="shared" si="14"/>
        <v>0</v>
      </c>
    </row>
    <row r="949" spans="1:7" x14ac:dyDescent="0.25">
      <c r="A949" t="e">
        <f>VLOOKUP(B949,[1]Applicant!$B$2:$D$176,3,FALSE)</f>
        <v>#N/A</v>
      </c>
      <c r="B949" t="s">
        <v>1170</v>
      </c>
      <c r="E949">
        <v>1</v>
      </c>
      <c r="G949">
        <f t="shared" si="14"/>
        <v>0</v>
      </c>
    </row>
    <row r="950" spans="1:7" x14ac:dyDescent="0.25">
      <c r="A950" t="e">
        <f>VLOOKUP(B950,[1]Applicant!$B$2:$D$176,3,FALSE)</f>
        <v>#N/A</v>
      </c>
      <c r="B950" t="s">
        <v>1170</v>
      </c>
      <c r="E950">
        <v>1</v>
      </c>
      <c r="G950">
        <f t="shared" si="14"/>
        <v>0</v>
      </c>
    </row>
    <row r="951" spans="1:7" x14ac:dyDescent="0.25">
      <c r="A951" t="e">
        <f>VLOOKUP(B951,[1]Applicant!$B$2:$D$176,3,FALSE)</f>
        <v>#N/A</v>
      </c>
      <c r="B951" t="s">
        <v>1170</v>
      </c>
      <c r="E951">
        <v>1</v>
      </c>
      <c r="G951">
        <f t="shared" si="14"/>
        <v>0</v>
      </c>
    </row>
    <row r="952" spans="1:7" x14ac:dyDescent="0.25">
      <c r="A952" t="e">
        <f>VLOOKUP(B952,[1]Applicant!$B$2:$D$176,3,FALSE)</f>
        <v>#N/A</v>
      </c>
      <c r="B952" t="s">
        <v>1170</v>
      </c>
      <c r="E952">
        <v>1</v>
      </c>
      <c r="G952">
        <f t="shared" si="14"/>
        <v>0</v>
      </c>
    </row>
    <row r="953" spans="1:7" x14ac:dyDescent="0.25">
      <c r="A953" t="e">
        <f>VLOOKUP(B953,[1]Applicant!$B$2:$D$176,3,FALSE)</f>
        <v>#N/A</v>
      </c>
      <c r="B953" t="s">
        <v>1170</v>
      </c>
      <c r="E953">
        <v>1</v>
      </c>
      <c r="G953">
        <f t="shared" si="14"/>
        <v>0</v>
      </c>
    </row>
    <row r="954" spans="1:7" x14ac:dyDescent="0.25">
      <c r="A954" t="e">
        <f>VLOOKUP(B954,[1]Applicant!$B$2:$D$176,3,FALSE)</f>
        <v>#N/A</v>
      </c>
      <c r="B954" t="s">
        <v>1170</v>
      </c>
      <c r="E954">
        <v>1</v>
      </c>
      <c r="G954">
        <f t="shared" si="14"/>
        <v>0</v>
      </c>
    </row>
    <row r="955" spans="1:7" x14ac:dyDescent="0.25">
      <c r="A955" t="e">
        <f>VLOOKUP(B955,[1]Applicant!$B$2:$D$176,3,FALSE)</f>
        <v>#N/A</v>
      </c>
      <c r="B955" t="s">
        <v>1170</v>
      </c>
      <c r="E955">
        <v>1</v>
      </c>
      <c r="G955">
        <f t="shared" si="14"/>
        <v>0</v>
      </c>
    </row>
    <row r="956" spans="1:7" x14ac:dyDescent="0.25">
      <c r="A956" t="e">
        <f>VLOOKUP(B956,[1]Applicant!$B$2:$D$176,3,FALSE)</f>
        <v>#N/A</v>
      </c>
      <c r="B956" t="s">
        <v>1170</v>
      </c>
      <c r="E956">
        <v>1</v>
      </c>
      <c r="G956">
        <f t="shared" si="14"/>
        <v>0</v>
      </c>
    </row>
    <row r="957" spans="1:7" x14ac:dyDescent="0.25">
      <c r="A957" t="e">
        <f>VLOOKUP(B957,[1]Applicant!$B$2:$D$176,3,FALSE)</f>
        <v>#N/A</v>
      </c>
      <c r="B957" t="s">
        <v>1170</v>
      </c>
      <c r="E957">
        <v>1</v>
      </c>
      <c r="G957">
        <f t="shared" si="14"/>
        <v>0</v>
      </c>
    </row>
    <row r="958" spans="1:7" x14ac:dyDescent="0.25">
      <c r="A958" t="e">
        <f>VLOOKUP(B958,[1]Applicant!$B$2:$D$176,3,FALSE)</f>
        <v>#N/A</v>
      </c>
      <c r="B958" t="s">
        <v>1170</v>
      </c>
      <c r="E958">
        <v>1</v>
      </c>
      <c r="G958">
        <f t="shared" si="14"/>
        <v>0</v>
      </c>
    </row>
    <row r="959" spans="1:7" x14ac:dyDescent="0.25">
      <c r="A959" t="e">
        <f>VLOOKUP(B959,[1]Applicant!$B$2:$D$176,3,FALSE)</f>
        <v>#N/A</v>
      </c>
      <c r="B959" t="s">
        <v>1170</v>
      </c>
      <c r="E959">
        <v>1</v>
      </c>
      <c r="G959">
        <f t="shared" si="14"/>
        <v>0</v>
      </c>
    </row>
    <row r="960" spans="1:7" x14ac:dyDescent="0.25">
      <c r="A960" t="e">
        <f>VLOOKUP(B960,[1]Applicant!$B$2:$D$176,3,FALSE)</f>
        <v>#N/A</v>
      </c>
      <c r="B960" t="s">
        <v>1170</v>
      </c>
      <c r="E960">
        <v>1</v>
      </c>
      <c r="G960">
        <f t="shared" si="14"/>
        <v>0</v>
      </c>
    </row>
    <row r="961" spans="1:7" x14ac:dyDescent="0.25">
      <c r="A961" t="e">
        <f>VLOOKUP(B961,[1]Applicant!$B$2:$D$176,3,FALSE)</f>
        <v>#N/A</v>
      </c>
      <c r="B961" t="s">
        <v>1170</v>
      </c>
      <c r="E961">
        <v>1</v>
      </c>
      <c r="G961">
        <f t="shared" si="14"/>
        <v>0</v>
      </c>
    </row>
    <row r="962" spans="1:7" x14ac:dyDescent="0.25">
      <c r="A962" t="e">
        <f>VLOOKUP(B962,[1]Applicant!$B$2:$D$176,3,FALSE)</f>
        <v>#N/A</v>
      </c>
      <c r="B962" t="s">
        <v>1170</v>
      </c>
      <c r="E962">
        <v>1</v>
      </c>
      <c r="G962">
        <f t="shared" ref="G962:G1025" si="15">IFERROR(VLOOKUP(D962,$I$2:$J$126,2,0),0)</f>
        <v>0</v>
      </c>
    </row>
    <row r="963" spans="1:7" x14ac:dyDescent="0.25">
      <c r="A963" t="e">
        <f>VLOOKUP(B963,[1]Applicant!$B$2:$D$176,3,FALSE)</f>
        <v>#N/A</v>
      </c>
      <c r="B963" t="s">
        <v>1170</v>
      </c>
      <c r="E963">
        <v>1</v>
      </c>
      <c r="G963">
        <f t="shared" si="15"/>
        <v>0</v>
      </c>
    </row>
    <row r="964" spans="1:7" x14ac:dyDescent="0.25">
      <c r="A964" t="e">
        <f>VLOOKUP(B964,[1]Applicant!$B$2:$D$176,3,FALSE)</f>
        <v>#N/A</v>
      </c>
      <c r="B964" t="s">
        <v>1171</v>
      </c>
      <c r="C964" t="s">
        <v>552</v>
      </c>
      <c r="D964" t="s">
        <v>521</v>
      </c>
      <c r="E964">
        <v>1</v>
      </c>
      <c r="F964" t="s">
        <v>521</v>
      </c>
      <c r="G964">
        <f t="shared" si="15"/>
        <v>0</v>
      </c>
    </row>
    <row r="965" spans="1:7" x14ac:dyDescent="0.25">
      <c r="A965" t="e">
        <f>VLOOKUP(B965,[1]Applicant!$B$2:$D$176,3,FALSE)</f>
        <v>#N/A</v>
      </c>
      <c r="B965" t="s">
        <v>1171</v>
      </c>
      <c r="C965" t="s">
        <v>524</v>
      </c>
      <c r="D965" t="s">
        <v>521</v>
      </c>
      <c r="E965">
        <v>1</v>
      </c>
      <c r="F965" t="s">
        <v>521</v>
      </c>
      <c r="G965">
        <f t="shared" si="15"/>
        <v>0</v>
      </c>
    </row>
    <row r="966" spans="1:7" x14ac:dyDescent="0.25">
      <c r="A966" t="e">
        <f>VLOOKUP(B966,[1]Applicant!$B$2:$D$176,3,FALSE)</f>
        <v>#N/A</v>
      </c>
      <c r="B966" t="s">
        <v>1171</v>
      </c>
      <c r="C966" t="s">
        <v>526</v>
      </c>
      <c r="D966" t="s">
        <v>521</v>
      </c>
      <c r="E966">
        <v>1</v>
      </c>
      <c r="F966" t="s">
        <v>521</v>
      </c>
      <c r="G966">
        <f t="shared" si="15"/>
        <v>0</v>
      </c>
    </row>
    <row r="967" spans="1:7" x14ac:dyDescent="0.25">
      <c r="A967" t="e">
        <f>VLOOKUP(B967,[1]Applicant!$B$2:$D$176,3,FALSE)</f>
        <v>#N/A</v>
      </c>
      <c r="B967" t="s">
        <v>1171</v>
      </c>
      <c r="C967" t="s">
        <v>528</v>
      </c>
      <c r="D967" t="s">
        <v>521</v>
      </c>
      <c r="E967">
        <v>1</v>
      </c>
      <c r="F967" t="s">
        <v>521</v>
      </c>
      <c r="G967">
        <f t="shared" si="15"/>
        <v>0</v>
      </c>
    </row>
    <row r="968" spans="1:7" x14ac:dyDescent="0.25">
      <c r="A968" t="e">
        <f>VLOOKUP(B968,[1]Applicant!$B$2:$D$176,3,FALSE)</f>
        <v>#N/A</v>
      </c>
      <c r="B968" t="s">
        <v>1171</v>
      </c>
      <c r="C968" t="s">
        <v>529</v>
      </c>
      <c r="D968" t="s">
        <v>521</v>
      </c>
      <c r="E968">
        <v>1</v>
      </c>
      <c r="F968" t="s">
        <v>521</v>
      </c>
      <c r="G968">
        <f t="shared" si="15"/>
        <v>0</v>
      </c>
    </row>
    <row r="969" spans="1:7" x14ac:dyDescent="0.25">
      <c r="A969" t="e">
        <f>VLOOKUP(B969,[1]Applicant!$B$2:$D$176,3,FALSE)</f>
        <v>#N/A</v>
      </c>
      <c r="B969" t="s">
        <v>1171</v>
      </c>
      <c r="C969" t="s">
        <v>532</v>
      </c>
      <c r="D969" t="s">
        <v>521</v>
      </c>
      <c r="E969">
        <v>1</v>
      </c>
      <c r="F969" t="s">
        <v>521</v>
      </c>
      <c r="G969">
        <f t="shared" si="15"/>
        <v>0</v>
      </c>
    </row>
    <row r="970" spans="1:7" x14ac:dyDescent="0.25">
      <c r="A970" t="e">
        <f>VLOOKUP(B970,[1]Applicant!$B$2:$D$176,3,FALSE)</f>
        <v>#N/A</v>
      </c>
      <c r="B970" t="s">
        <v>1171</v>
      </c>
      <c r="C970" t="s">
        <v>534</v>
      </c>
      <c r="D970" t="s">
        <v>521</v>
      </c>
      <c r="E970">
        <v>1</v>
      </c>
      <c r="F970" t="s">
        <v>521</v>
      </c>
      <c r="G970">
        <f t="shared" si="15"/>
        <v>0</v>
      </c>
    </row>
    <row r="971" spans="1:7" x14ac:dyDescent="0.25">
      <c r="A971" t="e">
        <f>VLOOKUP(B971,[1]Applicant!$B$2:$D$176,3,FALSE)</f>
        <v>#N/A</v>
      </c>
      <c r="B971" t="s">
        <v>1171</v>
      </c>
      <c r="C971" t="s">
        <v>536</v>
      </c>
      <c r="D971" t="s">
        <v>521</v>
      </c>
      <c r="E971">
        <v>1</v>
      </c>
      <c r="F971" t="s">
        <v>521</v>
      </c>
      <c r="G971">
        <f t="shared" si="15"/>
        <v>0</v>
      </c>
    </row>
    <row r="972" spans="1:7" x14ac:dyDescent="0.25">
      <c r="A972" t="e">
        <f>VLOOKUP(B972,[1]Applicant!$B$2:$D$176,3,FALSE)</f>
        <v>#N/A</v>
      </c>
      <c r="B972" t="s">
        <v>1171</v>
      </c>
      <c r="C972" t="s">
        <v>538</v>
      </c>
      <c r="D972" t="s">
        <v>521</v>
      </c>
      <c r="E972">
        <v>1</v>
      </c>
      <c r="F972" t="s">
        <v>521</v>
      </c>
      <c r="G972">
        <f t="shared" si="15"/>
        <v>0</v>
      </c>
    </row>
    <row r="973" spans="1:7" x14ac:dyDescent="0.25">
      <c r="A973" t="e">
        <f>VLOOKUP(B973,[1]Applicant!$B$2:$D$176,3,FALSE)</f>
        <v>#N/A</v>
      </c>
      <c r="B973" t="s">
        <v>1171</v>
      </c>
      <c r="C973" t="s">
        <v>539</v>
      </c>
      <c r="D973" t="s">
        <v>521</v>
      </c>
      <c r="E973">
        <v>1</v>
      </c>
      <c r="F973" t="s">
        <v>521</v>
      </c>
      <c r="G973">
        <f t="shared" si="15"/>
        <v>0</v>
      </c>
    </row>
    <row r="974" spans="1:7" x14ac:dyDescent="0.25">
      <c r="A974" t="e">
        <f>VLOOKUP(B974,[1]Applicant!$B$2:$D$176,3,FALSE)</f>
        <v>#N/A</v>
      </c>
      <c r="B974" t="s">
        <v>1171</v>
      </c>
      <c r="C974" t="s">
        <v>541</v>
      </c>
      <c r="D974" t="s">
        <v>521</v>
      </c>
      <c r="E974">
        <v>1</v>
      </c>
      <c r="F974" t="s">
        <v>521</v>
      </c>
      <c r="G974">
        <f t="shared" si="15"/>
        <v>0</v>
      </c>
    </row>
    <row r="975" spans="1:7" x14ac:dyDescent="0.25">
      <c r="A975" t="e">
        <f>VLOOKUP(B975,[1]Applicant!$B$2:$D$176,3,FALSE)</f>
        <v>#N/A</v>
      </c>
      <c r="B975" t="s">
        <v>1171</v>
      </c>
      <c r="C975" t="s">
        <v>543</v>
      </c>
      <c r="D975" t="s">
        <v>619</v>
      </c>
      <c r="E975">
        <v>1</v>
      </c>
      <c r="F975" t="s">
        <v>926</v>
      </c>
      <c r="G975">
        <f t="shared" si="15"/>
        <v>1</v>
      </c>
    </row>
    <row r="976" spans="1:7" x14ac:dyDescent="0.25">
      <c r="A976" t="e">
        <f>VLOOKUP(B976,[1]Applicant!$B$2:$D$176,3,FALSE)</f>
        <v>#N/A</v>
      </c>
      <c r="B976" t="s">
        <v>1171</v>
      </c>
      <c r="C976" t="s">
        <v>545</v>
      </c>
      <c r="D976" t="s">
        <v>605</v>
      </c>
      <c r="E976">
        <v>1</v>
      </c>
      <c r="F976" t="s">
        <v>925</v>
      </c>
      <c r="G976">
        <f t="shared" si="15"/>
        <v>3</v>
      </c>
    </row>
    <row r="977" spans="1:7" x14ac:dyDescent="0.25">
      <c r="A977" t="e">
        <f>VLOOKUP(B977,[1]Applicant!$B$2:$D$176,3,FALSE)</f>
        <v>#N/A</v>
      </c>
      <c r="B977" t="s">
        <v>1171</v>
      </c>
      <c r="C977" t="s">
        <v>547</v>
      </c>
      <c r="D977" t="s">
        <v>605</v>
      </c>
      <c r="E977">
        <v>1</v>
      </c>
      <c r="F977" t="s">
        <v>925</v>
      </c>
      <c r="G977">
        <f t="shared" si="15"/>
        <v>3</v>
      </c>
    </row>
    <row r="978" spans="1:7" x14ac:dyDescent="0.25">
      <c r="A978" t="e">
        <f>VLOOKUP(B978,[1]Applicant!$B$2:$D$176,3,FALSE)</f>
        <v>#N/A</v>
      </c>
      <c r="B978" t="s">
        <v>1171</v>
      </c>
      <c r="C978" t="s">
        <v>550</v>
      </c>
      <c r="D978" t="s">
        <v>605</v>
      </c>
      <c r="E978">
        <v>1</v>
      </c>
      <c r="F978" t="s">
        <v>925</v>
      </c>
      <c r="G978">
        <f t="shared" si="15"/>
        <v>3</v>
      </c>
    </row>
    <row r="979" spans="1:7" x14ac:dyDescent="0.25">
      <c r="A979" t="e">
        <f>VLOOKUP(B979,[1]Applicant!$B$2:$D$176,3,FALSE)</f>
        <v>#N/A</v>
      </c>
      <c r="B979" t="s">
        <v>1172</v>
      </c>
      <c r="C979" t="s">
        <v>552</v>
      </c>
      <c r="D979" t="s">
        <v>626</v>
      </c>
      <c r="E979">
        <v>1</v>
      </c>
      <c r="F979" t="s">
        <v>924</v>
      </c>
      <c r="G979">
        <f t="shared" si="15"/>
        <v>1</v>
      </c>
    </row>
    <row r="980" spans="1:7" x14ac:dyDescent="0.25">
      <c r="A980" t="e">
        <f>VLOOKUP(B980,[1]Applicant!$B$2:$D$176,3,FALSE)</f>
        <v>#N/A</v>
      </c>
      <c r="B980" t="s">
        <v>1172</v>
      </c>
      <c r="C980" t="s">
        <v>524</v>
      </c>
      <c r="D980" t="s">
        <v>626</v>
      </c>
      <c r="E980">
        <v>1</v>
      </c>
      <c r="F980" t="s">
        <v>923</v>
      </c>
      <c r="G980">
        <f t="shared" si="15"/>
        <v>1</v>
      </c>
    </row>
    <row r="981" spans="1:7" x14ac:dyDescent="0.25">
      <c r="A981" t="e">
        <f>VLOOKUP(B981,[1]Applicant!$B$2:$D$176,3,FALSE)</f>
        <v>#N/A</v>
      </c>
      <c r="B981" t="s">
        <v>1172</v>
      </c>
      <c r="C981" t="s">
        <v>526</v>
      </c>
      <c r="D981" t="s">
        <v>626</v>
      </c>
      <c r="E981">
        <v>1</v>
      </c>
      <c r="F981" t="s">
        <v>923</v>
      </c>
      <c r="G981">
        <f t="shared" si="15"/>
        <v>1</v>
      </c>
    </row>
    <row r="982" spans="1:7" x14ac:dyDescent="0.25">
      <c r="A982" t="e">
        <f>VLOOKUP(B982,[1]Applicant!$B$2:$D$176,3,FALSE)</f>
        <v>#N/A</v>
      </c>
      <c r="B982" t="s">
        <v>1172</v>
      </c>
      <c r="C982" t="s">
        <v>528</v>
      </c>
      <c r="D982" t="s">
        <v>626</v>
      </c>
      <c r="E982">
        <v>1</v>
      </c>
      <c r="F982" t="s">
        <v>923</v>
      </c>
      <c r="G982">
        <f t="shared" si="15"/>
        <v>1</v>
      </c>
    </row>
    <row r="983" spans="1:7" x14ac:dyDescent="0.25">
      <c r="A983" t="e">
        <f>VLOOKUP(B983,[1]Applicant!$B$2:$D$176,3,FALSE)</f>
        <v>#N/A</v>
      </c>
      <c r="B983" t="s">
        <v>1172</v>
      </c>
      <c r="C983" t="s">
        <v>529</v>
      </c>
      <c r="D983" t="s">
        <v>626</v>
      </c>
      <c r="E983">
        <v>1</v>
      </c>
      <c r="F983" t="s">
        <v>922</v>
      </c>
      <c r="G983">
        <f t="shared" si="15"/>
        <v>1</v>
      </c>
    </row>
    <row r="984" spans="1:7" x14ac:dyDescent="0.25">
      <c r="A984" t="e">
        <f>VLOOKUP(B984,[1]Applicant!$B$2:$D$176,3,FALSE)</f>
        <v>#N/A</v>
      </c>
      <c r="B984" t="s">
        <v>1172</v>
      </c>
      <c r="C984" t="s">
        <v>532</v>
      </c>
      <c r="D984" t="s">
        <v>626</v>
      </c>
      <c r="E984">
        <v>1</v>
      </c>
      <c r="F984" t="s">
        <v>920</v>
      </c>
      <c r="G984">
        <f t="shared" si="15"/>
        <v>1</v>
      </c>
    </row>
    <row r="985" spans="1:7" x14ac:dyDescent="0.25">
      <c r="A985" t="e">
        <f>VLOOKUP(B985,[1]Applicant!$B$2:$D$176,3,FALSE)</f>
        <v>#N/A</v>
      </c>
      <c r="B985" t="s">
        <v>1172</v>
      </c>
      <c r="C985" t="s">
        <v>534</v>
      </c>
      <c r="D985" t="s">
        <v>611</v>
      </c>
      <c r="E985">
        <v>1</v>
      </c>
      <c r="F985" t="s">
        <v>921</v>
      </c>
      <c r="G985">
        <f t="shared" si="15"/>
        <v>3</v>
      </c>
    </row>
    <row r="986" spans="1:7" x14ac:dyDescent="0.25">
      <c r="A986" t="e">
        <f>VLOOKUP(B986,[1]Applicant!$B$2:$D$176,3,FALSE)</f>
        <v>#N/A</v>
      </c>
      <c r="B986" t="s">
        <v>1172</v>
      </c>
      <c r="C986" t="s">
        <v>536</v>
      </c>
      <c r="D986" t="s">
        <v>611</v>
      </c>
      <c r="E986">
        <v>1</v>
      </c>
      <c r="F986" t="s">
        <v>921</v>
      </c>
      <c r="G986">
        <f t="shared" si="15"/>
        <v>3</v>
      </c>
    </row>
    <row r="987" spans="1:7" x14ac:dyDescent="0.25">
      <c r="A987" t="e">
        <f>VLOOKUP(B987,[1]Applicant!$B$2:$D$176,3,FALSE)</f>
        <v>#N/A</v>
      </c>
      <c r="B987" t="s">
        <v>1172</v>
      </c>
      <c r="C987" t="s">
        <v>538</v>
      </c>
      <c r="D987" t="s">
        <v>578</v>
      </c>
      <c r="E987">
        <v>1</v>
      </c>
      <c r="F987" t="s">
        <v>920</v>
      </c>
      <c r="G987">
        <f t="shared" si="15"/>
        <v>1</v>
      </c>
    </row>
    <row r="988" spans="1:7" x14ac:dyDescent="0.25">
      <c r="A988" t="e">
        <f>VLOOKUP(B988,[1]Applicant!$B$2:$D$176,3,FALSE)</f>
        <v>#N/A</v>
      </c>
      <c r="B988" t="s">
        <v>1172</v>
      </c>
      <c r="C988" t="s">
        <v>539</v>
      </c>
      <c r="D988" t="s">
        <v>599</v>
      </c>
      <c r="E988">
        <v>1</v>
      </c>
      <c r="F988" t="s">
        <v>919</v>
      </c>
      <c r="G988">
        <f t="shared" si="15"/>
        <v>3</v>
      </c>
    </row>
    <row r="989" spans="1:7" x14ac:dyDescent="0.25">
      <c r="A989" t="e">
        <f>VLOOKUP(B989,[1]Applicant!$B$2:$D$176,3,FALSE)</f>
        <v>#N/A</v>
      </c>
      <c r="B989" t="s">
        <v>1172</v>
      </c>
      <c r="C989" t="s">
        <v>541</v>
      </c>
      <c r="D989" t="s">
        <v>574</v>
      </c>
      <c r="E989">
        <v>1</v>
      </c>
      <c r="F989" t="s">
        <v>918</v>
      </c>
      <c r="G989">
        <f t="shared" si="15"/>
        <v>1</v>
      </c>
    </row>
    <row r="990" spans="1:7" x14ac:dyDescent="0.25">
      <c r="A990" t="e">
        <f>VLOOKUP(B990,[1]Applicant!$B$2:$D$176,3,FALSE)</f>
        <v>#N/A</v>
      </c>
      <c r="B990" t="s">
        <v>1172</v>
      </c>
      <c r="C990" t="s">
        <v>543</v>
      </c>
      <c r="D990" t="s">
        <v>626</v>
      </c>
      <c r="E990">
        <v>1</v>
      </c>
      <c r="F990" t="s">
        <v>917</v>
      </c>
      <c r="G990">
        <f t="shared" si="15"/>
        <v>1</v>
      </c>
    </row>
    <row r="991" spans="1:7" x14ac:dyDescent="0.25">
      <c r="A991" t="e">
        <f>VLOOKUP(B991,[1]Applicant!$B$2:$D$176,3,FALSE)</f>
        <v>#N/A</v>
      </c>
      <c r="B991" t="s">
        <v>1172</v>
      </c>
      <c r="C991" t="s">
        <v>545</v>
      </c>
      <c r="D991" t="s">
        <v>626</v>
      </c>
      <c r="E991">
        <v>1</v>
      </c>
      <c r="F991" t="s">
        <v>915</v>
      </c>
      <c r="G991">
        <f t="shared" si="15"/>
        <v>1</v>
      </c>
    </row>
    <row r="992" spans="1:7" x14ac:dyDescent="0.25">
      <c r="A992" t="e">
        <f>VLOOKUP(B992,[1]Applicant!$B$2:$D$176,3,FALSE)</f>
        <v>#N/A</v>
      </c>
      <c r="B992" t="s">
        <v>1172</v>
      </c>
      <c r="C992" t="s">
        <v>547</v>
      </c>
      <c r="D992" t="s">
        <v>626</v>
      </c>
      <c r="E992">
        <v>1</v>
      </c>
      <c r="F992" t="s">
        <v>916</v>
      </c>
      <c r="G992">
        <f t="shared" si="15"/>
        <v>1</v>
      </c>
    </row>
    <row r="993" spans="1:7" x14ac:dyDescent="0.25">
      <c r="A993" t="e">
        <f>VLOOKUP(B993,[1]Applicant!$B$2:$D$176,3,FALSE)</f>
        <v>#N/A</v>
      </c>
      <c r="B993" t="s">
        <v>1172</v>
      </c>
      <c r="C993" t="s">
        <v>550</v>
      </c>
      <c r="D993" t="s">
        <v>626</v>
      </c>
      <c r="E993">
        <v>1</v>
      </c>
      <c r="F993" t="s">
        <v>915</v>
      </c>
      <c r="G993">
        <f t="shared" si="15"/>
        <v>1</v>
      </c>
    </row>
    <row r="994" spans="1:7" x14ac:dyDescent="0.25">
      <c r="A994" t="e">
        <f>VLOOKUP(B994,[1]Applicant!$B$2:$D$176,3,FALSE)</f>
        <v>#N/A</v>
      </c>
      <c r="B994" t="s">
        <v>1173</v>
      </c>
      <c r="C994" t="s">
        <v>552</v>
      </c>
      <c r="D994" t="s">
        <v>632</v>
      </c>
      <c r="E994">
        <v>1</v>
      </c>
      <c r="F994" t="s">
        <v>912</v>
      </c>
      <c r="G994">
        <f t="shared" si="15"/>
        <v>1</v>
      </c>
    </row>
    <row r="995" spans="1:7" x14ac:dyDescent="0.25">
      <c r="A995" t="e">
        <f>VLOOKUP(B995,[1]Applicant!$B$2:$D$176,3,FALSE)</f>
        <v>#N/A</v>
      </c>
      <c r="B995" t="s">
        <v>1173</v>
      </c>
      <c r="C995" t="s">
        <v>524</v>
      </c>
      <c r="D995" t="s">
        <v>632</v>
      </c>
      <c r="E995">
        <v>1</v>
      </c>
      <c r="F995" t="s">
        <v>913</v>
      </c>
      <c r="G995">
        <f t="shared" si="15"/>
        <v>1</v>
      </c>
    </row>
    <row r="996" spans="1:7" x14ac:dyDescent="0.25">
      <c r="A996" t="e">
        <f>VLOOKUP(B996,[1]Applicant!$B$2:$D$176,3,FALSE)</f>
        <v>#N/A</v>
      </c>
      <c r="B996" t="s">
        <v>1173</v>
      </c>
      <c r="C996" t="s">
        <v>526</v>
      </c>
      <c r="D996" t="s">
        <v>632</v>
      </c>
      <c r="E996">
        <v>1</v>
      </c>
      <c r="F996" t="s">
        <v>913</v>
      </c>
      <c r="G996">
        <f t="shared" si="15"/>
        <v>1</v>
      </c>
    </row>
    <row r="997" spans="1:7" x14ac:dyDescent="0.25">
      <c r="A997" t="e">
        <f>VLOOKUP(B997,[1]Applicant!$B$2:$D$176,3,FALSE)</f>
        <v>#N/A</v>
      </c>
      <c r="B997" t="s">
        <v>1173</v>
      </c>
      <c r="C997" t="s">
        <v>528</v>
      </c>
      <c r="D997" t="s">
        <v>632</v>
      </c>
      <c r="E997">
        <v>1</v>
      </c>
      <c r="F997" t="s">
        <v>912</v>
      </c>
      <c r="G997">
        <f t="shared" si="15"/>
        <v>1</v>
      </c>
    </row>
    <row r="998" spans="1:7" x14ac:dyDescent="0.25">
      <c r="A998" t="e">
        <f>VLOOKUP(B998,[1]Applicant!$B$2:$D$176,3,FALSE)</f>
        <v>#N/A</v>
      </c>
      <c r="B998" t="s">
        <v>1173</v>
      </c>
      <c r="C998" t="s">
        <v>529</v>
      </c>
      <c r="D998" t="s">
        <v>632</v>
      </c>
      <c r="E998">
        <v>1</v>
      </c>
      <c r="F998" t="s">
        <v>911</v>
      </c>
      <c r="G998">
        <f t="shared" si="15"/>
        <v>1</v>
      </c>
    </row>
    <row r="999" spans="1:7" x14ac:dyDescent="0.25">
      <c r="A999" t="e">
        <f>VLOOKUP(B999,[1]Applicant!$B$2:$D$176,3,FALSE)</f>
        <v>#N/A</v>
      </c>
      <c r="B999" t="s">
        <v>1173</v>
      </c>
      <c r="C999" t="s">
        <v>532</v>
      </c>
      <c r="D999" t="s">
        <v>632</v>
      </c>
      <c r="E999">
        <v>1</v>
      </c>
      <c r="F999" t="s">
        <v>910</v>
      </c>
      <c r="G999">
        <f t="shared" si="15"/>
        <v>1</v>
      </c>
    </row>
    <row r="1000" spans="1:7" x14ac:dyDescent="0.25">
      <c r="A1000" t="e">
        <f>VLOOKUP(B1000,[1]Applicant!$B$2:$D$176,3,FALSE)</f>
        <v>#N/A</v>
      </c>
      <c r="B1000" t="s">
        <v>1173</v>
      </c>
      <c r="C1000" t="s">
        <v>534</v>
      </c>
      <c r="D1000" t="s">
        <v>632</v>
      </c>
      <c r="E1000">
        <v>1</v>
      </c>
      <c r="F1000" t="s">
        <v>910</v>
      </c>
      <c r="G1000">
        <f t="shared" si="15"/>
        <v>1</v>
      </c>
    </row>
    <row r="1001" spans="1:7" x14ac:dyDescent="0.25">
      <c r="A1001" t="e">
        <f>VLOOKUP(B1001,[1]Applicant!$B$2:$D$176,3,FALSE)</f>
        <v>#N/A</v>
      </c>
      <c r="B1001" t="s">
        <v>1173</v>
      </c>
      <c r="C1001" t="s">
        <v>536</v>
      </c>
      <c r="D1001" t="s">
        <v>632</v>
      </c>
      <c r="E1001">
        <v>1</v>
      </c>
      <c r="F1001" t="s">
        <v>907</v>
      </c>
      <c r="G1001">
        <f t="shared" si="15"/>
        <v>1</v>
      </c>
    </row>
    <row r="1002" spans="1:7" x14ac:dyDescent="0.25">
      <c r="A1002" t="e">
        <f>VLOOKUP(B1002,[1]Applicant!$B$2:$D$176,3,FALSE)</f>
        <v>#N/A</v>
      </c>
      <c r="B1002" t="s">
        <v>1173</v>
      </c>
      <c r="C1002" t="s">
        <v>538</v>
      </c>
      <c r="D1002" t="s">
        <v>632</v>
      </c>
      <c r="E1002">
        <v>1</v>
      </c>
      <c r="F1002" t="s">
        <v>907</v>
      </c>
      <c r="G1002">
        <f t="shared" si="15"/>
        <v>1</v>
      </c>
    </row>
    <row r="1003" spans="1:7" x14ac:dyDescent="0.25">
      <c r="A1003" t="e">
        <f>VLOOKUP(B1003,[1]Applicant!$B$2:$D$176,3,FALSE)</f>
        <v>#N/A</v>
      </c>
      <c r="B1003" t="s">
        <v>1173</v>
      </c>
      <c r="C1003" t="s">
        <v>539</v>
      </c>
      <c r="D1003" t="s">
        <v>632</v>
      </c>
      <c r="E1003">
        <v>1</v>
      </c>
      <c r="F1003" t="s">
        <v>909</v>
      </c>
      <c r="G1003">
        <f t="shared" si="15"/>
        <v>1</v>
      </c>
    </row>
    <row r="1004" spans="1:7" x14ac:dyDescent="0.25">
      <c r="A1004" t="e">
        <f>VLOOKUP(B1004,[1]Applicant!$B$2:$D$176,3,FALSE)</f>
        <v>#N/A</v>
      </c>
      <c r="B1004" t="s">
        <v>1173</v>
      </c>
      <c r="C1004" t="s">
        <v>541</v>
      </c>
      <c r="D1004" t="s">
        <v>632</v>
      </c>
      <c r="E1004">
        <v>1</v>
      </c>
      <c r="F1004" t="s">
        <v>909</v>
      </c>
      <c r="G1004">
        <f t="shared" si="15"/>
        <v>1</v>
      </c>
    </row>
    <row r="1005" spans="1:7" x14ac:dyDescent="0.25">
      <c r="A1005" t="e">
        <f>VLOOKUP(B1005,[1]Applicant!$B$2:$D$176,3,FALSE)</f>
        <v>#N/A</v>
      </c>
      <c r="B1005" t="s">
        <v>1173</v>
      </c>
      <c r="C1005" t="s">
        <v>543</v>
      </c>
      <c r="D1005" t="s">
        <v>908</v>
      </c>
      <c r="E1005">
        <v>1</v>
      </c>
      <c r="F1005" t="s">
        <v>907</v>
      </c>
      <c r="G1005">
        <f t="shared" si="15"/>
        <v>1</v>
      </c>
    </row>
    <row r="1006" spans="1:7" x14ac:dyDescent="0.25">
      <c r="A1006" t="e">
        <f>VLOOKUP(B1006,[1]Applicant!$B$2:$D$176,3,FALSE)</f>
        <v>#N/A</v>
      </c>
      <c r="B1006" t="s">
        <v>1173</v>
      </c>
      <c r="C1006" t="s">
        <v>545</v>
      </c>
      <c r="D1006" t="s">
        <v>632</v>
      </c>
      <c r="E1006">
        <v>1</v>
      </c>
      <c r="F1006" t="s">
        <v>907</v>
      </c>
      <c r="G1006">
        <f t="shared" si="15"/>
        <v>1</v>
      </c>
    </row>
    <row r="1007" spans="1:7" x14ac:dyDescent="0.25">
      <c r="A1007" t="e">
        <f>VLOOKUP(B1007,[1]Applicant!$B$2:$D$176,3,FALSE)</f>
        <v>#N/A</v>
      </c>
      <c r="B1007" t="s">
        <v>1173</v>
      </c>
      <c r="C1007" t="s">
        <v>547</v>
      </c>
      <c r="D1007" t="s">
        <v>632</v>
      </c>
      <c r="E1007">
        <v>1</v>
      </c>
      <c r="F1007" t="s">
        <v>907</v>
      </c>
      <c r="G1007">
        <f t="shared" si="15"/>
        <v>1</v>
      </c>
    </row>
    <row r="1008" spans="1:7" x14ac:dyDescent="0.25">
      <c r="A1008" t="e">
        <f>VLOOKUP(B1008,[1]Applicant!$B$2:$D$176,3,FALSE)</f>
        <v>#N/A</v>
      </c>
      <c r="B1008" t="s">
        <v>1173</v>
      </c>
      <c r="C1008" t="s">
        <v>550</v>
      </c>
      <c r="D1008" t="s">
        <v>632</v>
      </c>
      <c r="E1008">
        <v>1</v>
      </c>
      <c r="F1008" t="s">
        <v>907</v>
      </c>
      <c r="G1008">
        <f t="shared" si="15"/>
        <v>1</v>
      </c>
    </row>
    <row r="1009" spans="1:7" x14ac:dyDescent="0.25">
      <c r="A1009" t="e">
        <f>VLOOKUP(B1009,[1]Applicant!$B$2:$D$176,3,FALSE)</f>
        <v>#N/A</v>
      </c>
      <c r="B1009" t="s">
        <v>1174</v>
      </c>
      <c r="C1009" t="s">
        <v>552</v>
      </c>
      <c r="D1009" t="s">
        <v>906</v>
      </c>
      <c r="E1009">
        <v>1</v>
      </c>
      <c r="F1009" t="s">
        <v>903</v>
      </c>
      <c r="G1009">
        <f t="shared" si="15"/>
        <v>3</v>
      </c>
    </row>
    <row r="1010" spans="1:7" x14ac:dyDescent="0.25">
      <c r="A1010" t="e">
        <f>VLOOKUP(B1010,[1]Applicant!$B$2:$D$176,3,FALSE)</f>
        <v>#N/A</v>
      </c>
      <c r="B1010" t="s">
        <v>1174</v>
      </c>
      <c r="C1010" t="s">
        <v>524</v>
      </c>
      <c r="D1010" t="s">
        <v>904</v>
      </c>
      <c r="E1010">
        <v>1</v>
      </c>
      <c r="F1010" t="s">
        <v>905</v>
      </c>
      <c r="G1010">
        <f t="shared" si="15"/>
        <v>3</v>
      </c>
    </row>
    <row r="1011" spans="1:7" x14ac:dyDescent="0.25">
      <c r="A1011" t="e">
        <f>VLOOKUP(B1011,[1]Applicant!$B$2:$D$176,3,FALSE)</f>
        <v>#N/A</v>
      </c>
      <c r="B1011" t="s">
        <v>1174</v>
      </c>
      <c r="C1011" t="s">
        <v>526</v>
      </c>
      <c r="D1011" t="s">
        <v>904</v>
      </c>
      <c r="E1011">
        <v>1</v>
      </c>
      <c r="F1011" t="s">
        <v>903</v>
      </c>
      <c r="G1011">
        <f t="shared" si="15"/>
        <v>3</v>
      </c>
    </row>
    <row r="1012" spans="1:7" x14ac:dyDescent="0.25">
      <c r="A1012" t="e">
        <f>VLOOKUP(B1012,[1]Applicant!$B$2:$D$176,3,FALSE)</f>
        <v>#N/A</v>
      </c>
      <c r="B1012" t="s">
        <v>1174</v>
      </c>
      <c r="C1012" t="s">
        <v>528</v>
      </c>
      <c r="D1012" t="s">
        <v>904</v>
      </c>
      <c r="E1012">
        <v>1</v>
      </c>
      <c r="F1012" t="s">
        <v>903</v>
      </c>
      <c r="G1012">
        <f t="shared" si="15"/>
        <v>3</v>
      </c>
    </row>
    <row r="1013" spans="1:7" x14ac:dyDescent="0.25">
      <c r="A1013" t="e">
        <f>VLOOKUP(B1013,[1]Applicant!$B$2:$D$176,3,FALSE)</f>
        <v>#N/A</v>
      </c>
      <c r="B1013" t="s">
        <v>1174</v>
      </c>
      <c r="C1013" t="s">
        <v>529</v>
      </c>
      <c r="D1013" t="s">
        <v>904</v>
      </c>
      <c r="E1013">
        <v>1</v>
      </c>
      <c r="F1013" t="s">
        <v>903</v>
      </c>
      <c r="G1013">
        <f t="shared" si="15"/>
        <v>3</v>
      </c>
    </row>
    <row r="1014" spans="1:7" x14ac:dyDescent="0.25">
      <c r="A1014" t="e">
        <f>VLOOKUP(B1014,[1]Applicant!$B$2:$D$176,3,FALSE)</f>
        <v>#N/A</v>
      </c>
      <c r="B1014" t="s">
        <v>1174</v>
      </c>
      <c r="C1014" t="s">
        <v>532</v>
      </c>
      <c r="D1014" t="s">
        <v>588</v>
      </c>
      <c r="E1014">
        <v>1</v>
      </c>
      <c r="F1014" t="s">
        <v>902</v>
      </c>
      <c r="G1014">
        <f t="shared" si="15"/>
        <v>3</v>
      </c>
    </row>
    <row r="1015" spans="1:7" x14ac:dyDescent="0.25">
      <c r="A1015" t="e">
        <f>VLOOKUP(B1015,[1]Applicant!$B$2:$D$176,3,FALSE)</f>
        <v>#N/A</v>
      </c>
      <c r="B1015" t="s">
        <v>1174</v>
      </c>
      <c r="C1015" t="s">
        <v>534</v>
      </c>
      <c r="D1015" t="s">
        <v>588</v>
      </c>
      <c r="E1015">
        <v>1</v>
      </c>
      <c r="F1015" t="s">
        <v>901</v>
      </c>
      <c r="G1015">
        <f t="shared" si="15"/>
        <v>3</v>
      </c>
    </row>
    <row r="1016" spans="1:7" x14ac:dyDescent="0.25">
      <c r="A1016" t="e">
        <f>VLOOKUP(B1016,[1]Applicant!$B$2:$D$176,3,FALSE)</f>
        <v>#N/A</v>
      </c>
      <c r="B1016" t="s">
        <v>1174</v>
      </c>
      <c r="C1016" t="s">
        <v>536</v>
      </c>
      <c r="D1016" t="s">
        <v>588</v>
      </c>
      <c r="E1016">
        <v>1</v>
      </c>
      <c r="F1016" t="s">
        <v>901</v>
      </c>
      <c r="G1016">
        <f t="shared" si="15"/>
        <v>3</v>
      </c>
    </row>
    <row r="1017" spans="1:7" x14ac:dyDescent="0.25">
      <c r="A1017" t="e">
        <f>VLOOKUP(B1017,[1]Applicant!$B$2:$D$176,3,FALSE)</f>
        <v>#N/A</v>
      </c>
      <c r="B1017" t="s">
        <v>1174</v>
      </c>
      <c r="C1017" t="s">
        <v>538</v>
      </c>
      <c r="D1017" t="s">
        <v>588</v>
      </c>
      <c r="E1017">
        <v>1</v>
      </c>
      <c r="F1017" t="s">
        <v>901</v>
      </c>
      <c r="G1017">
        <f t="shared" si="15"/>
        <v>3</v>
      </c>
    </row>
    <row r="1018" spans="1:7" x14ac:dyDescent="0.25">
      <c r="A1018" t="e">
        <f>VLOOKUP(B1018,[1]Applicant!$B$2:$D$176,3,FALSE)</f>
        <v>#N/A</v>
      </c>
      <c r="B1018" t="s">
        <v>1174</v>
      </c>
      <c r="C1018" t="s">
        <v>539</v>
      </c>
      <c r="D1018" t="s">
        <v>900</v>
      </c>
      <c r="E1018">
        <v>1</v>
      </c>
      <c r="F1018" t="s">
        <v>899</v>
      </c>
      <c r="G1018">
        <f t="shared" si="15"/>
        <v>3</v>
      </c>
    </row>
    <row r="1019" spans="1:7" x14ac:dyDescent="0.25">
      <c r="A1019" t="e">
        <f>VLOOKUP(B1019,[1]Applicant!$B$2:$D$176,3,FALSE)</f>
        <v>#N/A</v>
      </c>
      <c r="B1019" t="s">
        <v>1174</v>
      </c>
      <c r="C1019" t="s">
        <v>541</v>
      </c>
      <c r="D1019" t="s">
        <v>896</v>
      </c>
      <c r="E1019">
        <v>1</v>
      </c>
      <c r="F1019" t="s">
        <v>898</v>
      </c>
      <c r="G1019">
        <f t="shared" si="15"/>
        <v>3</v>
      </c>
    </row>
    <row r="1020" spans="1:7" x14ac:dyDescent="0.25">
      <c r="A1020" t="e">
        <f>VLOOKUP(B1020,[1]Applicant!$B$2:$D$176,3,FALSE)</f>
        <v>#N/A</v>
      </c>
      <c r="B1020" t="s">
        <v>1174</v>
      </c>
      <c r="C1020" t="s">
        <v>543</v>
      </c>
      <c r="D1020" t="s">
        <v>896</v>
      </c>
      <c r="E1020">
        <v>1</v>
      </c>
      <c r="F1020" t="s">
        <v>895</v>
      </c>
      <c r="G1020">
        <f t="shared" si="15"/>
        <v>3</v>
      </c>
    </row>
    <row r="1021" spans="1:7" x14ac:dyDescent="0.25">
      <c r="A1021" t="e">
        <f>VLOOKUP(B1021,[1]Applicant!$B$2:$D$176,3,FALSE)</f>
        <v>#N/A</v>
      </c>
      <c r="B1021" t="s">
        <v>1174</v>
      </c>
      <c r="C1021" t="s">
        <v>545</v>
      </c>
      <c r="D1021" t="s">
        <v>896</v>
      </c>
      <c r="E1021">
        <v>1</v>
      </c>
      <c r="F1021" t="s">
        <v>895</v>
      </c>
      <c r="G1021">
        <f t="shared" si="15"/>
        <v>3</v>
      </c>
    </row>
    <row r="1022" spans="1:7" x14ac:dyDescent="0.25">
      <c r="A1022" t="e">
        <f>VLOOKUP(B1022,[1]Applicant!$B$2:$D$176,3,FALSE)</f>
        <v>#N/A</v>
      </c>
      <c r="B1022" t="s">
        <v>1174</v>
      </c>
      <c r="C1022" t="s">
        <v>547</v>
      </c>
      <c r="D1022" t="s">
        <v>588</v>
      </c>
      <c r="E1022">
        <v>1</v>
      </c>
      <c r="F1022" t="s">
        <v>897</v>
      </c>
      <c r="G1022">
        <f t="shared" si="15"/>
        <v>3</v>
      </c>
    </row>
    <row r="1023" spans="1:7" x14ac:dyDescent="0.25">
      <c r="A1023" t="e">
        <f>VLOOKUP(B1023,[1]Applicant!$B$2:$D$176,3,FALSE)</f>
        <v>#N/A</v>
      </c>
      <c r="B1023" t="s">
        <v>1174</v>
      </c>
      <c r="C1023" t="s">
        <v>550</v>
      </c>
      <c r="D1023" t="s">
        <v>896</v>
      </c>
      <c r="E1023">
        <v>1</v>
      </c>
      <c r="F1023" t="s">
        <v>895</v>
      </c>
      <c r="G1023">
        <f t="shared" si="15"/>
        <v>3</v>
      </c>
    </row>
    <row r="1024" spans="1:7" x14ac:dyDescent="0.25">
      <c r="A1024" t="e">
        <f>VLOOKUP(B1024,[1]Applicant!$B$2:$D$176,3,FALSE)</f>
        <v>#N/A</v>
      </c>
      <c r="B1024" t="s">
        <v>1175</v>
      </c>
      <c r="C1024" t="s">
        <v>552</v>
      </c>
      <c r="D1024" t="s">
        <v>533</v>
      </c>
      <c r="E1024">
        <v>1</v>
      </c>
      <c r="F1024" t="s">
        <v>533</v>
      </c>
      <c r="G1024">
        <f t="shared" si="15"/>
        <v>0</v>
      </c>
    </row>
    <row r="1025" spans="1:7" x14ac:dyDescent="0.25">
      <c r="A1025" t="e">
        <f>VLOOKUP(B1025,[1]Applicant!$B$2:$D$176,3,FALSE)</f>
        <v>#N/A</v>
      </c>
      <c r="B1025" t="s">
        <v>1175</v>
      </c>
      <c r="C1025" t="s">
        <v>524</v>
      </c>
      <c r="D1025" t="s">
        <v>533</v>
      </c>
      <c r="E1025">
        <v>1</v>
      </c>
      <c r="F1025" t="s">
        <v>533</v>
      </c>
      <c r="G1025">
        <f t="shared" si="15"/>
        <v>0</v>
      </c>
    </row>
    <row r="1026" spans="1:7" x14ac:dyDescent="0.25">
      <c r="A1026" t="e">
        <f>VLOOKUP(B1026,[1]Applicant!$B$2:$D$176,3,FALSE)</f>
        <v>#N/A</v>
      </c>
      <c r="B1026" t="s">
        <v>1175</v>
      </c>
      <c r="C1026" t="s">
        <v>526</v>
      </c>
      <c r="D1026" t="s">
        <v>533</v>
      </c>
      <c r="E1026">
        <v>1</v>
      </c>
      <c r="F1026" t="s">
        <v>533</v>
      </c>
      <c r="G1026">
        <f t="shared" ref="G1026:G1089" si="16">IFERROR(VLOOKUP(D1026,$I$2:$J$126,2,0),0)</f>
        <v>0</v>
      </c>
    </row>
    <row r="1027" spans="1:7" x14ac:dyDescent="0.25">
      <c r="A1027" t="e">
        <f>VLOOKUP(B1027,[1]Applicant!$B$2:$D$176,3,FALSE)</f>
        <v>#N/A</v>
      </c>
      <c r="B1027" t="s">
        <v>1175</v>
      </c>
      <c r="C1027" t="s">
        <v>528</v>
      </c>
      <c r="D1027" t="s">
        <v>533</v>
      </c>
      <c r="E1027">
        <v>1</v>
      </c>
      <c r="F1027" t="s">
        <v>533</v>
      </c>
      <c r="G1027">
        <f t="shared" si="16"/>
        <v>0</v>
      </c>
    </row>
    <row r="1028" spans="1:7" x14ac:dyDescent="0.25">
      <c r="A1028" t="e">
        <f>VLOOKUP(B1028,[1]Applicant!$B$2:$D$176,3,FALSE)</f>
        <v>#N/A</v>
      </c>
      <c r="B1028" t="s">
        <v>1175</v>
      </c>
      <c r="C1028" t="s">
        <v>529</v>
      </c>
      <c r="D1028" t="s">
        <v>533</v>
      </c>
      <c r="E1028">
        <v>1</v>
      </c>
      <c r="F1028" t="s">
        <v>533</v>
      </c>
      <c r="G1028">
        <f t="shared" si="16"/>
        <v>0</v>
      </c>
    </row>
    <row r="1029" spans="1:7" x14ac:dyDescent="0.25">
      <c r="A1029" t="e">
        <f>VLOOKUP(B1029,[1]Applicant!$B$2:$D$176,3,FALSE)</f>
        <v>#N/A</v>
      </c>
      <c r="B1029" t="s">
        <v>1175</v>
      </c>
      <c r="C1029" t="s">
        <v>532</v>
      </c>
      <c r="D1029" t="s">
        <v>533</v>
      </c>
      <c r="E1029">
        <v>1</v>
      </c>
      <c r="F1029" t="s">
        <v>533</v>
      </c>
      <c r="G1029">
        <f t="shared" si="16"/>
        <v>0</v>
      </c>
    </row>
    <row r="1030" spans="1:7" x14ac:dyDescent="0.25">
      <c r="A1030" t="e">
        <f>VLOOKUP(B1030,[1]Applicant!$B$2:$D$176,3,FALSE)</f>
        <v>#N/A</v>
      </c>
      <c r="B1030" t="s">
        <v>1175</v>
      </c>
      <c r="C1030" t="s">
        <v>534</v>
      </c>
      <c r="D1030" t="s">
        <v>533</v>
      </c>
      <c r="E1030">
        <v>1</v>
      </c>
      <c r="F1030" t="s">
        <v>533</v>
      </c>
      <c r="G1030">
        <f t="shared" si="16"/>
        <v>0</v>
      </c>
    </row>
    <row r="1031" spans="1:7" x14ac:dyDescent="0.25">
      <c r="A1031" t="e">
        <f>VLOOKUP(B1031,[1]Applicant!$B$2:$D$176,3,FALSE)</f>
        <v>#N/A</v>
      </c>
      <c r="B1031" t="s">
        <v>1175</v>
      </c>
      <c r="C1031" t="s">
        <v>536</v>
      </c>
      <c r="D1031" t="s">
        <v>533</v>
      </c>
      <c r="E1031">
        <v>1</v>
      </c>
      <c r="F1031" t="s">
        <v>533</v>
      </c>
      <c r="G1031">
        <f t="shared" si="16"/>
        <v>0</v>
      </c>
    </row>
    <row r="1032" spans="1:7" x14ac:dyDescent="0.25">
      <c r="A1032" t="e">
        <f>VLOOKUP(B1032,[1]Applicant!$B$2:$D$176,3,FALSE)</f>
        <v>#N/A</v>
      </c>
      <c r="B1032" t="s">
        <v>1175</v>
      </c>
      <c r="C1032" t="s">
        <v>538</v>
      </c>
      <c r="D1032" t="s">
        <v>533</v>
      </c>
      <c r="E1032">
        <v>1</v>
      </c>
      <c r="F1032" t="s">
        <v>533</v>
      </c>
      <c r="G1032">
        <f t="shared" si="16"/>
        <v>0</v>
      </c>
    </row>
    <row r="1033" spans="1:7" x14ac:dyDescent="0.25">
      <c r="A1033" t="e">
        <f>VLOOKUP(B1033,[1]Applicant!$B$2:$D$176,3,FALSE)</f>
        <v>#N/A</v>
      </c>
      <c r="B1033" t="s">
        <v>1175</v>
      </c>
      <c r="C1033" t="s">
        <v>539</v>
      </c>
      <c r="D1033" t="s">
        <v>533</v>
      </c>
      <c r="E1033">
        <v>1</v>
      </c>
      <c r="F1033" t="s">
        <v>533</v>
      </c>
      <c r="G1033">
        <f t="shared" si="16"/>
        <v>0</v>
      </c>
    </row>
    <row r="1034" spans="1:7" x14ac:dyDescent="0.25">
      <c r="A1034" t="e">
        <f>VLOOKUP(B1034,[1]Applicant!$B$2:$D$176,3,FALSE)</f>
        <v>#N/A</v>
      </c>
      <c r="B1034" t="s">
        <v>1175</v>
      </c>
      <c r="C1034" t="s">
        <v>541</v>
      </c>
      <c r="D1034" t="s">
        <v>533</v>
      </c>
      <c r="E1034">
        <v>1</v>
      </c>
      <c r="F1034" t="s">
        <v>533</v>
      </c>
      <c r="G1034">
        <f t="shared" si="16"/>
        <v>0</v>
      </c>
    </row>
    <row r="1035" spans="1:7" x14ac:dyDescent="0.25">
      <c r="A1035" t="e">
        <f>VLOOKUP(B1035,[1]Applicant!$B$2:$D$176,3,FALSE)</f>
        <v>#N/A</v>
      </c>
      <c r="B1035" t="s">
        <v>1175</v>
      </c>
      <c r="C1035" t="s">
        <v>543</v>
      </c>
      <c r="D1035" t="s">
        <v>533</v>
      </c>
      <c r="E1035">
        <v>1</v>
      </c>
      <c r="F1035" t="s">
        <v>533</v>
      </c>
      <c r="G1035">
        <f t="shared" si="16"/>
        <v>0</v>
      </c>
    </row>
    <row r="1036" spans="1:7" x14ac:dyDescent="0.25">
      <c r="A1036" t="e">
        <f>VLOOKUP(B1036,[1]Applicant!$B$2:$D$176,3,FALSE)</f>
        <v>#N/A</v>
      </c>
      <c r="B1036" t="s">
        <v>1175</v>
      </c>
      <c r="C1036" t="s">
        <v>545</v>
      </c>
      <c r="D1036" t="s">
        <v>533</v>
      </c>
      <c r="E1036">
        <v>1</v>
      </c>
      <c r="F1036" t="s">
        <v>533</v>
      </c>
      <c r="G1036">
        <f t="shared" si="16"/>
        <v>0</v>
      </c>
    </row>
    <row r="1037" spans="1:7" x14ac:dyDescent="0.25">
      <c r="A1037" t="e">
        <f>VLOOKUP(B1037,[1]Applicant!$B$2:$D$176,3,FALSE)</f>
        <v>#N/A</v>
      </c>
      <c r="B1037" t="s">
        <v>1175</v>
      </c>
      <c r="C1037" t="s">
        <v>547</v>
      </c>
      <c r="D1037" t="s">
        <v>533</v>
      </c>
      <c r="E1037">
        <v>1</v>
      </c>
      <c r="F1037" t="s">
        <v>533</v>
      </c>
      <c r="G1037">
        <f t="shared" si="16"/>
        <v>0</v>
      </c>
    </row>
    <row r="1038" spans="1:7" x14ac:dyDescent="0.25">
      <c r="A1038" t="e">
        <f>VLOOKUP(B1038,[1]Applicant!$B$2:$D$176,3,FALSE)</f>
        <v>#N/A</v>
      </c>
      <c r="B1038" t="s">
        <v>1175</v>
      </c>
      <c r="C1038" t="s">
        <v>550</v>
      </c>
      <c r="D1038" t="s">
        <v>533</v>
      </c>
      <c r="E1038">
        <v>1</v>
      </c>
      <c r="F1038" t="s">
        <v>533</v>
      </c>
      <c r="G1038">
        <f t="shared" si="16"/>
        <v>0</v>
      </c>
    </row>
    <row r="1039" spans="1:7" x14ac:dyDescent="0.25">
      <c r="A1039" t="e">
        <f>VLOOKUP(B1039,[1]Applicant!$B$2:$D$176,3,FALSE)</f>
        <v>#N/A</v>
      </c>
      <c r="B1039" t="s">
        <v>1176</v>
      </c>
      <c r="D1039" t="s">
        <v>521</v>
      </c>
      <c r="E1039">
        <v>1</v>
      </c>
      <c r="F1039" t="s">
        <v>521</v>
      </c>
      <c r="G1039">
        <f t="shared" si="16"/>
        <v>0</v>
      </c>
    </row>
    <row r="1040" spans="1:7" x14ac:dyDescent="0.25">
      <c r="A1040" t="e">
        <f>VLOOKUP(B1040,[1]Applicant!$B$2:$D$176,3,FALSE)</f>
        <v>#N/A</v>
      </c>
      <c r="B1040" t="s">
        <v>1176</v>
      </c>
      <c r="D1040" t="s">
        <v>521</v>
      </c>
      <c r="E1040">
        <v>1</v>
      </c>
      <c r="F1040" t="s">
        <v>521</v>
      </c>
      <c r="G1040">
        <f t="shared" si="16"/>
        <v>0</v>
      </c>
    </row>
    <row r="1041" spans="1:7" x14ac:dyDescent="0.25">
      <c r="A1041" t="e">
        <f>VLOOKUP(B1041,[1]Applicant!$B$2:$D$176,3,FALSE)</f>
        <v>#N/A</v>
      </c>
      <c r="B1041" t="s">
        <v>1176</v>
      </c>
      <c r="D1041" t="s">
        <v>521</v>
      </c>
      <c r="E1041">
        <v>1</v>
      </c>
      <c r="F1041" t="s">
        <v>521</v>
      </c>
      <c r="G1041">
        <f t="shared" si="16"/>
        <v>0</v>
      </c>
    </row>
    <row r="1042" spans="1:7" x14ac:dyDescent="0.25">
      <c r="A1042" t="e">
        <f>VLOOKUP(B1042,[1]Applicant!$B$2:$D$176,3,FALSE)</f>
        <v>#N/A</v>
      </c>
      <c r="B1042" t="s">
        <v>1176</v>
      </c>
      <c r="D1042" t="s">
        <v>521</v>
      </c>
      <c r="E1042">
        <v>1</v>
      </c>
      <c r="F1042" t="s">
        <v>521</v>
      </c>
      <c r="G1042">
        <f t="shared" si="16"/>
        <v>0</v>
      </c>
    </row>
    <row r="1043" spans="1:7" x14ac:dyDescent="0.25">
      <c r="A1043" t="e">
        <f>VLOOKUP(B1043,[1]Applicant!$B$2:$D$176,3,FALSE)</f>
        <v>#N/A</v>
      </c>
      <c r="B1043" t="s">
        <v>1176</v>
      </c>
      <c r="D1043" t="s">
        <v>521</v>
      </c>
      <c r="E1043">
        <v>1</v>
      </c>
      <c r="F1043" t="s">
        <v>521</v>
      </c>
      <c r="G1043">
        <f t="shared" si="16"/>
        <v>0</v>
      </c>
    </row>
    <row r="1044" spans="1:7" x14ac:dyDescent="0.25">
      <c r="A1044" t="e">
        <f>VLOOKUP(B1044,[1]Applicant!$B$2:$D$176,3,FALSE)</f>
        <v>#N/A</v>
      </c>
      <c r="B1044" t="s">
        <v>1176</v>
      </c>
      <c r="D1044" t="s">
        <v>521</v>
      </c>
      <c r="E1044">
        <v>1</v>
      </c>
      <c r="F1044" t="s">
        <v>521</v>
      </c>
      <c r="G1044">
        <f t="shared" si="16"/>
        <v>0</v>
      </c>
    </row>
    <row r="1045" spans="1:7" x14ac:dyDescent="0.25">
      <c r="A1045" t="e">
        <f>VLOOKUP(B1045,[1]Applicant!$B$2:$D$176,3,FALSE)</f>
        <v>#N/A</v>
      </c>
      <c r="B1045" t="s">
        <v>1176</v>
      </c>
      <c r="D1045" t="s">
        <v>521</v>
      </c>
      <c r="E1045">
        <v>1</v>
      </c>
      <c r="F1045" t="s">
        <v>521</v>
      </c>
      <c r="G1045">
        <f t="shared" si="16"/>
        <v>0</v>
      </c>
    </row>
    <row r="1046" spans="1:7" x14ac:dyDescent="0.25">
      <c r="A1046" t="e">
        <f>VLOOKUP(B1046,[1]Applicant!$B$2:$D$176,3,FALSE)</f>
        <v>#N/A</v>
      </c>
      <c r="B1046" t="s">
        <v>1176</v>
      </c>
      <c r="D1046" t="s">
        <v>521</v>
      </c>
      <c r="E1046">
        <v>1</v>
      </c>
      <c r="F1046" t="s">
        <v>521</v>
      </c>
      <c r="G1046">
        <f t="shared" si="16"/>
        <v>0</v>
      </c>
    </row>
    <row r="1047" spans="1:7" x14ac:dyDescent="0.25">
      <c r="A1047" t="e">
        <f>VLOOKUP(B1047,[1]Applicant!$B$2:$D$176,3,FALSE)</f>
        <v>#N/A</v>
      </c>
      <c r="B1047" t="s">
        <v>1176</v>
      </c>
      <c r="D1047" t="s">
        <v>521</v>
      </c>
      <c r="E1047">
        <v>1</v>
      </c>
      <c r="F1047" t="s">
        <v>521</v>
      </c>
      <c r="G1047">
        <f t="shared" si="16"/>
        <v>0</v>
      </c>
    </row>
    <row r="1048" spans="1:7" x14ac:dyDescent="0.25">
      <c r="A1048" t="e">
        <f>VLOOKUP(B1048,[1]Applicant!$B$2:$D$176,3,FALSE)</f>
        <v>#N/A</v>
      </c>
      <c r="B1048" t="s">
        <v>1176</v>
      </c>
      <c r="D1048" t="s">
        <v>521</v>
      </c>
      <c r="E1048">
        <v>1</v>
      </c>
      <c r="F1048" t="s">
        <v>521</v>
      </c>
      <c r="G1048">
        <f t="shared" si="16"/>
        <v>0</v>
      </c>
    </row>
    <row r="1049" spans="1:7" x14ac:dyDescent="0.25">
      <c r="A1049" t="e">
        <f>VLOOKUP(B1049,[1]Applicant!$B$2:$D$176,3,FALSE)</f>
        <v>#N/A</v>
      </c>
      <c r="B1049" t="s">
        <v>1176</v>
      </c>
      <c r="D1049" t="s">
        <v>521</v>
      </c>
      <c r="E1049">
        <v>1</v>
      </c>
      <c r="F1049" t="s">
        <v>521</v>
      </c>
      <c r="G1049">
        <f t="shared" si="16"/>
        <v>0</v>
      </c>
    </row>
    <row r="1050" spans="1:7" x14ac:dyDescent="0.25">
      <c r="A1050" t="e">
        <f>VLOOKUP(B1050,[1]Applicant!$B$2:$D$176,3,FALSE)</f>
        <v>#N/A</v>
      </c>
      <c r="B1050" t="s">
        <v>1176</v>
      </c>
      <c r="D1050" t="s">
        <v>521</v>
      </c>
      <c r="E1050">
        <v>1</v>
      </c>
      <c r="F1050" t="s">
        <v>521</v>
      </c>
      <c r="G1050">
        <f t="shared" si="16"/>
        <v>0</v>
      </c>
    </row>
    <row r="1051" spans="1:7" x14ac:dyDescent="0.25">
      <c r="A1051" t="e">
        <f>VLOOKUP(B1051,[1]Applicant!$B$2:$D$176,3,FALSE)</f>
        <v>#N/A</v>
      </c>
      <c r="B1051" t="s">
        <v>1176</v>
      </c>
      <c r="C1051" t="s">
        <v>545</v>
      </c>
      <c r="D1051" t="s">
        <v>601</v>
      </c>
      <c r="E1051">
        <v>1</v>
      </c>
      <c r="F1051" t="s">
        <v>889</v>
      </c>
      <c r="G1051">
        <f t="shared" si="16"/>
        <v>3</v>
      </c>
    </row>
    <row r="1052" spans="1:7" x14ac:dyDescent="0.25">
      <c r="A1052" t="e">
        <f>VLOOKUP(B1052,[1]Applicant!$B$2:$D$176,3,FALSE)</f>
        <v>#N/A</v>
      </c>
      <c r="B1052" t="s">
        <v>1176</v>
      </c>
      <c r="C1052" t="s">
        <v>547</v>
      </c>
      <c r="D1052" t="s">
        <v>601</v>
      </c>
      <c r="E1052">
        <v>1</v>
      </c>
      <c r="F1052" t="s">
        <v>888</v>
      </c>
      <c r="G1052">
        <f t="shared" si="16"/>
        <v>3</v>
      </c>
    </row>
    <row r="1053" spans="1:7" x14ac:dyDescent="0.25">
      <c r="A1053" t="e">
        <f>VLOOKUP(B1053,[1]Applicant!$B$2:$D$176,3,FALSE)</f>
        <v>#N/A</v>
      </c>
      <c r="B1053" t="s">
        <v>1176</v>
      </c>
      <c r="C1053" t="s">
        <v>550</v>
      </c>
      <c r="D1053" t="s">
        <v>601</v>
      </c>
      <c r="E1053">
        <v>1</v>
      </c>
      <c r="F1053" t="s">
        <v>887</v>
      </c>
      <c r="G1053">
        <f t="shared" si="16"/>
        <v>3</v>
      </c>
    </row>
    <row r="1054" spans="1:7" x14ac:dyDescent="0.25">
      <c r="A1054" t="e">
        <f>VLOOKUP(B1054,[1]Applicant!$B$2:$D$176,3,FALSE)</f>
        <v>#N/A</v>
      </c>
      <c r="B1054" t="s">
        <v>1251</v>
      </c>
      <c r="C1054" t="s">
        <v>543</v>
      </c>
      <c r="D1054" t="s">
        <v>549</v>
      </c>
      <c r="E1054">
        <v>1</v>
      </c>
      <c r="F1054" t="s">
        <v>883</v>
      </c>
      <c r="G1054">
        <f t="shared" si="16"/>
        <v>1</v>
      </c>
    </row>
    <row r="1055" spans="1:7" x14ac:dyDescent="0.25">
      <c r="A1055" t="e">
        <f>VLOOKUP(B1055,[1]Applicant!$B$2:$D$176,3,FALSE)</f>
        <v>#N/A</v>
      </c>
      <c r="B1055" t="s">
        <v>1251</v>
      </c>
      <c r="C1055" t="s">
        <v>543</v>
      </c>
      <c r="D1055" t="s">
        <v>549</v>
      </c>
      <c r="E1055">
        <v>1</v>
      </c>
      <c r="F1055" t="s">
        <v>882</v>
      </c>
      <c r="G1055">
        <f t="shared" si="16"/>
        <v>1</v>
      </c>
    </row>
    <row r="1056" spans="1:7" x14ac:dyDescent="0.25">
      <c r="A1056" t="e">
        <f>VLOOKUP(B1056,[1]Applicant!$B$2:$D$176,3,FALSE)</f>
        <v>#N/A</v>
      </c>
      <c r="B1056" t="s">
        <v>1251</v>
      </c>
      <c r="C1056" t="s">
        <v>545</v>
      </c>
      <c r="D1056" t="s">
        <v>633</v>
      </c>
      <c r="E1056">
        <v>1</v>
      </c>
      <c r="F1056" t="s">
        <v>881</v>
      </c>
      <c r="G1056">
        <f t="shared" si="16"/>
        <v>3</v>
      </c>
    </row>
    <row r="1057" spans="1:7" x14ac:dyDescent="0.25">
      <c r="A1057" t="e">
        <f>VLOOKUP(B1057,[1]Applicant!$B$2:$D$176,3,FALSE)</f>
        <v>#N/A</v>
      </c>
      <c r="B1057" t="s">
        <v>1251</v>
      </c>
      <c r="E1057">
        <v>1</v>
      </c>
      <c r="G1057">
        <f t="shared" si="16"/>
        <v>0</v>
      </c>
    </row>
    <row r="1058" spans="1:7" x14ac:dyDescent="0.25">
      <c r="A1058" t="e">
        <f>VLOOKUP(B1058,[1]Applicant!$B$2:$D$176,3,FALSE)</f>
        <v>#N/A</v>
      </c>
      <c r="B1058" t="s">
        <v>1251</v>
      </c>
      <c r="E1058">
        <v>1</v>
      </c>
      <c r="G1058">
        <f t="shared" si="16"/>
        <v>0</v>
      </c>
    </row>
    <row r="1059" spans="1:7" x14ac:dyDescent="0.25">
      <c r="A1059" t="e">
        <f>VLOOKUP(B1059,[1]Applicant!$B$2:$D$176,3,FALSE)</f>
        <v>#N/A</v>
      </c>
      <c r="B1059" t="s">
        <v>1251</v>
      </c>
      <c r="E1059">
        <v>1</v>
      </c>
      <c r="G1059">
        <f t="shared" si="16"/>
        <v>0</v>
      </c>
    </row>
    <row r="1060" spans="1:7" x14ac:dyDescent="0.25">
      <c r="A1060" t="e">
        <f>VLOOKUP(B1060,[1]Applicant!$B$2:$D$176,3,FALSE)</f>
        <v>#N/A</v>
      </c>
      <c r="B1060" t="s">
        <v>1251</v>
      </c>
      <c r="E1060">
        <v>1</v>
      </c>
      <c r="G1060">
        <f t="shared" si="16"/>
        <v>0</v>
      </c>
    </row>
    <row r="1061" spans="1:7" x14ac:dyDescent="0.25">
      <c r="A1061" t="e">
        <f>VLOOKUP(B1061,[1]Applicant!$B$2:$D$176,3,FALSE)</f>
        <v>#N/A</v>
      </c>
      <c r="B1061" t="s">
        <v>1251</v>
      </c>
      <c r="E1061">
        <v>1</v>
      </c>
      <c r="G1061">
        <f t="shared" si="16"/>
        <v>0</v>
      </c>
    </row>
    <row r="1062" spans="1:7" x14ac:dyDescent="0.25">
      <c r="A1062" t="e">
        <f>VLOOKUP(B1062,[1]Applicant!$B$2:$D$176,3,FALSE)</f>
        <v>#N/A</v>
      </c>
      <c r="B1062" t="s">
        <v>1251</v>
      </c>
      <c r="E1062">
        <v>1</v>
      </c>
      <c r="G1062">
        <f t="shared" si="16"/>
        <v>0</v>
      </c>
    </row>
    <row r="1063" spans="1:7" x14ac:dyDescent="0.25">
      <c r="A1063" t="e">
        <f>VLOOKUP(B1063,[1]Applicant!$B$2:$D$176,3,FALSE)</f>
        <v>#N/A</v>
      </c>
      <c r="B1063" t="s">
        <v>1251</v>
      </c>
      <c r="E1063">
        <v>1</v>
      </c>
      <c r="G1063">
        <f t="shared" si="16"/>
        <v>0</v>
      </c>
    </row>
    <row r="1064" spans="1:7" x14ac:dyDescent="0.25">
      <c r="A1064" t="e">
        <f>VLOOKUP(B1064,[1]Applicant!$B$2:$D$176,3,FALSE)</f>
        <v>#N/A</v>
      </c>
      <c r="B1064" t="s">
        <v>1251</v>
      </c>
      <c r="E1064">
        <v>1</v>
      </c>
      <c r="G1064">
        <f t="shared" si="16"/>
        <v>0</v>
      </c>
    </row>
    <row r="1065" spans="1:7" x14ac:dyDescent="0.25">
      <c r="A1065" t="e">
        <f>VLOOKUP(B1065,[1]Applicant!$B$2:$D$176,3,FALSE)</f>
        <v>#N/A</v>
      </c>
      <c r="B1065" t="s">
        <v>1251</v>
      </c>
      <c r="E1065">
        <v>1</v>
      </c>
      <c r="G1065">
        <f t="shared" si="16"/>
        <v>0</v>
      </c>
    </row>
    <row r="1066" spans="1:7" x14ac:dyDescent="0.25">
      <c r="A1066" t="e">
        <f>VLOOKUP(B1066,[1]Applicant!$B$2:$D$176,3,FALSE)</f>
        <v>#N/A</v>
      </c>
      <c r="B1066" t="s">
        <v>1251</v>
      </c>
      <c r="E1066">
        <v>1</v>
      </c>
      <c r="G1066">
        <f t="shared" si="16"/>
        <v>0</v>
      </c>
    </row>
    <row r="1067" spans="1:7" x14ac:dyDescent="0.25">
      <c r="A1067" t="e">
        <f>VLOOKUP(B1067,[1]Applicant!$B$2:$D$176,3,FALSE)</f>
        <v>#N/A</v>
      </c>
      <c r="B1067" t="s">
        <v>1251</v>
      </c>
      <c r="E1067">
        <v>1</v>
      </c>
      <c r="G1067">
        <f t="shared" si="16"/>
        <v>0</v>
      </c>
    </row>
    <row r="1068" spans="1:7" x14ac:dyDescent="0.25">
      <c r="A1068" t="e">
        <f>VLOOKUP(B1068,[1]Applicant!$B$2:$D$176,3,FALSE)</f>
        <v>#N/A</v>
      </c>
      <c r="B1068" t="s">
        <v>1251</v>
      </c>
      <c r="E1068">
        <v>1</v>
      </c>
      <c r="G1068">
        <f t="shared" si="16"/>
        <v>0</v>
      </c>
    </row>
    <row r="1069" spans="1:7" x14ac:dyDescent="0.25">
      <c r="A1069" t="e">
        <f>VLOOKUP(B1069,[1]Applicant!$B$2:$D$176,3,FALSE)</f>
        <v>#N/A</v>
      </c>
      <c r="B1069" t="s">
        <v>1177</v>
      </c>
      <c r="C1069" t="s">
        <v>552</v>
      </c>
      <c r="D1069" t="s">
        <v>625</v>
      </c>
      <c r="E1069">
        <v>1</v>
      </c>
      <c r="F1069" t="s">
        <v>869</v>
      </c>
      <c r="G1069">
        <f t="shared" si="16"/>
        <v>1</v>
      </c>
    </row>
    <row r="1070" spans="1:7" x14ac:dyDescent="0.25">
      <c r="A1070" t="e">
        <f>VLOOKUP(B1070,[1]Applicant!$B$2:$D$176,3,FALSE)</f>
        <v>#N/A</v>
      </c>
      <c r="B1070" t="s">
        <v>1177</v>
      </c>
      <c r="C1070" t="s">
        <v>524</v>
      </c>
      <c r="D1070" t="s">
        <v>625</v>
      </c>
      <c r="E1070">
        <v>1</v>
      </c>
      <c r="F1070" t="s">
        <v>869</v>
      </c>
      <c r="G1070">
        <f t="shared" si="16"/>
        <v>1</v>
      </c>
    </row>
    <row r="1071" spans="1:7" x14ac:dyDescent="0.25">
      <c r="A1071" t="e">
        <f>VLOOKUP(B1071,[1]Applicant!$B$2:$D$176,3,FALSE)</f>
        <v>#N/A</v>
      </c>
      <c r="B1071" t="s">
        <v>1177</v>
      </c>
      <c r="C1071" t="s">
        <v>526</v>
      </c>
      <c r="D1071" t="s">
        <v>625</v>
      </c>
      <c r="E1071">
        <v>1</v>
      </c>
      <c r="F1071" t="s">
        <v>868</v>
      </c>
      <c r="G1071">
        <f t="shared" si="16"/>
        <v>1</v>
      </c>
    </row>
    <row r="1072" spans="1:7" x14ac:dyDescent="0.25">
      <c r="A1072" t="e">
        <f>VLOOKUP(B1072,[1]Applicant!$B$2:$D$176,3,FALSE)</f>
        <v>#N/A</v>
      </c>
      <c r="B1072" t="s">
        <v>1177</v>
      </c>
      <c r="C1072" t="s">
        <v>528</v>
      </c>
      <c r="D1072" t="s">
        <v>625</v>
      </c>
      <c r="E1072">
        <v>1</v>
      </c>
      <c r="F1072" t="s">
        <v>868</v>
      </c>
      <c r="G1072">
        <f t="shared" si="16"/>
        <v>1</v>
      </c>
    </row>
    <row r="1073" spans="1:7" x14ac:dyDescent="0.25">
      <c r="A1073" t="e">
        <f>VLOOKUP(B1073,[1]Applicant!$B$2:$D$176,3,FALSE)</f>
        <v>#N/A</v>
      </c>
      <c r="B1073" t="s">
        <v>1177</v>
      </c>
      <c r="C1073" t="s">
        <v>529</v>
      </c>
      <c r="D1073" t="s">
        <v>625</v>
      </c>
      <c r="E1073">
        <v>1</v>
      </c>
      <c r="F1073" t="s">
        <v>868</v>
      </c>
      <c r="G1073">
        <f t="shared" si="16"/>
        <v>1</v>
      </c>
    </row>
    <row r="1074" spans="1:7" x14ac:dyDescent="0.25">
      <c r="A1074" t="e">
        <f>VLOOKUP(B1074,[1]Applicant!$B$2:$D$176,3,FALSE)</f>
        <v>#N/A</v>
      </c>
      <c r="B1074" t="s">
        <v>1177</v>
      </c>
      <c r="C1074" t="s">
        <v>532</v>
      </c>
      <c r="D1074" t="s">
        <v>625</v>
      </c>
      <c r="E1074">
        <v>1</v>
      </c>
      <c r="F1074" t="s">
        <v>868</v>
      </c>
      <c r="G1074">
        <f t="shared" si="16"/>
        <v>1</v>
      </c>
    </row>
    <row r="1075" spans="1:7" x14ac:dyDescent="0.25">
      <c r="A1075" t="e">
        <f>VLOOKUP(B1075,[1]Applicant!$B$2:$D$176,3,FALSE)</f>
        <v>#N/A</v>
      </c>
      <c r="B1075" t="s">
        <v>1177</v>
      </c>
      <c r="C1075" t="s">
        <v>534</v>
      </c>
      <c r="D1075" t="s">
        <v>626</v>
      </c>
      <c r="E1075">
        <v>1</v>
      </c>
      <c r="F1075" t="s">
        <v>867</v>
      </c>
      <c r="G1075">
        <f t="shared" si="16"/>
        <v>1</v>
      </c>
    </row>
    <row r="1076" spans="1:7" x14ac:dyDescent="0.25">
      <c r="A1076" t="e">
        <f>VLOOKUP(B1076,[1]Applicant!$B$2:$D$176,3,FALSE)</f>
        <v>#N/A</v>
      </c>
      <c r="B1076" t="s">
        <v>1177</v>
      </c>
      <c r="C1076" t="s">
        <v>536</v>
      </c>
      <c r="D1076" t="s">
        <v>626</v>
      </c>
      <c r="E1076">
        <v>1</v>
      </c>
      <c r="F1076" t="s">
        <v>867</v>
      </c>
      <c r="G1076">
        <f t="shared" si="16"/>
        <v>1</v>
      </c>
    </row>
    <row r="1077" spans="1:7" x14ac:dyDescent="0.25">
      <c r="A1077" t="e">
        <f>VLOOKUP(B1077,[1]Applicant!$B$2:$D$176,3,FALSE)</f>
        <v>#N/A</v>
      </c>
      <c r="B1077" t="s">
        <v>1177</v>
      </c>
      <c r="C1077" t="s">
        <v>538</v>
      </c>
      <c r="D1077" t="s">
        <v>626</v>
      </c>
      <c r="E1077">
        <v>1</v>
      </c>
      <c r="F1077" t="s">
        <v>867</v>
      </c>
      <c r="G1077">
        <f t="shared" si="16"/>
        <v>1</v>
      </c>
    </row>
    <row r="1078" spans="1:7" x14ac:dyDescent="0.25">
      <c r="A1078" t="e">
        <f>VLOOKUP(B1078,[1]Applicant!$B$2:$D$176,3,FALSE)</f>
        <v>#N/A</v>
      </c>
      <c r="B1078" t="s">
        <v>1177</v>
      </c>
      <c r="C1078" t="s">
        <v>539</v>
      </c>
      <c r="D1078" t="s">
        <v>626</v>
      </c>
      <c r="E1078">
        <v>1</v>
      </c>
      <c r="F1078" t="s">
        <v>867</v>
      </c>
      <c r="G1078">
        <f t="shared" si="16"/>
        <v>1</v>
      </c>
    </row>
    <row r="1079" spans="1:7" x14ac:dyDescent="0.25">
      <c r="A1079" t="e">
        <f>VLOOKUP(B1079,[1]Applicant!$B$2:$D$176,3,FALSE)</f>
        <v>#N/A</v>
      </c>
      <c r="B1079" t="s">
        <v>1177</v>
      </c>
      <c r="C1079" t="s">
        <v>541</v>
      </c>
      <c r="D1079" t="s">
        <v>626</v>
      </c>
      <c r="E1079">
        <v>1</v>
      </c>
      <c r="F1079" t="s">
        <v>867</v>
      </c>
      <c r="G1079">
        <f t="shared" si="16"/>
        <v>1</v>
      </c>
    </row>
    <row r="1080" spans="1:7" x14ac:dyDescent="0.25">
      <c r="A1080" t="e">
        <f>VLOOKUP(B1080,[1]Applicant!$B$2:$D$176,3,FALSE)</f>
        <v>#N/A</v>
      </c>
      <c r="B1080" t="s">
        <v>1177</v>
      </c>
      <c r="C1080" t="s">
        <v>543</v>
      </c>
      <c r="D1080" t="s">
        <v>626</v>
      </c>
      <c r="E1080">
        <v>1</v>
      </c>
      <c r="F1080" t="s">
        <v>867</v>
      </c>
      <c r="G1080">
        <f t="shared" si="16"/>
        <v>1</v>
      </c>
    </row>
    <row r="1081" spans="1:7" x14ac:dyDescent="0.25">
      <c r="A1081" t="e">
        <f>VLOOKUP(B1081,[1]Applicant!$B$2:$D$176,3,FALSE)</f>
        <v>#N/A</v>
      </c>
      <c r="B1081" t="s">
        <v>1177</v>
      </c>
      <c r="C1081" t="s">
        <v>545</v>
      </c>
      <c r="D1081" t="s">
        <v>626</v>
      </c>
      <c r="E1081">
        <v>1</v>
      </c>
      <c r="F1081" t="s">
        <v>867</v>
      </c>
      <c r="G1081">
        <f t="shared" si="16"/>
        <v>1</v>
      </c>
    </row>
    <row r="1082" spans="1:7" x14ac:dyDescent="0.25">
      <c r="A1082" t="e">
        <f>VLOOKUP(B1082,[1]Applicant!$B$2:$D$176,3,FALSE)</f>
        <v>#N/A</v>
      </c>
      <c r="B1082" t="s">
        <v>1177</v>
      </c>
      <c r="C1082" t="s">
        <v>547</v>
      </c>
      <c r="D1082" t="s">
        <v>626</v>
      </c>
      <c r="E1082">
        <v>1</v>
      </c>
      <c r="F1082" t="s">
        <v>867</v>
      </c>
      <c r="G1082">
        <f t="shared" si="16"/>
        <v>1</v>
      </c>
    </row>
    <row r="1083" spans="1:7" x14ac:dyDescent="0.25">
      <c r="A1083" t="e">
        <f>VLOOKUP(B1083,[1]Applicant!$B$2:$D$176,3,FALSE)</f>
        <v>#N/A</v>
      </c>
      <c r="B1083" t="s">
        <v>1177</v>
      </c>
      <c r="C1083" t="s">
        <v>550</v>
      </c>
      <c r="D1083" t="s">
        <v>625</v>
      </c>
      <c r="E1083">
        <v>1</v>
      </c>
      <c r="F1083" t="s">
        <v>866</v>
      </c>
      <c r="G1083">
        <f t="shared" si="16"/>
        <v>1</v>
      </c>
    </row>
    <row r="1084" spans="1:7" x14ac:dyDescent="0.25">
      <c r="A1084" t="e">
        <f>VLOOKUP(B1084,[1]Applicant!$B$2:$D$176,3,FALSE)</f>
        <v>#N/A</v>
      </c>
      <c r="B1084" t="s">
        <v>1178</v>
      </c>
      <c r="C1084" t="s">
        <v>552</v>
      </c>
      <c r="D1084" t="s">
        <v>601</v>
      </c>
      <c r="E1084">
        <v>1</v>
      </c>
      <c r="F1084" t="s">
        <v>864</v>
      </c>
      <c r="G1084">
        <f t="shared" si="16"/>
        <v>3</v>
      </c>
    </row>
    <row r="1085" spans="1:7" x14ac:dyDescent="0.25">
      <c r="A1085" t="e">
        <f>VLOOKUP(B1085,[1]Applicant!$B$2:$D$176,3,FALSE)</f>
        <v>#N/A</v>
      </c>
      <c r="B1085" t="s">
        <v>1178</v>
      </c>
      <c r="C1085" t="s">
        <v>552</v>
      </c>
      <c r="D1085" t="s">
        <v>593</v>
      </c>
      <c r="E1085">
        <v>1</v>
      </c>
      <c r="F1085" t="s">
        <v>864</v>
      </c>
      <c r="G1085">
        <f t="shared" si="16"/>
        <v>3</v>
      </c>
    </row>
    <row r="1086" spans="1:7" x14ac:dyDescent="0.25">
      <c r="A1086" t="e">
        <f>VLOOKUP(B1086,[1]Applicant!$B$2:$D$176,3,FALSE)</f>
        <v>#N/A</v>
      </c>
      <c r="B1086" t="s">
        <v>1178</v>
      </c>
      <c r="C1086" t="s">
        <v>524</v>
      </c>
      <c r="D1086" t="s">
        <v>593</v>
      </c>
      <c r="E1086">
        <v>1</v>
      </c>
      <c r="F1086" t="s">
        <v>864</v>
      </c>
      <c r="G1086">
        <f t="shared" si="16"/>
        <v>3</v>
      </c>
    </row>
    <row r="1087" spans="1:7" x14ac:dyDescent="0.25">
      <c r="A1087" t="e">
        <f>VLOOKUP(B1087,[1]Applicant!$B$2:$D$176,3,FALSE)</f>
        <v>#N/A</v>
      </c>
      <c r="B1087" t="s">
        <v>1178</v>
      </c>
      <c r="C1087" t="s">
        <v>526</v>
      </c>
      <c r="D1087" t="s">
        <v>601</v>
      </c>
      <c r="E1087">
        <v>1</v>
      </c>
      <c r="F1087" t="s">
        <v>864</v>
      </c>
      <c r="G1087">
        <f t="shared" si="16"/>
        <v>3</v>
      </c>
    </row>
    <row r="1088" spans="1:7" x14ac:dyDescent="0.25">
      <c r="A1088" t="e">
        <f>VLOOKUP(B1088,[1]Applicant!$B$2:$D$176,3,FALSE)</f>
        <v>#N/A</v>
      </c>
      <c r="B1088" t="s">
        <v>1178</v>
      </c>
      <c r="C1088" t="s">
        <v>526</v>
      </c>
      <c r="D1088" t="s">
        <v>593</v>
      </c>
      <c r="E1088">
        <v>1</v>
      </c>
      <c r="F1088" t="s">
        <v>864</v>
      </c>
      <c r="G1088">
        <f t="shared" si="16"/>
        <v>3</v>
      </c>
    </row>
    <row r="1089" spans="1:7" x14ac:dyDescent="0.25">
      <c r="A1089" t="e">
        <f>VLOOKUP(B1089,[1]Applicant!$B$2:$D$176,3,FALSE)</f>
        <v>#N/A</v>
      </c>
      <c r="B1089" t="s">
        <v>1178</v>
      </c>
      <c r="C1089" t="s">
        <v>528</v>
      </c>
      <c r="D1089" t="s">
        <v>593</v>
      </c>
      <c r="E1089">
        <v>1</v>
      </c>
      <c r="F1089" t="s">
        <v>864</v>
      </c>
      <c r="G1089">
        <f t="shared" si="16"/>
        <v>3</v>
      </c>
    </row>
    <row r="1090" spans="1:7" x14ac:dyDescent="0.25">
      <c r="A1090" t="e">
        <f>VLOOKUP(B1090,[1]Applicant!$B$2:$D$176,3,FALSE)</f>
        <v>#N/A</v>
      </c>
      <c r="B1090" t="s">
        <v>1178</v>
      </c>
      <c r="C1090" t="s">
        <v>528</v>
      </c>
      <c r="D1090" t="s">
        <v>593</v>
      </c>
      <c r="E1090">
        <v>1</v>
      </c>
      <c r="F1090" t="s">
        <v>865</v>
      </c>
      <c r="G1090">
        <f t="shared" ref="G1090:G1153" si="17">IFERROR(VLOOKUP(D1090,$I$2:$J$126,2,0),0)</f>
        <v>3</v>
      </c>
    </row>
    <row r="1091" spans="1:7" x14ac:dyDescent="0.25">
      <c r="A1091" t="e">
        <f>VLOOKUP(B1091,[1]Applicant!$B$2:$D$176,3,FALSE)</f>
        <v>#N/A</v>
      </c>
      <c r="B1091" t="s">
        <v>1178</v>
      </c>
      <c r="C1091" t="s">
        <v>529</v>
      </c>
      <c r="D1091" t="s">
        <v>593</v>
      </c>
      <c r="E1091">
        <v>1</v>
      </c>
      <c r="F1091" t="s">
        <v>864</v>
      </c>
      <c r="G1091">
        <f t="shared" si="17"/>
        <v>3</v>
      </c>
    </row>
    <row r="1092" spans="1:7" x14ac:dyDescent="0.25">
      <c r="A1092" t="e">
        <f>VLOOKUP(B1092,[1]Applicant!$B$2:$D$176,3,FALSE)</f>
        <v>#N/A</v>
      </c>
      <c r="B1092" t="s">
        <v>1178</v>
      </c>
      <c r="C1092" t="s">
        <v>532</v>
      </c>
      <c r="D1092" t="s">
        <v>601</v>
      </c>
      <c r="E1092">
        <v>1</v>
      </c>
      <c r="F1092" t="s">
        <v>864</v>
      </c>
      <c r="G1092">
        <f t="shared" si="17"/>
        <v>3</v>
      </c>
    </row>
    <row r="1093" spans="1:7" x14ac:dyDescent="0.25">
      <c r="A1093" t="e">
        <f>VLOOKUP(B1093,[1]Applicant!$B$2:$D$176,3,FALSE)</f>
        <v>#N/A</v>
      </c>
      <c r="B1093" t="s">
        <v>1178</v>
      </c>
      <c r="C1093" t="s">
        <v>532</v>
      </c>
      <c r="D1093" t="s">
        <v>593</v>
      </c>
      <c r="E1093">
        <v>1</v>
      </c>
      <c r="F1093" t="s">
        <v>864</v>
      </c>
      <c r="G1093">
        <f t="shared" si="17"/>
        <v>3</v>
      </c>
    </row>
    <row r="1094" spans="1:7" x14ac:dyDescent="0.25">
      <c r="A1094" t="e">
        <f>VLOOKUP(B1094,[1]Applicant!$B$2:$D$176,3,FALSE)</f>
        <v>#N/A</v>
      </c>
      <c r="B1094" t="s">
        <v>1178</v>
      </c>
      <c r="C1094" t="s">
        <v>534</v>
      </c>
      <c r="D1094" t="s">
        <v>601</v>
      </c>
      <c r="E1094">
        <v>1</v>
      </c>
      <c r="F1094" t="s">
        <v>864</v>
      </c>
      <c r="G1094">
        <f t="shared" si="17"/>
        <v>3</v>
      </c>
    </row>
    <row r="1095" spans="1:7" x14ac:dyDescent="0.25">
      <c r="A1095" t="e">
        <f>VLOOKUP(B1095,[1]Applicant!$B$2:$D$176,3,FALSE)</f>
        <v>#N/A</v>
      </c>
      <c r="B1095" t="s">
        <v>1178</v>
      </c>
      <c r="C1095" t="s">
        <v>534</v>
      </c>
      <c r="D1095" t="s">
        <v>593</v>
      </c>
      <c r="E1095">
        <v>1</v>
      </c>
      <c r="F1095" t="s">
        <v>864</v>
      </c>
      <c r="G1095">
        <f t="shared" si="17"/>
        <v>3</v>
      </c>
    </row>
    <row r="1096" spans="1:7" x14ac:dyDescent="0.25">
      <c r="A1096" t="e">
        <f>VLOOKUP(B1096,[1]Applicant!$B$2:$D$176,3,FALSE)</f>
        <v>#N/A</v>
      </c>
      <c r="B1096" t="s">
        <v>1178</v>
      </c>
      <c r="C1096" t="s">
        <v>536</v>
      </c>
      <c r="D1096" t="s">
        <v>601</v>
      </c>
      <c r="E1096">
        <v>1</v>
      </c>
      <c r="F1096" t="s">
        <v>864</v>
      </c>
      <c r="G1096">
        <f t="shared" si="17"/>
        <v>3</v>
      </c>
    </row>
    <row r="1097" spans="1:7" x14ac:dyDescent="0.25">
      <c r="A1097" t="e">
        <f>VLOOKUP(B1097,[1]Applicant!$B$2:$D$176,3,FALSE)</f>
        <v>#N/A</v>
      </c>
      <c r="B1097" t="s">
        <v>1178</v>
      </c>
      <c r="C1097" t="s">
        <v>536</v>
      </c>
      <c r="D1097" t="s">
        <v>593</v>
      </c>
      <c r="E1097">
        <v>1</v>
      </c>
      <c r="F1097" t="s">
        <v>864</v>
      </c>
      <c r="G1097">
        <f t="shared" si="17"/>
        <v>3</v>
      </c>
    </row>
    <row r="1098" spans="1:7" x14ac:dyDescent="0.25">
      <c r="A1098" t="e">
        <f>VLOOKUP(B1098,[1]Applicant!$B$2:$D$176,3,FALSE)</f>
        <v>#N/A</v>
      </c>
      <c r="B1098" t="s">
        <v>1178</v>
      </c>
      <c r="C1098" t="s">
        <v>538</v>
      </c>
      <c r="D1098" t="s">
        <v>601</v>
      </c>
      <c r="E1098">
        <v>1</v>
      </c>
      <c r="F1098" t="s">
        <v>864</v>
      </c>
      <c r="G1098">
        <f t="shared" si="17"/>
        <v>3</v>
      </c>
    </row>
    <row r="1099" spans="1:7" x14ac:dyDescent="0.25">
      <c r="A1099" t="e">
        <f>VLOOKUP(B1099,[1]Applicant!$B$2:$D$176,3,FALSE)</f>
        <v>#N/A</v>
      </c>
      <c r="B1099" t="s">
        <v>1178</v>
      </c>
      <c r="C1099" t="s">
        <v>538</v>
      </c>
      <c r="D1099" t="s">
        <v>593</v>
      </c>
      <c r="E1099">
        <v>1</v>
      </c>
      <c r="F1099" t="s">
        <v>864</v>
      </c>
      <c r="G1099">
        <f t="shared" si="17"/>
        <v>3</v>
      </c>
    </row>
    <row r="1100" spans="1:7" x14ac:dyDescent="0.25">
      <c r="A1100" t="e">
        <f>VLOOKUP(B1100,[1]Applicant!$B$2:$D$176,3,FALSE)</f>
        <v>#N/A</v>
      </c>
      <c r="B1100" t="s">
        <v>1178</v>
      </c>
      <c r="C1100" t="s">
        <v>539</v>
      </c>
      <c r="D1100" t="s">
        <v>601</v>
      </c>
      <c r="E1100">
        <v>1</v>
      </c>
      <c r="F1100" t="s">
        <v>864</v>
      </c>
      <c r="G1100">
        <f t="shared" si="17"/>
        <v>3</v>
      </c>
    </row>
    <row r="1101" spans="1:7" x14ac:dyDescent="0.25">
      <c r="A1101" t="e">
        <f>VLOOKUP(B1101,[1]Applicant!$B$2:$D$176,3,FALSE)</f>
        <v>#N/A</v>
      </c>
      <c r="B1101" t="s">
        <v>1178</v>
      </c>
      <c r="C1101" t="s">
        <v>541</v>
      </c>
      <c r="D1101" t="s">
        <v>601</v>
      </c>
      <c r="E1101">
        <v>1</v>
      </c>
      <c r="F1101" t="s">
        <v>864</v>
      </c>
      <c r="G1101">
        <f t="shared" si="17"/>
        <v>3</v>
      </c>
    </row>
    <row r="1102" spans="1:7" x14ac:dyDescent="0.25">
      <c r="A1102" t="e">
        <f>VLOOKUP(B1102,[1]Applicant!$B$2:$D$176,3,FALSE)</f>
        <v>#N/A</v>
      </c>
      <c r="B1102" t="s">
        <v>1178</v>
      </c>
      <c r="C1102" t="s">
        <v>541</v>
      </c>
      <c r="D1102" t="s">
        <v>593</v>
      </c>
      <c r="E1102">
        <v>1</v>
      </c>
      <c r="F1102" t="s">
        <v>864</v>
      </c>
      <c r="G1102">
        <f t="shared" si="17"/>
        <v>3</v>
      </c>
    </row>
    <row r="1103" spans="1:7" x14ac:dyDescent="0.25">
      <c r="A1103" t="e">
        <f>VLOOKUP(B1103,[1]Applicant!$B$2:$D$176,3,FALSE)</f>
        <v>#N/A</v>
      </c>
      <c r="B1103" t="s">
        <v>1178</v>
      </c>
      <c r="C1103" t="s">
        <v>543</v>
      </c>
      <c r="D1103" t="s">
        <v>601</v>
      </c>
      <c r="E1103">
        <v>1</v>
      </c>
      <c r="F1103" t="s">
        <v>864</v>
      </c>
      <c r="G1103">
        <f t="shared" si="17"/>
        <v>3</v>
      </c>
    </row>
    <row r="1104" spans="1:7" x14ac:dyDescent="0.25">
      <c r="A1104" t="e">
        <f>VLOOKUP(B1104,[1]Applicant!$B$2:$D$176,3,FALSE)</f>
        <v>#N/A</v>
      </c>
      <c r="B1104" t="s">
        <v>1178</v>
      </c>
      <c r="C1104" t="s">
        <v>543</v>
      </c>
      <c r="D1104" t="s">
        <v>569</v>
      </c>
      <c r="E1104">
        <v>1</v>
      </c>
      <c r="F1104" t="s">
        <v>864</v>
      </c>
      <c r="G1104">
        <f t="shared" si="17"/>
        <v>3</v>
      </c>
    </row>
    <row r="1105" spans="1:7" x14ac:dyDescent="0.25">
      <c r="A1105" t="e">
        <f>VLOOKUP(B1105,[1]Applicant!$B$2:$D$176,3,FALSE)</f>
        <v>#N/A</v>
      </c>
      <c r="B1105" t="s">
        <v>1178</v>
      </c>
      <c r="C1105" t="s">
        <v>545</v>
      </c>
      <c r="D1105" t="s">
        <v>601</v>
      </c>
      <c r="E1105">
        <v>1</v>
      </c>
      <c r="F1105" t="s">
        <v>864</v>
      </c>
      <c r="G1105">
        <f t="shared" si="17"/>
        <v>3</v>
      </c>
    </row>
    <row r="1106" spans="1:7" x14ac:dyDescent="0.25">
      <c r="A1106" t="e">
        <f>VLOOKUP(B1106,[1]Applicant!$B$2:$D$176,3,FALSE)</f>
        <v>#N/A</v>
      </c>
      <c r="B1106" t="s">
        <v>1178</v>
      </c>
      <c r="C1106" t="s">
        <v>547</v>
      </c>
      <c r="D1106" t="s">
        <v>601</v>
      </c>
      <c r="E1106">
        <v>1</v>
      </c>
      <c r="F1106" t="s">
        <v>864</v>
      </c>
      <c r="G1106">
        <f t="shared" si="17"/>
        <v>3</v>
      </c>
    </row>
    <row r="1107" spans="1:7" x14ac:dyDescent="0.25">
      <c r="A1107" t="e">
        <f>VLOOKUP(B1107,[1]Applicant!$B$2:$D$176,3,FALSE)</f>
        <v>#N/A</v>
      </c>
      <c r="B1107" t="s">
        <v>1178</v>
      </c>
      <c r="C1107" t="s">
        <v>550</v>
      </c>
      <c r="D1107" t="s">
        <v>601</v>
      </c>
      <c r="E1107">
        <v>1</v>
      </c>
      <c r="F1107" t="s">
        <v>864</v>
      </c>
      <c r="G1107">
        <f t="shared" si="17"/>
        <v>3</v>
      </c>
    </row>
    <row r="1108" spans="1:7" x14ac:dyDescent="0.25">
      <c r="A1108" t="e">
        <f>VLOOKUP(B1108,[1]Applicant!$B$2:$D$176,3,FALSE)</f>
        <v>#N/A</v>
      </c>
      <c r="B1108" t="s">
        <v>1178</v>
      </c>
      <c r="C1108" t="s">
        <v>550</v>
      </c>
      <c r="D1108" t="s">
        <v>569</v>
      </c>
      <c r="E1108">
        <v>1</v>
      </c>
      <c r="F1108" t="s">
        <v>864</v>
      </c>
      <c r="G1108">
        <f t="shared" si="17"/>
        <v>3</v>
      </c>
    </row>
    <row r="1109" spans="1:7" x14ac:dyDescent="0.25">
      <c r="A1109" t="e">
        <f>VLOOKUP(B1109,[1]Applicant!$B$2:$D$176,3,FALSE)</f>
        <v>#N/A</v>
      </c>
      <c r="B1109" t="s">
        <v>1178</v>
      </c>
      <c r="C1109" t="s">
        <v>627</v>
      </c>
      <c r="D1109" t="s">
        <v>601</v>
      </c>
      <c r="E1109">
        <v>1</v>
      </c>
      <c r="F1109" t="s">
        <v>864</v>
      </c>
      <c r="G1109">
        <f t="shared" si="17"/>
        <v>3</v>
      </c>
    </row>
    <row r="1110" spans="1:7" x14ac:dyDescent="0.25">
      <c r="A1110" t="e">
        <f>VLOOKUP(B1110,[1]Applicant!$B$2:$D$176,3,FALSE)</f>
        <v>#N/A</v>
      </c>
      <c r="B1110" t="s">
        <v>1179</v>
      </c>
      <c r="D1110" t="s">
        <v>521</v>
      </c>
      <c r="E1110">
        <v>1</v>
      </c>
      <c r="F1110" t="s">
        <v>521</v>
      </c>
      <c r="G1110">
        <f t="shared" si="17"/>
        <v>0</v>
      </c>
    </row>
    <row r="1111" spans="1:7" x14ac:dyDescent="0.25">
      <c r="A1111" t="e">
        <f>VLOOKUP(B1111,[1]Applicant!$B$2:$D$176,3,FALSE)</f>
        <v>#N/A</v>
      </c>
      <c r="B1111" t="s">
        <v>1179</v>
      </c>
      <c r="D1111" t="s">
        <v>521</v>
      </c>
      <c r="E1111">
        <v>1</v>
      </c>
      <c r="F1111" t="s">
        <v>521</v>
      </c>
      <c r="G1111">
        <f t="shared" si="17"/>
        <v>0</v>
      </c>
    </row>
    <row r="1112" spans="1:7" x14ac:dyDescent="0.25">
      <c r="A1112" t="e">
        <f>VLOOKUP(B1112,[1]Applicant!$B$2:$D$176,3,FALSE)</f>
        <v>#N/A</v>
      </c>
      <c r="B1112" t="s">
        <v>1179</v>
      </c>
      <c r="D1112" t="s">
        <v>521</v>
      </c>
      <c r="E1112">
        <v>1</v>
      </c>
      <c r="F1112" t="s">
        <v>521</v>
      </c>
      <c r="G1112">
        <f t="shared" si="17"/>
        <v>0</v>
      </c>
    </row>
    <row r="1113" spans="1:7" x14ac:dyDescent="0.25">
      <c r="A1113" t="e">
        <f>VLOOKUP(B1113,[1]Applicant!$B$2:$D$176,3,FALSE)</f>
        <v>#N/A</v>
      </c>
      <c r="B1113" t="s">
        <v>1179</v>
      </c>
      <c r="D1113" t="s">
        <v>521</v>
      </c>
      <c r="E1113">
        <v>1</v>
      </c>
      <c r="F1113" t="s">
        <v>521</v>
      </c>
      <c r="G1113">
        <f t="shared" si="17"/>
        <v>0</v>
      </c>
    </row>
    <row r="1114" spans="1:7" x14ac:dyDescent="0.25">
      <c r="A1114" t="e">
        <f>VLOOKUP(B1114,[1]Applicant!$B$2:$D$176,3,FALSE)</f>
        <v>#N/A</v>
      </c>
      <c r="B1114" t="s">
        <v>1179</v>
      </c>
      <c r="D1114" t="s">
        <v>521</v>
      </c>
      <c r="E1114">
        <v>1</v>
      </c>
      <c r="F1114" t="s">
        <v>521</v>
      </c>
      <c r="G1114">
        <f t="shared" si="17"/>
        <v>0</v>
      </c>
    </row>
    <row r="1115" spans="1:7" x14ac:dyDescent="0.25">
      <c r="A1115" t="e">
        <f>VLOOKUP(B1115,[1]Applicant!$B$2:$D$176,3,FALSE)</f>
        <v>#N/A</v>
      </c>
      <c r="B1115" t="s">
        <v>1179</v>
      </c>
      <c r="D1115" t="s">
        <v>521</v>
      </c>
      <c r="E1115">
        <v>1</v>
      </c>
      <c r="F1115" t="s">
        <v>521</v>
      </c>
      <c r="G1115">
        <f t="shared" si="17"/>
        <v>0</v>
      </c>
    </row>
    <row r="1116" spans="1:7" x14ac:dyDescent="0.25">
      <c r="A1116" t="e">
        <f>VLOOKUP(B1116,[1]Applicant!$B$2:$D$176,3,FALSE)</f>
        <v>#N/A</v>
      </c>
      <c r="B1116" t="s">
        <v>1179</v>
      </c>
      <c r="D1116" t="s">
        <v>521</v>
      </c>
      <c r="E1116">
        <v>1</v>
      </c>
      <c r="F1116" t="s">
        <v>521</v>
      </c>
      <c r="G1116">
        <f t="shared" si="17"/>
        <v>0</v>
      </c>
    </row>
    <row r="1117" spans="1:7" x14ac:dyDescent="0.25">
      <c r="A1117" t="e">
        <f>VLOOKUP(B1117,[1]Applicant!$B$2:$D$176,3,FALSE)</f>
        <v>#N/A</v>
      </c>
      <c r="B1117" t="s">
        <v>1179</v>
      </c>
      <c r="D1117" t="s">
        <v>521</v>
      </c>
      <c r="E1117">
        <v>1</v>
      </c>
      <c r="F1117" t="s">
        <v>521</v>
      </c>
      <c r="G1117">
        <f t="shared" si="17"/>
        <v>0</v>
      </c>
    </row>
    <row r="1118" spans="1:7" x14ac:dyDescent="0.25">
      <c r="A1118" t="e">
        <f>VLOOKUP(B1118,[1]Applicant!$B$2:$D$176,3,FALSE)</f>
        <v>#N/A</v>
      </c>
      <c r="B1118" t="s">
        <v>1179</v>
      </c>
      <c r="D1118" t="s">
        <v>521</v>
      </c>
      <c r="E1118">
        <v>1</v>
      </c>
      <c r="F1118" t="s">
        <v>521</v>
      </c>
      <c r="G1118">
        <f t="shared" si="17"/>
        <v>0</v>
      </c>
    </row>
    <row r="1119" spans="1:7" x14ac:dyDescent="0.25">
      <c r="A1119" t="e">
        <f>VLOOKUP(B1119,[1]Applicant!$B$2:$D$176,3,FALSE)</f>
        <v>#N/A</v>
      </c>
      <c r="B1119" t="s">
        <v>1179</v>
      </c>
      <c r="D1119" t="s">
        <v>521</v>
      </c>
      <c r="E1119">
        <v>1</v>
      </c>
      <c r="F1119" t="s">
        <v>521</v>
      </c>
      <c r="G1119">
        <f t="shared" si="17"/>
        <v>0</v>
      </c>
    </row>
    <row r="1120" spans="1:7" x14ac:dyDescent="0.25">
      <c r="A1120" t="e">
        <f>VLOOKUP(B1120,[1]Applicant!$B$2:$D$176,3,FALSE)</f>
        <v>#N/A</v>
      </c>
      <c r="B1120" t="s">
        <v>1179</v>
      </c>
      <c r="D1120" t="s">
        <v>521</v>
      </c>
      <c r="E1120">
        <v>1</v>
      </c>
      <c r="F1120" t="s">
        <v>521</v>
      </c>
      <c r="G1120">
        <f t="shared" si="17"/>
        <v>0</v>
      </c>
    </row>
    <row r="1121" spans="1:7" x14ac:dyDescent="0.25">
      <c r="A1121" t="e">
        <f>VLOOKUP(B1121,[1]Applicant!$B$2:$D$176,3,FALSE)</f>
        <v>#N/A</v>
      </c>
      <c r="B1121" t="s">
        <v>1179</v>
      </c>
      <c r="D1121" t="s">
        <v>521</v>
      </c>
      <c r="E1121">
        <v>1</v>
      </c>
      <c r="F1121" t="s">
        <v>521</v>
      </c>
      <c r="G1121">
        <f t="shared" si="17"/>
        <v>0</v>
      </c>
    </row>
    <row r="1122" spans="1:7" x14ac:dyDescent="0.25">
      <c r="A1122" t="e">
        <f>VLOOKUP(B1122,[1]Applicant!$B$2:$D$176,3,FALSE)</f>
        <v>#N/A</v>
      </c>
      <c r="B1122" t="s">
        <v>1179</v>
      </c>
      <c r="D1122" t="s">
        <v>521</v>
      </c>
      <c r="E1122">
        <v>1</v>
      </c>
      <c r="F1122" t="s">
        <v>521</v>
      </c>
      <c r="G1122">
        <f t="shared" si="17"/>
        <v>0</v>
      </c>
    </row>
    <row r="1123" spans="1:7" x14ac:dyDescent="0.25">
      <c r="A1123" t="e">
        <f>VLOOKUP(B1123,[1]Applicant!$B$2:$D$176,3,FALSE)</f>
        <v>#N/A</v>
      </c>
      <c r="B1123" t="s">
        <v>1179</v>
      </c>
      <c r="D1123" t="s">
        <v>521</v>
      </c>
      <c r="E1123">
        <v>1</v>
      </c>
      <c r="F1123" t="s">
        <v>521</v>
      </c>
      <c r="G1123">
        <f t="shared" si="17"/>
        <v>0</v>
      </c>
    </row>
    <row r="1124" spans="1:7" x14ac:dyDescent="0.25">
      <c r="A1124" t="e">
        <f>VLOOKUP(B1124,[1]Applicant!$B$2:$D$176,3,FALSE)</f>
        <v>#N/A</v>
      </c>
      <c r="B1124" t="s">
        <v>1179</v>
      </c>
      <c r="D1124" t="s">
        <v>521</v>
      </c>
      <c r="E1124">
        <v>1</v>
      </c>
      <c r="F1124" t="s">
        <v>521</v>
      </c>
      <c r="G1124">
        <f t="shared" si="17"/>
        <v>0</v>
      </c>
    </row>
    <row r="1125" spans="1:7" x14ac:dyDescent="0.25">
      <c r="A1125" t="e">
        <f>VLOOKUP(B1125,[1]Applicant!$B$2:$D$176,3,FALSE)</f>
        <v>#N/A</v>
      </c>
      <c r="B1125" t="s">
        <v>1180</v>
      </c>
      <c r="C1125" t="s">
        <v>552</v>
      </c>
      <c r="D1125" t="s">
        <v>585</v>
      </c>
      <c r="E1125">
        <v>1</v>
      </c>
      <c r="F1125" t="s">
        <v>863</v>
      </c>
      <c r="G1125">
        <f t="shared" si="17"/>
        <v>1</v>
      </c>
    </row>
    <row r="1126" spans="1:7" x14ac:dyDescent="0.25">
      <c r="A1126" t="e">
        <f>VLOOKUP(B1126,[1]Applicant!$B$2:$D$176,3,FALSE)</f>
        <v>#N/A</v>
      </c>
      <c r="B1126" t="s">
        <v>1180</v>
      </c>
      <c r="C1126" t="s">
        <v>524</v>
      </c>
      <c r="D1126" t="s">
        <v>585</v>
      </c>
      <c r="E1126">
        <v>1</v>
      </c>
      <c r="F1126" t="s">
        <v>863</v>
      </c>
      <c r="G1126">
        <f t="shared" si="17"/>
        <v>1</v>
      </c>
    </row>
    <row r="1127" spans="1:7" x14ac:dyDescent="0.25">
      <c r="A1127" t="e">
        <f>VLOOKUP(B1127,[1]Applicant!$B$2:$D$176,3,FALSE)</f>
        <v>#N/A</v>
      </c>
      <c r="B1127" t="s">
        <v>1180</v>
      </c>
      <c r="C1127" t="s">
        <v>526</v>
      </c>
      <c r="D1127" t="s">
        <v>585</v>
      </c>
      <c r="E1127">
        <v>1</v>
      </c>
      <c r="F1127" t="s">
        <v>863</v>
      </c>
      <c r="G1127">
        <f t="shared" si="17"/>
        <v>1</v>
      </c>
    </row>
    <row r="1128" spans="1:7" x14ac:dyDescent="0.25">
      <c r="A1128" t="e">
        <f>VLOOKUP(B1128,[1]Applicant!$B$2:$D$176,3,FALSE)</f>
        <v>#N/A</v>
      </c>
      <c r="B1128" t="s">
        <v>1180</v>
      </c>
      <c r="C1128" t="s">
        <v>528</v>
      </c>
      <c r="D1128" t="s">
        <v>585</v>
      </c>
      <c r="E1128">
        <v>1</v>
      </c>
      <c r="F1128" t="s">
        <v>863</v>
      </c>
      <c r="G1128">
        <f t="shared" si="17"/>
        <v>1</v>
      </c>
    </row>
    <row r="1129" spans="1:7" x14ac:dyDescent="0.25">
      <c r="A1129" t="e">
        <f>VLOOKUP(B1129,[1]Applicant!$B$2:$D$176,3,FALSE)</f>
        <v>#N/A</v>
      </c>
      <c r="B1129" t="s">
        <v>1180</v>
      </c>
      <c r="C1129" t="s">
        <v>529</v>
      </c>
      <c r="D1129" t="s">
        <v>585</v>
      </c>
      <c r="E1129">
        <v>1</v>
      </c>
      <c r="F1129" t="s">
        <v>863</v>
      </c>
      <c r="G1129">
        <f t="shared" si="17"/>
        <v>1</v>
      </c>
    </row>
    <row r="1130" spans="1:7" x14ac:dyDescent="0.25">
      <c r="A1130" t="e">
        <f>VLOOKUP(B1130,[1]Applicant!$B$2:$D$176,3,FALSE)</f>
        <v>#N/A</v>
      </c>
      <c r="B1130" t="s">
        <v>1180</v>
      </c>
      <c r="C1130" t="s">
        <v>532</v>
      </c>
      <c r="D1130" t="s">
        <v>585</v>
      </c>
      <c r="E1130">
        <v>1</v>
      </c>
      <c r="F1130" t="s">
        <v>863</v>
      </c>
      <c r="G1130">
        <f t="shared" si="17"/>
        <v>1</v>
      </c>
    </row>
    <row r="1131" spans="1:7" x14ac:dyDescent="0.25">
      <c r="A1131" t="e">
        <f>VLOOKUP(B1131,[1]Applicant!$B$2:$D$176,3,FALSE)</f>
        <v>#N/A</v>
      </c>
      <c r="B1131" t="s">
        <v>1180</v>
      </c>
      <c r="C1131" t="s">
        <v>534</v>
      </c>
      <c r="D1131" t="s">
        <v>585</v>
      </c>
      <c r="E1131">
        <v>1</v>
      </c>
      <c r="F1131" t="s">
        <v>863</v>
      </c>
      <c r="G1131">
        <f t="shared" si="17"/>
        <v>1</v>
      </c>
    </row>
    <row r="1132" spans="1:7" x14ac:dyDescent="0.25">
      <c r="A1132" t="e">
        <f>VLOOKUP(B1132,[1]Applicant!$B$2:$D$176,3,FALSE)</f>
        <v>#N/A</v>
      </c>
      <c r="B1132" t="s">
        <v>1180</v>
      </c>
      <c r="C1132" t="s">
        <v>536</v>
      </c>
      <c r="D1132" t="s">
        <v>585</v>
      </c>
      <c r="E1132">
        <v>1</v>
      </c>
      <c r="F1132" t="s">
        <v>863</v>
      </c>
      <c r="G1132">
        <f t="shared" si="17"/>
        <v>1</v>
      </c>
    </row>
    <row r="1133" spans="1:7" x14ac:dyDescent="0.25">
      <c r="A1133" t="e">
        <f>VLOOKUP(B1133,[1]Applicant!$B$2:$D$176,3,FALSE)</f>
        <v>#N/A</v>
      </c>
      <c r="B1133" t="s">
        <v>1180</v>
      </c>
      <c r="C1133" t="s">
        <v>538</v>
      </c>
      <c r="D1133" t="s">
        <v>585</v>
      </c>
      <c r="E1133">
        <v>1</v>
      </c>
      <c r="F1133" t="s">
        <v>863</v>
      </c>
      <c r="G1133">
        <f t="shared" si="17"/>
        <v>1</v>
      </c>
    </row>
    <row r="1134" spans="1:7" x14ac:dyDescent="0.25">
      <c r="A1134" t="e">
        <f>VLOOKUP(B1134,[1]Applicant!$B$2:$D$176,3,FALSE)</f>
        <v>#N/A</v>
      </c>
      <c r="B1134" t="s">
        <v>1180</v>
      </c>
      <c r="C1134" t="s">
        <v>539</v>
      </c>
      <c r="D1134" t="s">
        <v>585</v>
      </c>
      <c r="E1134">
        <v>1</v>
      </c>
      <c r="F1134" t="s">
        <v>863</v>
      </c>
      <c r="G1134">
        <f t="shared" si="17"/>
        <v>1</v>
      </c>
    </row>
    <row r="1135" spans="1:7" x14ac:dyDescent="0.25">
      <c r="A1135" t="e">
        <f>VLOOKUP(B1135,[1]Applicant!$B$2:$D$176,3,FALSE)</f>
        <v>#N/A</v>
      </c>
      <c r="B1135" t="s">
        <v>1180</v>
      </c>
      <c r="C1135" t="s">
        <v>541</v>
      </c>
      <c r="D1135" t="s">
        <v>585</v>
      </c>
      <c r="E1135">
        <v>1</v>
      </c>
      <c r="F1135" t="s">
        <v>863</v>
      </c>
      <c r="G1135">
        <f t="shared" si="17"/>
        <v>1</v>
      </c>
    </row>
    <row r="1136" spans="1:7" x14ac:dyDescent="0.25">
      <c r="A1136" t="e">
        <f>VLOOKUP(B1136,[1]Applicant!$B$2:$D$176,3,FALSE)</f>
        <v>#N/A</v>
      </c>
      <c r="B1136" t="s">
        <v>1180</v>
      </c>
      <c r="C1136" t="s">
        <v>543</v>
      </c>
      <c r="D1136" t="s">
        <v>585</v>
      </c>
      <c r="E1136">
        <v>1</v>
      </c>
      <c r="F1136" t="s">
        <v>863</v>
      </c>
      <c r="G1136">
        <f t="shared" si="17"/>
        <v>1</v>
      </c>
    </row>
    <row r="1137" spans="1:7" x14ac:dyDescent="0.25">
      <c r="A1137" t="e">
        <f>VLOOKUP(B1137,[1]Applicant!$B$2:$D$176,3,FALSE)</f>
        <v>#N/A</v>
      </c>
      <c r="B1137" t="s">
        <v>1180</v>
      </c>
      <c r="C1137" t="s">
        <v>545</v>
      </c>
      <c r="D1137" t="s">
        <v>585</v>
      </c>
      <c r="E1137">
        <v>1</v>
      </c>
      <c r="F1137" t="s">
        <v>863</v>
      </c>
      <c r="G1137">
        <f t="shared" si="17"/>
        <v>1</v>
      </c>
    </row>
    <row r="1138" spans="1:7" x14ac:dyDescent="0.25">
      <c r="A1138" t="e">
        <f>VLOOKUP(B1138,[1]Applicant!$B$2:$D$176,3,FALSE)</f>
        <v>#N/A</v>
      </c>
      <c r="B1138" t="s">
        <v>1180</v>
      </c>
      <c r="C1138" t="s">
        <v>547</v>
      </c>
      <c r="D1138" t="s">
        <v>585</v>
      </c>
      <c r="E1138">
        <v>1</v>
      </c>
      <c r="F1138" t="s">
        <v>863</v>
      </c>
      <c r="G1138">
        <f t="shared" si="17"/>
        <v>1</v>
      </c>
    </row>
    <row r="1139" spans="1:7" x14ac:dyDescent="0.25">
      <c r="A1139" t="e">
        <f>VLOOKUP(B1139,[1]Applicant!$B$2:$D$176,3,FALSE)</f>
        <v>#N/A</v>
      </c>
      <c r="B1139" t="s">
        <v>1180</v>
      </c>
      <c r="C1139" t="s">
        <v>550</v>
      </c>
      <c r="D1139" t="s">
        <v>585</v>
      </c>
      <c r="E1139">
        <v>1</v>
      </c>
      <c r="F1139" t="s">
        <v>863</v>
      </c>
      <c r="G1139">
        <f t="shared" si="17"/>
        <v>1</v>
      </c>
    </row>
    <row r="1140" spans="1:7" x14ac:dyDescent="0.25">
      <c r="A1140" t="e">
        <f>VLOOKUP(B1140,[1]Applicant!$B$2:$D$176,3,FALSE)</f>
        <v>#N/A</v>
      </c>
      <c r="B1140" t="s">
        <v>1181</v>
      </c>
      <c r="C1140" t="s">
        <v>552</v>
      </c>
      <c r="D1140" t="s">
        <v>551</v>
      </c>
      <c r="E1140">
        <v>1</v>
      </c>
      <c r="F1140" t="s">
        <v>862</v>
      </c>
      <c r="G1140">
        <f t="shared" si="17"/>
        <v>1</v>
      </c>
    </row>
    <row r="1141" spans="1:7" x14ac:dyDescent="0.25">
      <c r="A1141" t="e">
        <f>VLOOKUP(B1141,[1]Applicant!$B$2:$D$176,3,FALSE)</f>
        <v>#N/A</v>
      </c>
      <c r="B1141" t="s">
        <v>1181</v>
      </c>
      <c r="C1141" t="s">
        <v>524</v>
      </c>
      <c r="D1141" t="s">
        <v>551</v>
      </c>
      <c r="E1141">
        <v>1</v>
      </c>
      <c r="F1141" t="s">
        <v>862</v>
      </c>
      <c r="G1141">
        <f t="shared" si="17"/>
        <v>1</v>
      </c>
    </row>
    <row r="1142" spans="1:7" x14ac:dyDescent="0.25">
      <c r="A1142" t="e">
        <f>VLOOKUP(B1142,[1]Applicant!$B$2:$D$176,3,FALSE)</f>
        <v>#N/A</v>
      </c>
      <c r="B1142" t="s">
        <v>1181</v>
      </c>
      <c r="C1142" t="s">
        <v>526</v>
      </c>
      <c r="D1142" t="s">
        <v>551</v>
      </c>
      <c r="E1142">
        <v>1</v>
      </c>
      <c r="F1142" t="s">
        <v>862</v>
      </c>
      <c r="G1142">
        <f t="shared" si="17"/>
        <v>1</v>
      </c>
    </row>
    <row r="1143" spans="1:7" x14ac:dyDescent="0.25">
      <c r="A1143" t="e">
        <f>VLOOKUP(B1143,[1]Applicant!$B$2:$D$176,3,FALSE)</f>
        <v>#N/A</v>
      </c>
      <c r="B1143" t="s">
        <v>1181</v>
      </c>
      <c r="C1143" t="s">
        <v>528</v>
      </c>
      <c r="D1143" t="s">
        <v>551</v>
      </c>
      <c r="E1143">
        <v>1</v>
      </c>
      <c r="F1143" t="s">
        <v>862</v>
      </c>
      <c r="G1143">
        <f t="shared" si="17"/>
        <v>1</v>
      </c>
    </row>
    <row r="1144" spans="1:7" x14ac:dyDescent="0.25">
      <c r="A1144" t="e">
        <f>VLOOKUP(B1144,[1]Applicant!$B$2:$D$176,3,FALSE)</f>
        <v>#N/A</v>
      </c>
      <c r="B1144" t="s">
        <v>1181</v>
      </c>
      <c r="C1144" t="s">
        <v>529</v>
      </c>
      <c r="D1144" t="s">
        <v>551</v>
      </c>
      <c r="E1144">
        <v>1</v>
      </c>
      <c r="F1144" t="s">
        <v>861</v>
      </c>
      <c r="G1144">
        <f t="shared" si="17"/>
        <v>1</v>
      </c>
    </row>
    <row r="1145" spans="1:7" x14ac:dyDescent="0.25">
      <c r="A1145" t="e">
        <f>VLOOKUP(B1145,[1]Applicant!$B$2:$D$176,3,FALSE)</f>
        <v>#N/A</v>
      </c>
      <c r="B1145" t="s">
        <v>1181</v>
      </c>
      <c r="C1145" t="s">
        <v>532</v>
      </c>
      <c r="D1145" t="s">
        <v>613</v>
      </c>
      <c r="E1145">
        <v>1</v>
      </c>
      <c r="F1145" t="s">
        <v>860</v>
      </c>
      <c r="G1145">
        <f t="shared" si="17"/>
        <v>3</v>
      </c>
    </row>
    <row r="1146" spans="1:7" x14ac:dyDescent="0.25">
      <c r="A1146" t="e">
        <f>VLOOKUP(B1146,[1]Applicant!$B$2:$D$176,3,FALSE)</f>
        <v>#N/A</v>
      </c>
      <c r="B1146" t="s">
        <v>1181</v>
      </c>
      <c r="C1146" t="s">
        <v>534</v>
      </c>
      <c r="D1146" t="s">
        <v>613</v>
      </c>
      <c r="E1146">
        <v>1</v>
      </c>
      <c r="F1146" t="s">
        <v>860</v>
      </c>
      <c r="G1146">
        <f t="shared" si="17"/>
        <v>3</v>
      </c>
    </row>
    <row r="1147" spans="1:7" x14ac:dyDescent="0.25">
      <c r="A1147" t="e">
        <f>VLOOKUP(B1147,[1]Applicant!$B$2:$D$176,3,FALSE)</f>
        <v>#N/A</v>
      </c>
      <c r="B1147" t="s">
        <v>1181</v>
      </c>
      <c r="C1147" t="s">
        <v>536</v>
      </c>
      <c r="D1147" t="s">
        <v>613</v>
      </c>
      <c r="E1147">
        <v>1</v>
      </c>
      <c r="F1147" t="s">
        <v>860</v>
      </c>
      <c r="G1147">
        <f t="shared" si="17"/>
        <v>3</v>
      </c>
    </row>
    <row r="1148" spans="1:7" x14ac:dyDescent="0.25">
      <c r="A1148" t="e">
        <f>VLOOKUP(B1148,[1]Applicant!$B$2:$D$176,3,FALSE)</f>
        <v>#N/A</v>
      </c>
      <c r="B1148" t="s">
        <v>1181</v>
      </c>
      <c r="C1148" t="s">
        <v>538</v>
      </c>
      <c r="D1148" t="s">
        <v>613</v>
      </c>
      <c r="E1148">
        <v>1</v>
      </c>
      <c r="F1148" t="s">
        <v>860</v>
      </c>
      <c r="G1148">
        <f t="shared" si="17"/>
        <v>3</v>
      </c>
    </row>
    <row r="1149" spans="1:7" x14ac:dyDescent="0.25">
      <c r="A1149" t="e">
        <f>VLOOKUP(B1149,[1]Applicant!$B$2:$D$176,3,FALSE)</f>
        <v>#N/A</v>
      </c>
      <c r="B1149" t="s">
        <v>1181</v>
      </c>
      <c r="C1149" t="s">
        <v>539</v>
      </c>
      <c r="D1149" t="s">
        <v>613</v>
      </c>
      <c r="E1149">
        <v>1</v>
      </c>
      <c r="F1149" t="s">
        <v>860</v>
      </c>
      <c r="G1149">
        <f t="shared" si="17"/>
        <v>3</v>
      </c>
    </row>
    <row r="1150" spans="1:7" x14ac:dyDescent="0.25">
      <c r="A1150" t="e">
        <f>VLOOKUP(B1150,[1]Applicant!$B$2:$D$176,3,FALSE)</f>
        <v>#N/A</v>
      </c>
      <c r="B1150" t="s">
        <v>1181</v>
      </c>
      <c r="C1150" t="s">
        <v>541</v>
      </c>
      <c r="D1150" t="s">
        <v>613</v>
      </c>
      <c r="E1150">
        <v>1</v>
      </c>
      <c r="F1150" t="s">
        <v>860</v>
      </c>
      <c r="G1150">
        <f t="shared" si="17"/>
        <v>3</v>
      </c>
    </row>
    <row r="1151" spans="1:7" x14ac:dyDescent="0.25">
      <c r="A1151" t="e">
        <f>VLOOKUP(B1151,[1]Applicant!$B$2:$D$176,3,FALSE)</f>
        <v>#N/A</v>
      </c>
      <c r="B1151" t="s">
        <v>1181</v>
      </c>
      <c r="C1151" t="s">
        <v>543</v>
      </c>
      <c r="D1151" t="s">
        <v>613</v>
      </c>
      <c r="E1151">
        <v>1</v>
      </c>
      <c r="F1151" t="s">
        <v>860</v>
      </c>
      <c r="G1151">
        <f t="shared" si="17"/>
        <v>3</v>
      </c>
    </row>
    <row r="1152" spans="1:7" x14ac:dyDescent="0.25">
      <c r="A1152" t="e">
        <f>VLOOKUP(B1152,[1]Applicant!$B$2:$D$176,3,FALSE)</f>
        <v>#N/A</v>
      </c>
      <c r="B1152" t="s">
        <v>1181</v>
      </c>
      <c r="C1152" t="s">
        <v>545</v>
      </c>
      <c r="D1152" t="s">
        <v>613</v>
      </c>
      <c r="E1152">
        <v>1</v>
      </c>
      <c r="F1152" t="s">
        <v>860</v>
      </c>
      <c r="G1152">
        <f t="shared" si="17"/>
        <v>3</v>
      </c>
    </row>
    <row r="1153" spans="1:7" x14ac:dyDescent="0.25">
      <c r="A1153" t="e">
        <f>VLOOKUP(B1153,[1]Applicant!$B$2:$D$176,3,FALSE)</f>
        <v>#N/A</v>
      </c>
      <c r="B1153" t="s">
        <v>1181</v>
      </c>
      <c r="C1153" t="s">
        <v>547</v>
      </c>
      <c r="D1153" t="s">
        <v>613</v>
      </c>
      <c r="E1153">
        <v>1</v>
      </c>
      <c r="F1153" t="s">
        <v>860</v>
      </c>
      <c r="G1153">
        <f t="shared" si="17"/>
        <v>3</v>
      </c>
    </row>
    <row r="1154" spans="1:7" x14ac:dyDescent="0.25">
      <c r="A1154" t="e">
        <f>VLOOKUP(B1154,[1]Applicant!$B$2:$D$176,3,FALSE)</f>
        <v>#N/A</v>
      </c>
      <c r="B1154" t="s">
        <v>1181</v>
      </c>
      <c r="C1154" t="s">
        <v>550</v>
      </c>
      <c r="D1154" t="s">
        <v>613</v>
      </c>
      <c r="E1154">
        <v>1</v>
      </c>
      <c r="F1154" t="s">
        <v>860</v>
      </c>
      <c r="G1154">
        <f t="shared" ref="G1154:G1217" si="18">IFERROR(VLOOKUP(D1154,$I$2:$J$126,2,0),0)</f>
        <v>3</v>
      </c>
    </row>
    <row r="1155" spans="1:7" x14ac:dyDescent="0.25">
      <c r="A1155" t="e">
        <f>VLOOKUP(B1155,[1]Applicant!$B$2:$D$176,3,FALSE)</f>
        <v>#N/A</v>
      </c>
      <c r="B1155" t="s">
        <v>1182</v>
      </c>
      <c r="C1155" t="s">
        <v>552</v>
      </c>
      <c r="D1155" t="s">
        <v>521</v>
      </c>
      <c r="E1155">
        <v>1</v>
      </c>
      <c r="F1155" t="s">
        <v>521</v>
      </c>
      <c r="G1155">
        <f t="shared" si="18"/>
        <v>0</v>
      </c>
    </row>
    <row r="1156" spans="1:7" x14ac:dyDescent="0.25">
      <c r="A1156" t="e">
        <f>VLOOKUP(B1156,[1]Applicant!$B$2:$D$176,3,FALSE)</f>
        <v>#N/A</v>
      </c>
      <c r="B1156" t="s">
        <v>1182</v>
      </c>
      <c r="C1156" t="s">
        <v>524</v>
      </c>
      <c r="D1156" t="s">
        <v>521</v>
      </c>
      <c r="E1156">
        <v>1</v>
      </c>
      <c r="F1156" t="s">
        <v>521</v>
      </c>
      <c r="G1156">
        <f t="shared" si="18"/>
        <v>0</v>
      </c>
    </row>
    <row r="1157" spans="1:7" x14ac:dyDescent="0.25">
      <c r="A1157" t="e">
        <f>VLOOKUP(B1157,[1]Applicant!$B$2:$D$176,3,FALSE)</f>
        <v>#N/A</v>
      </c>
      <c r="B1157" t="s">
        <v>1182</v>
      </c>
      <c r="C1157" t="s">
        <v>526</v>
      </c>
      <c r="D1157" t="s">
        <v>521</v>
      </c>
      <c r="E1157">
        <v>1</v>
      </c>
      <c r="F1157" t="s">
        <v>521</v>
      </c>
      <c r="G1157">
        <f t="shared" si="18"/>
        <v>0</v>
      </c>
    </row>
    <row r="1158" spans="1:7" x14ac:dyDescent="0.25">
      <c r="A1158" t="e">
        <f>VLOOKUP(B1158,[1]Applicant!$B$2:$D$176,3,FALSE)</f>
        <v>#N/A</v>
      </c>
      <c r="B1158" t="s">
        <v>1182</v>
      </c>
      <c r="C1158" t="s">
        <v>528</v>
      </c>
      <c r="D1158" t="s">
        <v>521</v>
      </c>
      <c r="E1158">
        <v>1</v>
      </c>
      <c r="F1158" t="s">
        <v>521</v>
      </c>
      <c r="G1158">
        <f t="shared" si="18"/>
        <v>0</v>
      </c>
    </row>
    <row r="1159" spans="1:7" x14ac:dyDescent="0.25">
      <c r="A1159" t="e">
        <f>VLOOKUP(B1159,[1]Applicant!$B$2:$D$176,3,FALSE)</f>
        <v>#N/A</v>
      </c>
      <c r="B1159" t="s">
        <v>1182</v>
      </c>
      <c r="C1159" t="s">
        <v>529</v>
      </c>
      <c r="D1159" t="s">
        <v>521</v>
      </c>
      <c r="E1159">
        <v>1</v>
      </c>
      <c r="F1159" t="s">
        <v>521</v>
      </c>
      <c r="G1159">
        <f t="shared" si="18"/>
        <v>0</v>
      </c>
    </row>
    <row r="1160" spans="1:7" x14ac:dyDescent="0.25">
      <c r="A1160" t="e">
        <f>VLOOKUP(B1160,[1]Applicant!$B$2:$D$176,3,FALSE)</f>
        <v>#N/A</v>
      </c>
      <c r="B1160" t="s">
        <v>1182</v>
      </c>
      <c r="C1160" t="s">
        <v>532</v>
      </c>
      <c r="D1160" t="s">
        <v>521</v>
      </c>
      <c r="E1160">
        <v>1</v>
      </c>
      <c r="F1160" t="s">
        <v>521</v>
      </c>
      <c r="G1160">
        <f t="shared" si="18"/>
        <v>0</v>
      </c>
    </row>
    <row r="1161" spans="1:7" x14ac:dyDescent="0.25">
      <c r="A1161" t="e">
        <f>VLOOKUP(B1161,[1]Applicant!$B$2:$D$176,3,FALSE)</f>
        <v>#N/A</v>
      </c>
      <c r="B1161" t="s">
        <v>1182</v>
      </c>
      <c r="C1161" t="s">
        <v>534</v>
      </c>
      <c r="D1161" t="s">
        <v>521</v>
      </c>
      <c r="E1161">
        <v>1</v>
      </c>
      <c r="F1161" t="s">
        <v>521</v>
      </c>
      <c r="G1161">
        <f t="shared" si="18"/>
        <v>0</v>
      </c>
    </row>
    <row r="1162" spans="1:7" x14ac:dyDescent="0.25">
      <c r="A1162" t="e">
        <f>VLOOKUP(B1162,[1]Applicant!$B$2:$D$176,3,FALSE)</f>
        <v>#N/A</v>
      </c>
      <c r="B1162" t="s">
        <v>1182</v>
      </c>
      <c r="C1162" t="s">
        <v>536</v>
      </c>
      <c r="D1162" t="s">
        <v>521</v>
      </c>
      <c r="E1162">
        <v>1</v>
      </c>
      <c r="F1162" t="s">
        <v>521</v>
      </c>
      <c r="G1162">
        <f t="shared" si="18"/>
        <v>0</v>
      </c>
    </row>
    <row r="1163" spans="1:7" x14ac:dyDescent="0.25">
      <c r="A1163" t="e">
        <f>VLOOKUP(B1163,[1]Applicant!$B$2:$D$176,3,FALSE)</f>
        <v>#N/A</v>
      </c>
      <c r="B1163" t="s">
        <v>1182</v>
      </c>
      <c r="C1163" t="s">
        <v>538</v>
      </c>
      <c r="D1163" t="s">
        <v>626</v>
      </c>
      <c r="E1163">
        <v>1</v>
      </c>
      <c r="F1163" t="s">
        <v>855</v>
      </c>
      <c r="G1163">
        <f t="shared" si="18"/>
        <v>1</v>
      </c>
    </row>
    <row r="1164" spans="1:7" x14ac:dyDescent="0.25">
      <c r="A1164" t="e">
        <f>VLOOKUP(B1164,[1]Applicant!$B$2:$D$176,3,FALSE)</f>
        <v>#N/A</v>
      </c>
      <c r="B1164" t="s">
        <v>1182</v>
      </c>
      <c r="C1164" t="s">
        <v>539</v>
      </c>
      <c r="D1164" t="s">
        <v>626</v>
      </c>
      <c r="E1164">
        <v>1</v>
      </c>
      <c r="F1164" t="s">
        <v>855</v>
      </c>
      <c r="G1164">
        <f t="shared" si="18"/>
        <v>1</v>
      </c>
    </row>
    <row r="1165" spans="1:7" x14ac:dyDescent="0.25">
      <c r="A1165" t="e">
        <f>VLOOKUP(B1165,[1]Applicant!$B$2:$D$176,3,FALSE)</f>
        <v>#N/A</v>
      </c>
      <c r="B1165" t="s">
        <v>1182</v>
      </c>
      <c r="C1165" t="s">
        <v>541</v>
      </c>
      <c r="D1165" t="s">
        <v>626</v>
      </c>
      <c r="E1165">
        <v>1</v>
      </c>
      <c r="F1165" t="s">
        <v>855</v>
      </c>
      <c r="G1165">
        <f t="shared" si="18"/>
        <v>1</v>
      </c>
    </row>
    <row r="1166" spans="1:7" x14ac:dyDescent="0.25">
      <c r="A1166" t="e">
        <f>VLOOKUP(B1166,[1]Applicant!$B$2:$D$176,3,FALSE)</f>
        <v>#N/A</v>
      </c>
      <c r="B1166" t="s">
        <v>1182</v>
      </c>
      <c r="C1166" t="s">
        <v>543</v>
      </c>
      <c r="D1166" t="s">
        <v>626</v>
      </c>
      <c r="E1166">
        <v>1</v>
      </c>
      <c r="F1166" t="s">
        <v>855</v>
      </c>
      <c r="G1166">
        <f t="shared" si="18"/>
        <v>1</v>
      </c>
    </row>
    <row r="1167" spans="1:7" x14ac:dyDescent="0.25">
      <c r="A1167" t="e">
        <f>VLOOKUP(B1167,[1]Applicant!$B$2:$D$176,3,FALSE)</f>
        <v>#N/A</v>
      </c>
      <c r="B1167" t="s">
        <v>1182</v>
      </c>
      <c r="C1167" t="s">
        <v>545</v>
      </c>
      <c r="D1167" t="s">
        <v>626</v>
      </c>
      <c r="E1167">
        <v>1</v>
      </c>
      <c r="F1167" t="s">
        <v>855</v>
      </c>
      <c r="G1167">
        <f t="shared" si="18"/>
        <v>1</v>
      </c>
    </row>
    <row r="1168" spans="1:7" x14ac:dyDescent="0.25">
      <c r="A1168" t="e">
        <f>VLOOKUP(B1168,[1]Applicant!$B$2:$D$176,3,FALSE)</f>
        <v>#N/A</v>
      </c>
      <c r="B1168" t="s">
        <v>1182</v>
      </c>
      <c r="C1168" t="s">
        <v>547</v>
      </c>
      <c r="D1168" t="s">
        <v>626</v>
      </c>
      <c r="E1168">
        <v>1</v>
      </c>
      <c r="F1168" t="s">
        <v>855</v>
      </c>
      <c r="G1168">
        <f t="shared" si="18"/>
        <v>1</v>
      </c>
    </row>
    <row r="1169" spans="1:7" x14ac:dyDescent="0.25">
      <c r="A1169" t="e">
        <f>VLOOKUP(B1169,[1]Applicant!$B$2:$D$176,3,FALSE)</f>
        <v>#N/A</v>
      </c>
      <c r="B1169" t="s">
        <v>1182</v>
      </c>
      <c r="C1169" t="s">
        <v>550</v>
      </c>
      <c r="D1169" t="s">
        <v>626</v>
      </c>
      <c r="E1169">
        <v>1</v>
      </c>
      <c r="F1169" t="s">
        <v>855</v>
      </c>
      <c r="G1169">
        <f t="shared" si="18"/>
        <v>1</v>
      </c>
    </row>
    <row r="1170" spans="1:7" x14ac:dyDescent="0.25">
      <c r="A1170" t="e">
        <f>VLOOKUP(B1170,[1]Applicant!$B$2:$D$176,3,FALSE)</f>
        <v>#N/A</v>
      </c>
      <c r="B1170" t="s">
        <v>1183</v>
      </c>
      <c r="C1170" t="s">
        <v>552</v>
      </c>
      <c r="D1170" t="s">
        <v>533</v>
      </c>
      <c r="E1170">
        <v>1</v>
      </c>
      <c r="F1170" t="s">
        <v>533</v>
      </c>
      <c r="G1170">
        <f t="shared" si="18"/>
        <v>0</v>
      </c>
    </row>
    <row r="1171" spans="1:7" x14ac:dyDescent="0.25">
      <c r="A1171" t="e">
        <f>VLOOKUP(B1171,[1]Applicant!$B$2:$D$176,3,FALSE)</f>
        <v>#N/A</v>
      </c>
      <c r="B1171" t="s">
        <v>1183</v>
      </c>
      <c r="C1171" t="s">
        <v>524</v>
      </c>
      <c r="D1171" t="s">
        <v>533</v>
      </c>
      <c r="E1171">
        <v>1</v>
      </c>
      <c r="F1171" t="s">
        <v>533</v>
      </c>
      <c r="G1171">
        <f t="shared" si="18"/>
        <v>0</v>
      </c>
    </row>
    <row r="1172" spans="1:7" x14ac:dyDescent="0.25">
      <c r="A1172" t="e">
        <f>VLOOKUP(B1172,[1]Applicant!$B$2:$D$176,3,FALSE)</f>
        <v>#N/A</v>
      </c>
      <c r="B1172" t="s">
        <v>1183</v>
      </c>
      <c r="C1172" t="s">
        <v>526</v>
      </c>
      <c r="D1172" t="s">
        <v>533</v>
      </c>
      <c r="E1172">
        <v>1</v>
      </c>
      <c r="F1172" t="s">
        <v>533</v>
      </c>
      <c r="G1172">
        <f t="shared" si="18"/>
        <v>0</v>
      </c>
    </row>
    <row r="1173" spans="1:7" x14ac:dyDescent="0.25">
      <c r="A1173" t="e">
        <f>VLOOKUP(B1173,[1]Applicant!$B$2:$D$176,3,FALSE)</f>
        <v>#N/A</v>
      </c>
      <c r="B1173" t="s">
        <v>1183</v>
      </c>
      <c r="C1173" t="s">
        <v>528</v>
      </c>
      <c r="D1173" t="s">
        <v>533</v>
      </c>
      <c r="E1173">
        <v>1</v>
      </c>
      <c r="F1173" t="s">
        <v>533</v>
      </c>
      <c r="G1173">
        <f t="shared" si="18"/>
        <v>0</v>
      </c>
    </row>
    <row r="1174" spans="1:7" x14ac:dyDescent="0.25">
      <c r="A1174" t="e">
        <f>VLOOKUP(B1174,[1]Applicant!$B$2:$D$176,3,FALSE)</f>
        <v>#N/A</v>
      </c>
      <c r="B1174" t="s">
        <v>1183</v>
      </c>
      <c r="C1174" t="s">
        <v>529</v>
      </c>
      <c r="D1174" t="s">
        <v>533</v>
      </c>
      <c r="E1174">
        <v>1</v>
      </c>
      <c r="F1174" t="s">
        <v>533</v>
      </c>
      <c r="G1174">
        <f t="shared" si="18"/>
        <v>0</v>
      </c>
    </row>
    <row r="1175" spans="1:7" x14ac:dyDescent="0.25">
      <c r="A1175" t="e">
        <f>VLOOKUP(B1175,[1]Applicant!$B$2:$D$176,3,FALSE)</f>
        <v>#N/A</v>
      </c>
      <c r="B1175" t="s">
        <v>1183</v>
      </c>
      <c r="C1175" t="s">
        <v>532</v>
      </c>
      <c r="D1175" t="s">
        <v>533</v>
      </c>
      <c r="E1175">
        <v>1</v>
      </c>
      <c r="F1175" t="s">
        <v>533</v>
      </c>
      <c r="G1175">
        <f t="shared" si="18"/>
        <v>0</v>
      </c>
    </row>
    <row r="1176" spans="1:7" x14ac:dyDescent="0.25">
      <c r="A1176" t="e">
        <f>VLOOKUP(B1176,[1]Applicant!$B$2:$D$176,3,FALSE)</f>
        <v>#N/A</v>
      </c>
      <c r="B1176" t="s">
        <v>1183</v>
      </c>
      <c r="C1176" t="s">
        <v>534</v>
      </c>
      <c r="D1176" t="s">
        <v>533</v>
      </c>
      <c r="E1176">
        <v>1</v>
      </c>
      <c r="F1176" t="s">
        <v>533</v>
      </c>
      <c r="G1176">
        <f t="shared" si="18"/>
        <v>0</v>
      </c>
    </row>
    <row r="1177" spans="1:7" x14ac:dyDescent="0.25">
      <c r="A1177" t="e">
        <f>VLOOKUP(B1177,[1]Applicant!$B$2:$D$176,3,FALSE)</f>
        <v>#N/A</v>
      </c>
      <c r="B1177" t="s">
        <v>1183</v>
      </c>
      <c r="C1177" t="s">
        <v>536</v>
      </c>
      <c r="D1177" t="s">
        <v>600</v>
      </c>
      <c r="E1177">
        <v>1</v>
      </c>
      <c r="F1177" t="s">
        <v>849</v>
      </c>
      <c r="G1177">
        <f t="shared" si="18"/>
        <v>3</v>
      </c>
    </row>
    <row r="1178" spans="1:7" x14ac:dyDescent="0.25">
      <c r="A1178" t="e">
        <f>VLOOKUP(B1178,[1]Applicant!$B$2:$D$176,3,FALSE)</f>
        <v>#N/A</v>
      </c>
      <c r="B1178" t="s">
        <v>1183</v>
      </c>
      <c r="C1178" t="s">
        <v>538</v>
      </c>
      <c r="D1178" t="s">
        <v>600</v>
      </c>
      <c r="E1178">
        <v>1</v>
      </c>
      <c r="F1178" t="s">
        <v>849</v>
      </c>
      <c r="G1178">
        <f t="shared" si="18"/>
        <v>3</v>
      </c>
    </row>
    <row r="1179" spans="1:7" x14ac:dyDescent="0.25">
      <c r="A1179" t="e">
        <f>VLOOKUP(B1179,[1]Applicant!$B$2:$D$176,3,FALSE)</f>
        <v>#N/A</v>
      </c>
      <c r="B1179" t="s">
        <v>1183</v>
      </c>
      <c r="C1179" t="s">
        <v>539</v>
      </c>
      <c r="D1179" t="s">
        <v>600</v>
      </c>
      <c r="E1179">
        <v>1</v>
      </c>
      <c r="F1179" t="s">
        <v>849</v>
      </c>
      <c r="G1179">
        <f t="shared" si="18"/>
        <v>3</v>
      </c>
    </row>
    <row r="1180" spans="1:7" x14ac:dyDescent="0.25">
      <c r="A1180" t="e">
        <f>VLOOKUP(B1180,[1]Applicant!$B$2:$D$176,3,FALSE)</f>
        <v>#N/A</v>
      </c>
      <c r="B1180" t="s">
        <v>1183</v>
      </c>
      <c r="C1180" t="s">
        <v>541</v>
      </c>
      <c r="D1180" t="s">
        <v>600</v>
      </c>
      <c r="E1180">
        <v>1</v>
      </c>
      <c r="F1180" t="s">
        <v>849</v>
      </c>
      <c r="G1180">
        <f t="shared" si="18"/>
        <v>3</v>
      </c>
    </row>
    <row r="1181" spans="1:7" x14ac:dyDescent="0.25">
      <c r="A1181" t="e">
        <f>VLOOKUP(B1181,[1]Applicant!$B$2:$D$176,3,FALSE)</f>
        <v>#N/A</v>
      </c>
      <c r="B1181" t="s">
        <v>1183</v>
      </c>
      <c r="C1181" t="s">
        <v>543</v>
      </c>
      <c r="D1181" t="s">
        <v>600</v>
      </c>
      <c r="E1181">
        <v>1</v>
      </c>
      <c r="F1181" t="s">
        <v>852</v>
      </c>
      <c r="G1181">
        <f t="shared" si="18"/>
        <v>3</v>
      </c>
    </row>
    <row r="1182" spans="1:7" x14ac:dyDescent="0.25">
      <c r="A1182" t="e">
        <f>VLOOKUP(B1182,[1]Applicant!$B$2:$D$176,3,FALSE)</f>
        <v>#N/A</v>
      </c>
      <c r="B1182" t="s">
        <v>1183</v>
      </c>
      <c r="C1182" t="s">
        <v>545</v>
      </c>
      <c r="D1182" t="s">
        <v>600</v>
      </c>
      <c r="E1182">
        <v>1</v>
      </c>
      <c r="F1182" t="s">
        <v>851</v>
      </c>
      <c r="G1182">
        <f t="shared" si="18"/>
        <v>3</v>
      </c>
    </row>
    <row r="1183" spans="1:7" x14ac:dyDescent="0.25">
      <c r="A1183" t="e">
        <f>VLOOKUP(B1183,[1]Applicant!$B$2:$D$176,3,FALSE)</f>
        <v>#N/A</v>
      </c>
      <c r="B1183" t="s">
        <v>1183</v>
      </c>
      <c r="C1183" t="s">
        <v>547</v>
      </c>
      <c r="D1183" t="s">
        <v>600</v>
      </c>
      <c r="E1183">
        <v>1</v>
      </c>
      <c r="F1183" t="s">
        <v>850</v>
      </c>
      <c r="G1183">
        <f t="shared" si="18"/>
        <v>3</v>
      </c>
    </row>
    <row r="1184" spans="1:7" x14ac:dyDescent="0.25">
      <c r="A1184" t="e">
        <f>VLOOKUP(B1184,[1]Applicant!$B$2:$D$176,3,FALSE)</f>
        <v>#N/A</v>
      </c>
      <c r="B1184" t="s">
        <v>1183</v>
      </c>
      <c r="C1184" t="s">
        <v>550</v>
      </c>
      <c r="D1184" t="s">
        <v>600</v>
      </c>
      <c r="E1184">
        <v>1</v>
      </c>
      <c r="F1184" t="s">
        <v>849</v>
      </c>
      <c r="G1184">
        <f t="shared" si="18"/>
        <v>3</v>
      </c>
    </row>
    <row r="1185" spans="1:7" x14ac:dyDescent="0.25">
      <c r="A1185" t="e">
        <f>VLOOKUP(B1185,[1]Applicant!$B$2:$D$176,3,FALSE)</f>
        <v>#N/A</v>
      </c>
      <c r="B1185" t="s">
        <v>1184</v>
      </c>
      <c r="C1185" t="s">
        <v>533</v>
      </c>
      <c r="E1185">
        <v>1</v>
      </c>
      <c r="G1185">
        <f t="shared" si="18"/>
        <v>0</v>
      </c>
    </row>
    <row r="1186" spans="1:7" x14ac:dyDescent="0.25">
      <c r="A1186" t="e">
        <f>VLOOKUP(B1186,[1]Applicant!$B$2:$D$176,3,FALSE)</f>
        <v>#N/A</v>
      </c>
      <c r="B1186" t="s">
        <v>1184</v>
      </c>
      <c r="C1186" t="s">
        <v>533</v>
      </c>
      <c r="E1186">
        <v>1</v>
      </c>
      <c r="G1186">
        <f t="shared" si="18"/>
        <v>0</v>
      </c>
    </row>
    <row r="1187" spans="1:7" x14ac:dyDescent="0.25">
      <c r="A1187" t="e">
        <f>VLOOKUP(B1187,[1]Applicant!$B$2:$D$176,3,FALSE)</f>
        <v>#N/A</v>
      </c>
      <c r="B1187" t="s">
        <v>1184</v>
      </c>
      <c r="C1187" t="s">
        <v>533</v>
      </c>
      <c r="E1187">
        <v>1</v>
      </c>
      <c r="G1187">
        <f t="shared" si="18"/>
        <v>0</v>
      </c>
    </row>
    <row r="1188" spans="1:7" x14ac:dyDescent="0.25">
      <c r="A1188" t="e">
        <f>VLOOKUP(B1188,[1]Applicant!$B$2:$D$176,3,FALSE)</f>
        <v>#N/A</v>
      </c>
      <c r="B1188" t="s">
        <v>1184</v>
      </c>
      <c r="C1188" t="s">
        <v>533</v>
      </c>
      <c r="E1188">
        <v>1</v>
      </c>
      <c r="G1188">
        <f t="shared" si="18"/>
        <v>0</v>
      </c>
    </row>
    <row r="1189" spans="1:7" x14ac:dyDescent="0.25">
      <c r="A1189" t="e">
        <f>VLOOKUP(B1189,[1]Applicant!$B$2:$D$176,3,FALSE)</f>
        <v>#N/A</v>
      </c>
      <c r="B1189" t="s">
        <v>1184</v>
      </c>
      <c r="C1189" t="s">
        <v>533</v>
      </c>
      <c r="E1189">
        <v>1</v>
      </c>
      <c r="G1189">
        <f t="shared" si="18"/>
        <v>0</v>
      </c>
    </row>
    <row r="1190" spans="1:7" x14ac:dyDescent="0.25">
      <c r="A1190" t="e">
        <f>VLOOKUP(B1190,[1]Applicant!$B$2:$D$176,3,FALSE)</f>
        <v>#N/A</v>
      </c>
      <c r="B1190" t="s">
        <v>1184</v>
      </c>
      <c r="C1190" t="s">
        <v>533</v>
      </c>
      <c r="E1190">
        <v>1</v>
      </c>
      <c r="G1190">
        <f t="shared" si="18"/>
        <v>0</v>
      </c>
    </row>
    <row r="1191" spans="1:7" x14ac:dyDescent="0.25">
      <c r="A1191" t="e">
        <f>VLOOKUP(B1191,[1]Applicant!$B$2:$D$176,3,FALSE)</f>
        <v>#N/A</v>
      </c>
      <c r="B1191" t="s">
        <v>1184</v>
      </c>
      <c r="C1191" t="s">
        <v>533</v>
      </c>
      <c r="E1191">
        <v>1</v>
      </c>
      <c r="G1191">
        <f t="shared" si="18"/>
        <v>0</v>
      </c>
    </row>
    <row r="1192" spans="1:7" x14ac:dyDescent="0.25">
      <c r="A1192" t="e">
        <f>VLOOKUP(B1192,[1]Applicant!$B$2:$D$176,3,FALSE)</f>
        <v>#N/A</v>
      </c>
      <c r="B1192" t="s">
        <v>1184</v>
      </c>
      <c r="C1192" t="s">
        <v>533</v>
      </c>
      <c r="E1192">
        <v>1</v>
      </c>
      <c r="G1192">
        <f t="shared" si="18"/>
        <v>0</v>
      </c>
    </row>
    <row r="1193" spans="1:7" x14ac:dyDescent="0.25">
      <c r="A1193" t="e">
        <f>VLOOKUP(B1193,[1]Applicant!$B$2:$D$176,3,FALSE)</f>
        <v>#N/A</v>
      </c>
      <c r="B1193" t="s">
        <v>1184</v>
      </c>
      <c r="C1193" t="s">
        <v>533</v>
      </c>
      <c r="E1193">
        <v>1</v>
      </c>
      <c r="G1193">
        <f t="shared" si="18"/>
        <v>0</v>
      </c>
    </row>
    <row r="1194" spans="1:7" x14ac:dyDescent="0.25">
      <c r="A1194" t="e">
        <f>VLOOKUP(B1194,[1]Applicant!$B$2:$D$176,3,FALSE)</f>
        <v>#N/A</v>
      </c>
      <c r="B1194" t="s">
        <v>1184</v>
      </c>
      <c r="C1194" t="s">
        <v>533</v>
      </c>
      <c r="E1194">
        <v>1</v>
      </c>
      <c r="G1194">
        <f t="shared" si="18"/>
        <v>0</v>
      </c>
    </row>
    <row r="1195" spans="1:7" x14ac:dyDescent="0.25">
      <c r="A1195" t="e">
        <f>VLOOKUP(B1195,[1]Applicant!$B$2:$D$176,3,FALSE)</f>
        <v>#N/A</v>
      </c>
      <c r="B1195" t="s">
        <v>1184</v>
      </c>
      <c r="C1195" t="s">
        <v>533</v>
      </c>
      <c r="E1195">
        <v>1</v>
      </c>
      <c r="G1195">
        <f t="shared" si="18"/>
        <v>0</v>
      </c>
    </row>
    <row r="1196" spans="1:7" x14ac:dyDescent="0.25">
      <c r="A1196" t="e">
        <f>VLOOKUP(B1196,[1]Applicant!$B$2:$D$176,3,FALSE)</f>
        <v>#N/A</v>
      </c>
      <c r="B1196" t="s">
        <v>1184</v>
      </c>
      <c r="C1196" t="s">
        <v>533</v>
      </c>
      <c r="E1196">
        <v>1</v>
      </c>
      <c r="G1196">
        <f t="shared" si="18"/>
        <v>0</v>
      </c>
    </row>
    <row r="1197" spans="1:7" x14ac:dyDescent="0.25">
      <c r="A1197" t="e">
        <f>VLOOKUP(B1197,[1]Applicant!$B$2:$D$176,3,FALSE)</f>
        <v>#N/A</v>
      </c>
      <c r="B1197" t="s">
        <v>1184</v>
      </c>
      <c r="C1197" t="s">
        <v>533</v>
      </c>
      <c r="E1197">
        <v>1</v>
      </c>
      <c r="G1197">
        <f t="shared" si="18"/>
        <v>0</v>
      </c>
    </row>
    <row r="1198" spans="1:7" x14ac:dyDescent="0.25">
      <c r="A1198" t="e">
        <f>VLOOKUP(B1198,[1]Applicant!$B$2:$D$176,3,FALSE)</f>
        <v>#N/A</v>
      </c>
      <c r="B1198" t="s">
        <v>1184</v>
      </c>
      <c r="C1198" t="s">
        <v>533</v>
      </c>
      <c r="E1198">
        <v>1</v>
      </c>
      <c r="G1198">
        <f t="shared" si="18"/>
        <v>0</v>
      </c>
    </row>
    <row r="1199" spans="1:7" x14ac:dyDescent="0.25">
      <c r="A1199" t="e">
        <f>VLOOKUP(B1199,[1]Applicant!$B$2:$D$176,3,FALSE)</f>
        <v>#N/A</v>
      </c>
      <c r="B1199" t="s">
        <v>1184</v>
      </c>
      <c r="C1199" t="s">
        <v>533</v>
      </c>
      <c r="E1199">
        <v>1</v>
      </c>
      <c r="G1199">
        <f t="shared" si="18"/>
        <v>0</v>
      </c>
    </row>
    <row r="1200" spans="1:7" x14ac:dyDescent="0.25">
      <c r="A1200" t="e">
        <f>VLOOKUP(B1200,[1]Applicant!$B$2:$D$176,3,FALSE)</f>
        <v>#N/A</v>
      </c>
      <c r="B1200" t="s">
        <v>1184</v>
      </c>
      <c r="C1200" t="s">
        <v>533</v>
      </c>
      <c r="E1200">
        <v>1</v>
      </c>
      <c r="G1200">
        <f t="shared" si="18"/>
        <v>0</v>
      </c>
    </row>
    <row r="1201" spans="1:7" x14ac:dyDescent="0.25">
      <c r="A1201" t="e">
        <f>VLOOKUP(B1201,[1]Applicant!$B$2:$D$176,3,FALSE)</f>
        <v>#N/A</v>
      </c>
      <c r="B1201" t="s">
        <v>1185</v>
      </c>
      <c r="C1201" t="s">
        <v>552</v>
      </c>
      <c r="D1201" t="s">
        <v>533</v>
      </c>
      <c r="E1201">
        <v>1</v>
      </c>
      <c r="F1201" t="s">
        <v>533</v>
      </c>
      <c r="G1201">
        <f t="shared" si="18"/>
        <v>0</v>
      </c>
    </row>
    <row r="1202" spans="1:7" x14ac:dyDescent="0.25">
      <c r="A1202" t="e">
        <f>VLOOKUP(B1202,[1]Applicant!$B$2:$D$176,3,FALSE)</f>
        <v>#N/A</v>
      </c>
      <c r="B1202" t="s">
        <v>1185</v>
      </c>
      <c r="C1202" t="s">
        <v>524</v>
      </c>
      <c r="D1202" t="s">
        <v>533</v>
      </c>
      <c r="E1202">
        <v>1</v>
      </c>
      <c r="F1202" t="s">
        <v>533</v>
      </c>
      <c r="G1202">
        <f t="shared" si="18"/>
        <v>0</v>
      </c>
    </row>
    <row r="1203" spans="1:7" x14ac:dyDescent="0.25">
      <c r="A1203" t="e">
        <f>VLOOKUP(B1203,[1]Applicant!$B$2:$D$176,3,FALSE)</f>
        <v>#N/A</v>
      </c>
      <c r="B1203" t="s">
        <v>1185</v>
      </c>
      <c r="C1203" t="s">
        <v>526</v>
      </c>
      <c r="D1203" t="s">
        <v>533</v>
      </c>
      <c r="E1203">
        <v>1</v>
      </c>
      <c r="F1203" t="s">
        <v>533</v>
      </c>
      <c r="G1203">
        <f t="shared" si="18"/>
        <v>0</v>
      </c>
    </row>
    <row r="1204" spans="1:7" x14ac:dyDescent="0.25">
      <c r="A1204" t="e">
        <f>VLOOKUP(B1204,[1]Applicant!$B$2:$D$176,3,FALSE)</f>
        <v>#N/A</v>
      </c>
      <c r="B1204" t="s">
        <v>1185</v>
      </c>
      <c r="C1204" t="s">
        <v>528</v>
      </c>
      <c r="D1204" t="s">
        <v>533</v>
      </c>
      <c r="E1204">
        <v>1</v>
      </c>
      <c r="F1204" t="s">
        <v>533</v>
      </c>
      <c r="G1204">
        <f t="shared" si="18"/>
        <v>0</v>
      </c>
    </row>
    <row r="1205" spans="1:7" x14ac:dyDescent="0.25">
      <c r="A1205" t="e">
        <f>VLOOKUP(B1205,[1]Applicant!$B$2:$D$176,3,FALSE)</f>
        <v>#N/A</v>
      </c>
      <c r="B1205" t="s">
        <v>1185</v>
      </c>
      <c r="C1205" t="s">
        <v>529</v>
      </c>
      <c r="D1205" t="s">
        <v>533</v>
      </c>
      <c r="E1205">
        <v>1</v>
      </c>
      <c r="F1205" t="s">
        <v>533</v>
      </c>
      <c r="G1205">
        <f t="shared" si="18"/>
        <v>0</v>
      </c>
    </row>
    <row r="1206" spans="1:7" x14ac:dyDescent="0.25">
      <c r="A1206" t="e">
        <f>VLOOKUP(B1206,[1]Applicant!$B$2:$D$176,3,FALSE)</f>
        <v>#N/A</v>
      </c>
      <c r="B1206" t="s">
        <v>1185</v>
      </c>
      <c r="C1206" t="s">
        <v>532</v>
      </c>
      <c r="D1206" t="s">
        <v>533</v>
      </c>
      <c r="E1206">
        <v>1</v>
      </c>
      <c r="F1206" t="s">
        <v>533</v>
      </c>
      <c r="G1206">
        <f t="shared" si="18"/>
        <v>0</v>
      </c>
    </row>
    <row r="1207" spans="1:7" x14ac:dyDescent="0.25">
      <c r="A1207" t="e">
        <f>VLOOKUP(B1207,[1]Applicant!$B$2:$D$176,3,FALSE)</f>
        <v>#N/A</v>
      </c>
      <c r="B1207" t="s">
        <v>1185</v>
      </c>
      <c r="C1207" t="s">
        <v>534</v>
      </c>
      <c r="D1207" t="s">
        <v>533</v>
      </c>
      <c r="E1207">
        <v>1</v>
      </c>
      <c r="F1207" t="s">
        <v>533</v>
      </c>
      <c r="G1207">
        <f t="shared" si="18"/>
        <v>0</v>
      </c>
    </row>
    <row r="1208" spans="1:7" x14ac:dyDescent="0.25">
      <c r="A1208" t="e">
        <f>VLOOKUP(B1208,[1]Applicant!$B$2:$D$176,3,FALSE)</f>
        <v>#N/A</v>
      </c>
      <c r="B1208" t="s">
        <v>1185</v>
      </c>
      <c r="C1208" t="s">
        <v>536</v>
      </c>
      <c r="D1208" t="s">
        <v>533</v>
      </c>
      <c r="E1208">
        <v>1</v>
      </c>
      <c r="F1208" t="s">
        <v>533</v>
      </c>
      <c r="G1208">
        <f t="shared" si="18"/>
        <v>0</v>
      </c>
    </row>
    <row r="1209" spans="1:7" x14ac:dyDescent="0.25">
      <c r="A1209" t="e">
        <f>VLOOKUP(B1209,[1]Applicant!$B$2:$D$176,3,FALSE)</f>
        <v>#N/A</v>
      </c>
      <c r="B1209" t="s">
        <v>1185</v>
      </c>
      <c r="C1209" t="s">
        <v>538</v>
      </c>
      <c r="D1209" t="s">
        <v>600</v>
      </c>
      <c r="E1209">
        <v>1</v>
      </c>
      <c r="F1209" t="s">
        <v>844</v>
      </c>
      <c r="G1209">
        <f t="shared" si="18"/>
        <v>3</v>
      </c>
    </row>
    <row r="1210" spans="1:7" x14ac:dyDescent="0.25">
      <c r="A1210" t="e">
        <f>VLOOKUP(B1210,[1]Applicant!$B$2:$D$176,3,FALSE)</f>
        <v>#N/A</v>
      </c>
      <c r="B1210" t="s">
        <v>1185</v>
      </c>
      <c r="C1210" t="s">
        <v>539</v>
      </c>
      <c r="D1210" t="s">
        <v>600</v>
      </c>
      <c r="E1210">
        <v>1</v>
      </c>
      <c r="F1210" t="s">
        <v>840</v>
      </c>
      <c r="G1210">
        <f t="shared" si="18"/>
        <v>3</v>
      </c>
    </row>
    <row r="1211" spans="1:7" x14ac:dyDescent="0.25">
      <c r="A1211" t="e">
        <f>VLOOKUP(B1211,[1]Applicant!$B$2:$D$176,3,FALSE)</f>
        <v>#N/A</v>
      </c>
      <c r="B1211" t="s">
        <v>1185</v>
      </c>
      <c r="C1211" t="s">
        <v>541</v>
      </c>
      <c r="D1211" t="s">
        <v>600</v>
      </c>
      <c r="E1211">
        <v>1</v>
      </c>
      <c r="F1211" t="s">
        <v>840</v>
      </c>
      <c r="G1211">
        <f t="shared" si="18"/>
        <v>3</v>
      </c>
    </row>
    <row r="1212" spans="1:7" x14ac:dyDescent="0.25">
      <c r="A1212" t="e">
        <f>VLOOKUP(B1212,[1]Applicant!$B$2:$D$176,3,FALSE)</f>
        <v>#N/A</v>
      </c>
      <c r="B1212" t="s">
        <v>1185</v>
      </c>
      <c r="C1212" t="s">
        <v>543</v>
      </c>
      <c r="D1212" t="s">
        <v>600</v>
      </c>
      <c r="E1212">
        <v>1</v>
      </c>
      <c r="F1212" t="s">
        <v>843</v>
      </c>
      <c r="G1212">
        <f t="shared" si="18"/>
        <v>3</v>
      </c>
    </row>
    <row r="1213" spans="1:7" x14ac:dyDescent="0.25">
      <c r="A1213" t="e">
        <f>VLOOKUP(B1213,[1]Applicant!$B$2:$D$176,3,FALSE)</f>
        <v>#N/A</v>
      </c>
      <c r="B1213" t="s">
        <v>1185</v>
      </c>
      <c r="C1213" t="s">
        <v>545</v>
      </c>
      <c r="D1213" t="s">
        <v>600</v>
      </c>
      <c r="E1213">
        <v>1</v>
      </c>
      <c r="F1213" t="s">
        <v>842</v>
      </c>
      <c r="G1213">
        <f t="shared" si="18"/>
        <v>3</v>
      </c>
    </row>
    <row r="1214" spans="1:7" x14ac:dyDescent="0.25">
      <c r="A1214" t="e">
        <f>VLOOKUP(B1214,[1]Applicant!$B$2:$D$176,3,FALSE)</f>
        <v>#N/A</v>
      </c>
      <c r="B1214" t="s">
        <v>1185</v>
      </c>
      <c r="C1214" t="s">
        <v>547</v>
      </c>
      <c r="D1214" t="s">
        <v>600</v>
      </c>
      <c r="E1214">
        <v>1</v>
      </c>
      <c r="F1214" t="s">
        <v>841</v>
      </c>
      <c r="G1214">
        <f t="shared" si="18"/>
        <v>3</v>
      </c>
    </row>
    <row r="1215" spans="1:7" x14ac:dyDescent="0.25">
      <c r="A1215" t="e">
        <f>VLOOKUP(B1215,[1]Applicant!$B$2:$D$176,3,FALSE)</f>
        <v>#N/A</v>
      </c>
      <c r="B1215" t="s">
        <v>1185</v>
      </c>
      <c r="C1215" t="s">
        <v>550</v>
      </c>
      <c r="D1215" t="s">
        <v>600</v>
      </c>
      <c r="E1215">
        <v>1</v>
      </c>
      <c r="F1215" t="s">
        <v>840</v>
      </c>
      <c r="G1215">
        <f t="shared" si="18"/>
        <v>3</v>
      </c>
    </row>
    <row r="1216" spans="1:7" x14ac:dyDescent="0.25">
      <c r="A1216" t="e">
        <f>VLOOKUP(B1216,[1]Applicant!$B$2:$D$176,3,FALSE)</f>
        <v>#N/A</v>
      </c>
      <c r="B1216" t="s">
        <v>1186</v>
      </c>
      <c r="C1216" t="s">
        <v>552</v>
      </c>
      <c r="D1216" t="s">
        <v>521</v>
      </c>
      <c r="E1216">
        <v>1</v>
      </c>
      <c r="F1216" t="s">
        <v>533</v>
      </c>
      <c r="G1216">
        <f t="shared" si="18"/>
        <v>0</v>
      </c>
    </row>
    <row r="1217" spans="1:7" x14ac:dyDescent="0.25">
      <c r="A1217" t="e">
        <f>VLOOKUP(B1217,[1]Applicant!$B$2:$D$176,3,FALSE)</f>
        <v>#N/A</v>
      </c>
      <c r="B1217" t="s">
        <v>1186</v>
      </c>
      <c r="C1217" t="s">
        <v>524</v>
      </c>
      <c r="D1217" t="s">
        <v>521</v>
      </c>
      <c r="E1217">
        <v>1</v>
      </c>
      <c r="F1217" t="s">
        <v>533</v>
      </c>
      <c r="G1217">
        <f t="shared" si="18"/>
        <v>0</v>
      </c>
    </row>
    <row r="1218" spans="1:7" x14ac:dyDescent="0.25">
      <c r="A1218" t="e">
        <f>VLOOKUP(B1218,[1]Applicant!$B$2:$D$176,3,FALSE)</f>
        <v>#N/A</v>
      </c>
      <c r="B1218" t="s">
        <v>1186</v>
      </c>
      <c r="C1218" t="s">
        <v>526</v>
      </c>
      <c r="D1218" t="s">
        <v>521</v>
      </c>
      <c r="E1218">
        <v>1</v>
      </c>
      <c r="F1218" t="s">
        <v>533</v>
      </c>
      <c r="G1218">
        <f t="shared" ref="G1218:G1281" si="19">IFERROR(VLOOKUP(D1218,$I$2:$J$126,2,0),0)</f>
        <v>0</v>
      </c>
    </row>
    <row r="1219" spans="1:7" x14ac:dyDescent="0.25">
      <c r="A1219" t="e">
        <f>VLOOKUP(B1219,[1]Applicant!$B$2:$D$176,3,FALSE)</f>
        <v>#N/A</v>
      </c>
      <c r="B1219" t="s">
        <v>1186</v>
      </c>
      <c r="C1219" t="s">
        <v>528</v>
      </c>
      <c r="D1219" t="s">
        <v>521</v>
      </c>
      <c r="E1219">
        <v>1</v>
      </c>
      <c r="F1219" t="s">
        <v>533</v>
      </c>
      <c r="G1219">
        <f t="shared" si="19"/>
        <v>0</v>
      </c>
    </row>
    <row r="1220" spans="1:7" x14ac:dyDescent="0.25">
      <c r="A1220" t="e">
        <f>VLOOKUP(B1220,[1]Applicant!$B$2:$D$176,3,FALSE)</f>
        <v>#N/A</v>
      </c>
      <c r="B1220" t="s">
        <v>1186</v>
      </c>
      <c r="C1220" t="s">
        <v>529</v>
      </c>
      <c r="D1220" t="s">
        <v>521</v>
      </c>
      <c r="E1220">
        <v>1</v>
      </c>
      <c r="F1220" t="s">
        <v>521</v>
      </c>
      <c r="G1220">
        <f t="shared" si="19"/>
        <v>0</v>
      </c>
    </row>
    <row r="1221" spans="1:7" x14ac:dyDescent="0.25">
      <c r="A1221" t="e">
        <f>VLOOKUP(B1221,[1]Applicant!$B$2:$D$176,3,FALSE)</f>
        <v>#N/A</v>
      </c>
      <c r="B1221" t="s">
        <v>1186</v>
      </c>
      <c r="C1221" t="s">
        <v>532</v>
      </c>
      <c r="D1221" t="s">
        <v>521</v>
      </c>
      <c r="E1221">
        <v>1</v>
      </c>
      <c r="F1221" t="s">
        <v>521</v>
      </c>
      <c r="G1221">
        <f t="shared" si="19"/>
        <v>0</v>
      </c>
    </row>
    <row r="1222" spans="1:7" x14ac:dyDescent="0.25">
      <c r="A1222" t="e">
        <f>VLOOKUP(B1222,[1]Applicant!$B$2:$D$176,3,FALSE)</f>
        <v>#N/A</v>
      </c>
      <c r="B1222" t="s">
        <v>1186</v>
      </c>
      <c r="C1222" t="s">
        <v>534</v>
      </c>
      <c r="D1222" t="s">
        <v>521</v>
      </c>
      <c r="E1222">
        <v>1</v>
      </c>
      <c r="F1222" t="s">
        <v>521</v>
      </c>
      <c r="G1222">
        <f t="shared" si="19"/>
        <v>0</v>
      </c>
    </row>
    <row r="1223" spans="1:7" x14ac:dyDescent="0.25">
      <c r="A1223" t="e">
        <f>VLOOKUP(B1223,[1]Applicant!$B$2:$D$176,3,FALSE)</f>
        <v>#N/A</v>
      </c>
      <c r="B1223" t="s">
        <v>1186</v>
      </c>
      <c r="C1223" t="s">
        <v>536</v>
      </c>
      <c r="D1223" t="s">
        <v>521</v>
      </c>
      <c r="E1223">
        <v>1</v>
      </c>
      <c r="F1223" t="s">
        <v>521</v>
      </c>
      <c r="G1223">
        <f t="shared" si="19"/>
        <v>0</v>
      </c>
    </row>
    <row r="1224" spans="1:7" x14ac:dyDescent="0.25">
      <c r="A1224" t="e">
        <f>VLOOKUP(B1224,[1]Applicant!$B$2:$D$176,3,FALSE)</f>
        <v>#N/A</v>
      </c>
      <c r="B1224" t="s">
        <v>1186</v>
      </c>
      <c r="C1224" t="s">
        <v>538</v>
      </c>
      <c r="D1224" t="s">
        <v>521</v>
      </c>
      <c r="E1224">
        <v>1</v>
      </c>
      <c r="F1224" t="s">
        <v>521</v>
      </c>
      <c r="G1224">
        <f t="shared" si="19"/>
        <v>0</v>
      </c>
    </row>
    <row r="1225" spans="1:7" x14ac:dyDescent="0.25">
      <c r="A1225" t="e">
        <f>VLOOKUP(B1225,[1]Applicant!$B$2:$D$176,3,FALSE)</f>
        <v>#N/A</v>
      </c>
      <c r="B1225" t="s">
        <v>1186</v>
      </c>
      <c r="C1225" t="s">
        <v>539</v>
      </c>
      <c r="D1225" t="s">
        <v>521</v>
      </c>
      <c r="E1225">
        <v>1</v>
      </c>
      <c r="F1225" t="s">
        <v>521</v>
      </c>
      <c r="G1225">
        <f t="shared" si="19"/>
        <v>0</v>
      </c>
    </row>
    <row r="1226" spans="1:7" x14ac:dyDescent="0.25">
      <c r="A1226" t="e">
        <f>VLOOKUP(B1226,[1]Applicant!$B$2:$D$176,3,FALSE)</f>
        <v>#N/A</v>
      </c>
      <c r="B1226" t="s">
        <v>1186</v>
      </c>
      <c r="C1226" t="s">
        <v>541</v>
      </c>
      <c r="D1226" t="s">
        <v>521</v>
      </c>
      <c r="E1226">
        <v>1</v>
      </c>
      <c r="F1226" t="s">
        <v>521</v>
      </c>
      <c r="G1226">
        <f t="shared" si="19"/>
        <v>0</v>
      </c>
    </row>
    <row r="1227" spans="1:7" x14ac:dyDescent="0.25">
      <c r="A1227" t="e">
        <f>VLOOKUP(B1227,[1]Applicant!$B$2:$D$176,3,FALSE)</f>
        <v>#N/A</v>
      </c>
      <c r="B1227" t="s">
        <v>1186</v>
      </c>
      <c r="C1227" t="s">
        <v>543</v>
      </c>
      <c r="D1227" t="s">
        <v>521</v>
      </c>
      <c r="E1227">
        <v>1</v>
      </c>
      <c r="F1227" t="s">
        <v>521</v>
      </c>
      <c r="G1227">
        <f t="shared" si="19"/>
        <v>0</v>
      </c>
    </row>
    <row r="1228" spans="1:7" x14ac:dyDescent="0.25">
      <c r="A1228" t="e">
        <f>VLOOKUP(B1228,[1]Applicant!$B$2:$D$176,3,FALSE)</f>
        <v>#N/A</v>
      </c>
      <c r="B1228" t="s">
        <v>1186</v>
      </c>
      <c r="C1228" t="s">
        <v>545</v>
      </c>
      <c r="D1228" t="s">
        <v>521</v>
      </c>
      <c r="E1228">
        <v>1</v>
      </c>
      <c r="F1228" t="s">
        <v>521</v>
      </c>
      <c r="G1228">
        <f t="shared" si="19"/>
        <v>0</v>
      </c>
    </row>
    <row r="1229" spans="1:7" x14ac:dyDescent="0.25">
      <c r="A1229" t="e">
        <f>VLOOKUP(B1229,[1]Applicant!$B$2:$D$176,3,FALSE)</f>
        <v>#N/A</v>
      </c>
      <c r="B1229" t="s">
        <v>1186</v>
      </c>
      <c r="C1229" t="s">
        <v>547</v>
      </c>
      <c r="D1229" t="s">
        <v>521</v>
      </c>
      <c r="E1229">
        <v>1</v>
      </c>
      <c r="F1229" t="s">
        <v>521</v>
      </c>
      <c r="G1229">
        <f t="shared" si="19"/>
        <v>0</v>
      </c>
    </row>
    <row r="1230" spans="1:7" x14ac:dyDescent="0.25">
      <c r="A1230" t="e">
        <f>VLOOKUP(B1230,[1]Applicant!$B$2:$D$176,3,FALSE)</f>
        <v>#N/A</v>
      </c>
      <c r="B1230" t="s">
        <v>1186</v>
      </c>
      <c r="C1230" t="s">
        <v>550</v>
      </c>
      <c r="D1230" t="s">
        <v>521</v>
      </c>
      <c r="E1230">
        <v>1</v>
      </c>
      <c r="F1230" t="s">
        <v>521</v>
      </c>
      <c r="G1230">
        <f t="shared" si="19"/>
        <v>0</v>
      </c>
    </row>
    <row r="1231" spans="1:7" x14ac:dyDescent="0.25">
      <c r="A1231" t="e">
        <f>VLOOKUP(B1231,[1]Applicant!$B$2:$D$176,3,FALSE)</f>
        <v>#N/A</v>
      </c>
      <c r="B1231" t="s">
        <v>1187</v>
      </c>
      <c r="C1231" t="s">
        <v>552</v>
      </c>
      <c r="E1231">
        <v>1</v>
      </c>
      <c r="G1231">
        <f t="shared" si="19"/>
        <v>0</v>
      </c>
    </row>
    <row r="1232" spans="1:7" x14ac:dyDescent="0.25">
      <c r="A1232" t="e">
        <f>VLOOKUP(B1232,[1]Applicant!$B$2:$D$176,3,FALSE)</f>
        <v>#N/A</v>
      </c>
      <c r="B1232" t="s">
        <v>1187</v>
      </c>
      <c r="C1232" t="s">
        <v>524</v>
      </c>
      <c r="E1232">
        <v>1</v>
      </c>
      <c r="G1232">
        <f t="shared" si="19"/>
        <v>0</v>
      </c>
    </row>
    <row r="1233" spans="1:7" x14ac:dyDescent="0.25">
      <c r="A1233" t="e">
        <f>VLOOKUP(B1233,[1]Applicant!$B$2:$D$176,3,FALSE)</f>
        <v>#N/A</v>
      </c>
      <c r="B1233" t="s">
        <v>1187</v>
      </c>
      <c r="C1233" t="s">
        <v>526</v>
      </c>
      <c r="E1233">
        <v>1</v>
      </c>
      <c r="G1233">
        <f t="shared" si="19"/>
        <v>0</v>
      </c>
    </row>
    <row r="1234" spans="1:7" x14ac:dyDescent="0.25">
      <c r="A1234" t="e">
        <f>VLOOKUP(B1234,[1]Applicant!$B$2:$D$176,3,FALSE)</f>
        <v>#N/A</v>
      </c>
      <c r="B1234" t="s">
        <v>1187</v>
      </c>
      <c r="C1234" t="s">
        <v>528</v>
      </c>
      <c r="E1234">
        <v>1</v>
      </c>
      <c r="G1234">
        <f t="shared" si="19"/>
        <v>0</v>
      </c>
    </row>
    <row r="1235" spans="1:7" x14ac:dyDescent="0.25">
      <c r="A1235" t="e">
        <f>VLOOKUP(B1235,[1]Applicant!$B$2:$D$176,3,FALSE)</f>
        <v>#N/A</v>
      </c>
      <c r="B1235" t="s">
        <v>1187</v>
      </c>
      <c r="C1235" t="s">
        <v>529</v>
      </c>
      <c r="E1235">
        <v>1</v>
      </c>
      <c r="G1235">
        <f t="shared" si="19"/>
        <v>0</v>
      </c>
    </row>
    <row r="1236" spans="1:7" x14ac:dyDescent="0.25">
      <c r="A1236" t="e">
        <f>VLOOKUP(B1236,[1]Applicant!$B$2:$D$176,3,FALSE)</f>
        <v>#N/A</v>
      </c>
      <c r="B1236" t="s">
        <v>1187</v>
      </c>
      <c r="C1236" t="s">
        <v>532</v>
      </c>
      <c r="E1236">
        <v>1</v>
      </c>
      <c r="G1236">
        <f t="shared" si="19"/>
        <v>0</v>
      </c>
    </row>
    <row r="1237" spans="1:7" x14ac:dyDescent="0.25">
      <c r="A1237" t="e">
        <f>VLOOKUP(B1237,[1]Applicant!$B$2:$D$176,3,FALSE)</f>
        <v>#N/A</v>
      </c>
      <c r="B1237" t="s">
        <v>1187</v>
      </c>
      <c r="C1237" t="s">
        <v>534</v>
      </c>
      <c r="E1237">
        <v>1</v>
      </c>
      <c r="G1237">
        <f t="shared" si="19"/>
        <v>0</v>
      </c>
    </row>
    <row r="1238" spans="1:7" x14ac:dyDescent="0.25">
      <c r="A1238" t="e">
        <f>VLOOKUP(B1238,[1]Applicant!$B$2:$D$176,3,FALSE)</f>
        <v>#N/A</v>
      </c>
      <c r="B1238" t="s">
        <v>1187</v>
      </c>
      <c r="C1238" t="s">
        <v>536</v>
      </c>
      <c r="E1238">
        <v>1</v>
      </c>
      <c r="G1238">
        <f t="shared" si="19"/>
        <v>0</v>
      </c>
    </row>
    <row r="1239" spans="1:7" x14ac:dyDescent="0.25">
      <c r="A1239" t="e">
        <f>VLOOKUP(B1239,[1]Applicant!$B$2:$D$176,3,FALSE)</f>
        <v>#N/A</v>
      </c>
      <c r="B1239" t="s">
        <v>1187</v>
      </c>
      <c r="C1239" t="s">
        <v>538</v>
      </c>
      <c r="E1239">
        <v>1</v>
      </c>
      <c r="G1239">
        <f t="shared" si="19"/>
        <v>0</v>
      </c>
    </row>
    <row r="1240" spans="1:7" x14ac:dyDescent="0.25">
      <c r="A1240" t="e">
        <f>VLOOKUP(B1240,[1]Applicant!$B$2:$D$176,3,FALSE)</f>
        <v>#N/A</v>
      </c>
      <c r="B1240" t="s">
        <v>1187</v>
      </c>
      <c r="C1240" t="s">
        <v>539</v>
      </c>
      <c r="E1240">
        <v>1</v>
      </c>
      <c r="G1240">
        <f t="shared" si="19"/>
        <v>0</v>
      </c>
    </row>
    <row r="1241" spans="1:7" x14ac:dyDescent="0.25">
      <c r="A1241" t="e">
        <f>VLOOKUP(B1241,[1]Applicant!$B$2:$D$176,3,FALSE)</f>
        <v>#N/A</v>
      </c>
      <c r="B1241" t="s">
        <v>1187</v>
      </c>
      <c r="C1241" t="s">
        <v>541</v>
      </c>
      <c r="E1241">
        <v>1</v>
      </c>
      <c r="G1241">
        <f t="shared" si="19"/>
        <v>0</v>
      </c>
    </row>
    <row r="1242" spans="1:7" x14ac:dyDescent="0.25">
      <c r="A1242" t="e">
        <f>VLOOKUP(B1242,[1]Applicant!$B$2:$D$176,3,FALSE)</f>
        <v>#N/A</v>
      </c>
      <c r="B1242" t="s">
        <v>1187</v>
      </c>
      <c r="C1242" t="s">
        <v>543</v>
      </c>
      <c r="E1242">
        <v>1</v>
      </c>
      <c r="G1242">
        <f t="shared" si="19"/>
        <v>0</v>
      </c>
    </row>
    <row r="1243" spans="1:7" x14ac:dyDescent="0.25">
      <c r="A1243" t="e">
        <f>VLOOKUP(B1243,[1]Applicant!$B$2:$D$176,3,FALSE)</f>
        <v>#N/A</v>
      </c>
      <c r="B1243" t="s">
        <v>1187</v>
      </c>
      <c r="C1243" t="s">
        <v>545</v>
      </c>
      <c r="E1243">
        <v>1</v>
      </c>
      <c r="G1243">
        <f t="shared" si="19"/>
        <v>0</v>
      </c>
    </row>
    <row r="1244" spans="1:7" x14ac:dyDescent="0.25">
      <c r="A1244" t="e">
        <f>VLOOKUP(B1244,[1]Applicant!$B$2:$D$176,3,FALSE)</f>
        <v>#N/A</v>
      </c>
      <c r="B1244" t="s">
        <v>1187</v>
      </c>
      <c r="C1244" t="s">
        <v>547</v>
      </c>
      <c r="E1244">
        <v>1</v>
      </c>
      <c r="G1244">
        <f t="shared" si="19"/>
        <v>0</v>
      </c>
    </row>
    <row r="1245" spans="1:7" x14ac:dyDescent="0.25">
      <c r="A1245" t="e">
        <f>VLOOKUP(B1245,[1]Applicant!$B$2:$D$176,3,FALSE)</f>
        <v>#N/A</v>
      </c>
      <c r="B1245" t="s">
        <v>1187</v>
      </c>
      <c r="C1245" t="s">
        <v>550</v>
      </c>
      <c r="E1245">
        <v>1</v>
      </c>
      <c r="G1245">
        <f t="shared" si="19"/>
        <v>0</v>
      </c>
    </row>
    <row r="1246" spans="1:7" x14ac:dyDescent="0.25">
      <c r="A1246" t="e">
        <f>VLOOKUP(B1246,[1]Applicant!$B$2:$D$176,3,FALSE)</f>
        <v>#N/A</v>
      </c>
      <c r="B1246" t="s">
        <v>1188</v>
      </c>
      <c r="C1246" t="s">
        <v>552</v>
      </c>
      <c r="D1246" t="s">
        <v>521</v>
      </c>
      <c r="E1246">
        <v>1</v>
      </c>
      <c r="F1246" t="s">
        <v>521</v>
      </c>
      <c r="G1246">
        <f t="shared" si="19"/>
        <v>0</v>
      </c>
    </row>
    <row r="1247" spans="1:7" x14ac:dyDescent="0.25">
      <c r="A1247" t="e">
        <f>VLOOKUP(B1247,[1]Applicant!$B$2:$D$176,3,FALSE)</f>
        <v>#N/A</v>
      </c>
      <c r="B1247" t="s">
        <v>1188</v>
      </c>
      <c r="C1247" t="s">
        <v>524</v>
      </c>
      <c r="D1247" t="s">
        <v>521</v>
      </c>
      <c r="E1247">
        <v>1</v>
      </c>
      <c r="F1247" t="s">
        <v>521</v>
      </c>
      <c r="G1247">
        <f t="shared" si="19"/>
        <v>0</v>
      </c>
    </row>
    <row r="1248" spans="1:7" x14ac:dyDescent="0.25">
      <c r="A1248" t="e">
        <f>VLOOKUP(B1248,[1]Applicant!$B$2:$D$176,3,FALSE)</f>
        <v>#N/A</v>
      </c>
      <c r="B1248" t="s">
        <v>1188</v>
      </c>
      <c r="C1248" t="s">
        <v>526</v>
      </c>
      <c r="D1248" t="s">
        <v>521</v>
      </c>
      <c r="E1248">
        <v>1</v>
      </c>
      <c r="F1248" t="s">
        <v>521</v>
      </c>
      <c r="G1248">
        <f t="shared" si="19"/>
        <v>0</v>
      </c>
    </row>
    <row r="1249" spans="1:7" x14ac:dyDescent="0.25">
      <c r="A1249" t="e">
        <f>VLOOKUP(B1249,[1]Applicant!$B$2:$D$176,3,FALSE)</f>
        <v>#N/A</v>
      </c>
      <c r="B1249" t="s">
        <v>1188</v>
      </c>
      <c r="C1249" t="s">
        <v>528</v>
      </c>
      <c r="D1249" t="s">
        <v>521</v>
      </c>
      <c r="E1249">
        <v>1</v>
      </c>
      <c r="F1249" t="s">
        <v>521</v>
      </c>
      <c r="G1249">
        <f t="shared" si="19"/>
        <v>0</v>
      </c>
    </row>
    <row r="1250" spans="1:7" x14ac:dyDescent="0.25">
      <c r="A1250" t="e">
        <f>VLOOKUP(B1250,[1]Applicant!$B$2:$D$176,3,FALSE)</f>
        <v>#N/A</v>
      </c>
      <c r="B1250" t="s">
        <v>1188</v>
      </c>
      <c r="C1250" t="s">
        <v>529</v>
      </c>
      <c r="D1250" t="s">
        <v>521</v>
      </c>
      <c r="E1250">
        <v>1</v>
      </c>
      <c r="F1250" t="s">
        <v>521</v>
      </c>
      <c r="G1250">
        <f t="shared" si="19"/>
        <v>0</v>
      </c>
    </row>
    <row r="1251" spans="1:7" x14ac:dyDescent="0.25">
      <c r="A1251" t="e">
        <f>VLOOKUP(B1251,[1]Applicant!$B$2:$D$176,3,FALSE)</f>
        <v>#N/A</v>
      </c>
      <c r="B1251" t="s">
        <v>1188</v>
      </c>
      <c r="C1251" t="s">
        <v>532</v>
      </c>
      <c r="D1251" t="s">
        <v>521</v>
      </c>
      <c r="E1251">
        <v>1</v>
      </c>
      <c r="F1251" t="s">
        <v>521</v>
      </c>
      <c r="G1251">
        <f t="shared" si="19"/>
        <v>0</v>
      </c>
    </row>
    <row r="1252" spans="1:7" x14ac:dyDescent="0.25">
      <c r="A1252" t="e">
        <f>VLOOKUP(B1252,[1]Applicant!$B$2:$D$176,3,FALSE)</f>
        <v>#N/A</v>
      </c>
      <c r="B1252" t="s">
        <v>1188</v>
      </c>
      <c r="C1252" t="s">
        <v>534</v>
      </c>
      <c r="D1252" t="s">
        <v>625</v>
      </c>
      <c r="E1252">
        <v>1</v>
      </c>
      <c r="F1252" t="s">
        <v>825</v>
      </c>
      <c r="G1252">
        <f t="shared" si="19"/>
        <v>1</v>
      </c>
    </row>
    <row r="1253" spans="1:7" x14ac:dyDescent="0.25">
      <c r="A1253" t="e">
        <f>VLOOKUP(B1253,[1]Applicant!$B$2:$D$176,3,FALSE)</f>
        <v>#N/A</v>
      </c>
      <c r="B1253" t="s">
        <v>1188</v>
      </c>
      <c r="C1253" t="s">
        <v>536</v>
      </c>
      <c r="D1253" t="s">
        <v>625</v>
      </c>
      <c r="E1253">
        <v>1</v>
      </c>
      <c r="F1253" t="s">
        <v>825</v>
      </c>
      <c r="G1253">
        <f t="shared" si="19"/>
        <v>1</v>
      </c>
    </row>
    <row r="1254" spans="1:7" x14ac:dyDescent="0.25">
      <c r="A1254" t="e">
        <f>VLOOKUP(B1254,[1]Applicant!$B$2:$D$176,3,FALSE)</f>
        <v>#N/A</v>
      </c>
      <c r="B1254" t="s">
        <v>1188</v>
      </c>
      <c r="C1254" t="s">
        <v>538</v>
      </c>
      <c r="D1254" t="s">
        <v>625</v>
      </c>
      <c r="E1254">
        <v>1</v>
      </c>
      <c r="F1254" t="s">
        <v>825</v>
      </c>
      <c r="G1254">
        <f t="shared" si="19"/>
        <v>1</v>
      </c>
    </row>
    <row r="1255" spans="1:7" x14ac:dyDescent="0.25">
      <c r="A1255" t="e">
        <f>VLOOKUP(B1255,[1]Applicant!$B$2:$D$176,3,FALSE)</f>
        <v>#N/A</v>
      </c>
      <c r="B1255" t="s">
        <v>1188</v>
      </c>
      <c r="C1255" t="s">
        <v>539</v>
      </c>
      <c r="D1255" t="s">
        <v>625</v>
      </c>
      <c r="E1255">
        <v>1</v>
      </c>
      <c r="F1255" t="s">
        <v>825</v>
      </c>
      <c r="G1255">
        <f t="shared" si="19"/>
        <v>1</v>
      </c>
    </row>
    <row r="1256" spans="1:7" x14ac:dyDescent="0.25">
      <c r="A1256" t="e">
        <f>VLOOKUP(B1256,[1]Applicant!$B$2:$D$176,3,FALSE)</f>
        <v>#N/A</v>
      </c>
      <c r="B1256" t="s">
        <v>1188</v>
      </c>
      <c r="C1256" t="s">
        <v>541</v>
      </c>
      <c r="D1256" t="s">
        <v>625</v>
      </c>
      <c r="E1256">
        <v>1</v>
      </c>
      <c r="F1256" t="s">
        <v>825</v>
      </c>
      <c r="G1256">
        <f t="shared" si="19"/>
        <v>1</v>
      </c>
    </row>
    <row r="1257" spans="1:7" x14ac:dyDescent="0.25">
      <c r="A1257" t="e">
        <f>VLOOKUP(B1257,[1]Applicant!$B$2:$D$176,3,FALSE)</f>
        <v>#N/A</v>
      </c>
      <c r="B1257" t="s">
        <v>1188</v>
      </c>
      <c r="C1257" t="s">
        <v>543</v>
      </c>
      <c r="D1257" t="s">
        <v>625</v>
      </c>
      <c r="E1257">
        <v>1</v>
      </c>
      <c r="F1257" t="s">
        <v>825</v>
      </c>
      <c r="G1257">
        <f t="shared" si="19"/>
        <v>1</v>
      </c>
    </row>
    <row r="1258" spans="1:7" x14ac:dyDescent="0.25">
      <c r="A1258" t="e">
        <f>VLOOKUP(B1258,[1]Applicant!$B$2:$D$176,3,FALSE)</f>
        <v>#N/A</v>
      </c>
      <c r="B1258" t="s">
        <v>1188</v>
      </c>
      <c r="C1258" t="s">
        <v>545</v>
      </c>
      <c r="D1258" t="s">
        <v>625</v>
      </c>
      <c r="E1258">
        <v>1</v>
      </c>
      <c r="F1258" t="s">
        <v>823</v>
      </c>
      <c r="G1258">
        <f t="shared" si="19"/>
        <v>1</v>
      </c>
    </row>
    <row r="1259" spans="1:7" x14ac:dyDescent="0.25">
      <c r="A1259" t="e">
        <f>VLOOKUP(B1259,[1]Applicant!$B$2:$D$176,3,FALSE)</f>
        <v>#N/A</v>
      </c>
      <c r="B1259" t="s">
        <v>1188</v>
      </c>
      <c r="C1259" t="s">
        <v>547</v>
      </c>
      <c r="D1259" t="s">
        <v>625</v>
      </c>
      <c r="E1259">
        <v>1</v>
      </c>
      <c r="F1259" t="s">
        <v>824</v>
      </c>
      <c r="G1259">
        <f t="shared" si="19"/>
        <v>1</v>
      </c>
    </row>
    <row r="1260" spans="1:7" x14ac:dyDescent="0.25">
      <c r="A1260" t="e">
        <f>VLOOKUP(B1260,[1]Applicant!$B$2:$D$176,3,FALSE)</f>
        <v>#N/A</v>
      </c>
      <c r="B1260" t="s">
        <v>1188</v>
      </c>
      <c r="C1260" t="s">
        <v>550</v>
      </c>
      <c r="D1260" t="s">
        <v>625</v>
      </c>
      <c r="E1260">
        <v>1</v>
      </c>
      <c r="F1260" t="s">
        <v>823</v>
      </c>
      <c r="G1260">
        <f t="shared" si="19"/>
        <v>1</v>
      </c>
    </row>
    <row r="1261" spans="1:7" x14ac:dyDescent="0.25">
      <c r="A1261" t="e">
        <f>VLOOKUP(B1261,[1]Applicant!$B$2:$D$176,3,FALSE)</f>
        <v>#N/A</v>
      </c>
      <c r="B1261" t="s">
        <v>1189</v>
      </c>
      <c r="E1261">
        <v>1</v>
      </c>
      <c r="G1261">
        <f t="shared" si="19"/>
        <v>0</v>
      </c>
    </row>
    <row r="1262" spans="1:7" x14ac:dyDescent="0.25">
      <c r="A1262" t="e">
        <f>VLOOKUP(B1262,[1]Applicant!$B$2:$D$176,3,FALSE)</f>
        <v>#N/A</v>
      </c>
      <c r="B1262" t="s">
        <v>1189</v>
      </c>
      <c r="E1262">
        <v>1</v>
      </c>
      <c r="G1262">
        <f t="shared" si="19"/>
        <v>0</v>
      </c>
    </row>
    <row r="1263" spans="1:7" x14ac:dyDescent="0.25">
      <c r="A1263" t="e">
        <f>VLOOKUP(B1263,[1]Applicant!$B$2:$D$176,3,FALSE)</f>
        <v>#N/A</v>
      </c>
      <c r="B1263" t="s">
        <v>1189</v>
      </c>
      <c r="E1263">
        <v>1</v>
      </c>
      <c r="G1263">
        <f t="shared" si="19"/>
        <v>0</v>
      </c>
    </row>
    <row r="1264" spans="1:7" x14ac:dyDescent="0.25">
      <c r="A1264" t="e">
        <f>VLOOKUP(B1264,[1]Applicant!$B$2:$D$176,3,FALSE)</f>
        <v>#N/A</v>
      </c>
      <c r="B1264" t="s">
        <v>1189</v>
      </c>
      <c r="E1264">
        <v>1</v>
      </c>
      <c r="G1264">
        <f t="shared" si="19"/>
        <v>0</v>
      </c>
    </row>
    <row r="1265" spans="1:7" x14ac:dyDescent="0.25">
      <c r="A1265" t="e">
        <f>VLOOKUP(B1265,[1]Applicant!$B$2:$D$176,3,FALSE)</f>
        <v>#N/A</v>
      </c>
      <c r="B1265" t="s">
        <v>1189</v>
      </c>
      <c r="E1265">
        <v>1</v>
      </c>
      <c r="G1265">
        <f t="shared" si="19"/>
        <v>0</v>
      </c>
    </row>
    <row r="1266" spans="1:7" x14ac:dyDescent="0.25">
      <c r="A1266" t="e">
        <f>VLOOKUP(B1266,[1]Applicant!$B$2:$D$176,3,FALSE)</f>
        <v>#N/A</v>
      </c>
      <c r="B1266" t="s">
        <v>1189</v>
      </c>
      <c r="E1266">
        <v>1</v>
      </c>
      <c r="G1266">
        <f t="shared" si="19"/>
        <v>0</v>
      </c>
    </row>
    <row r="1267" spans="1:7" x14ac:dyDescent="0.25">
      <c r="A1267" t="e">
        <f>VLOOKUP(B1267,[1]Applicant!$B$2:$D$176,3,FALSE)</f>
        <v>#N/A</v>
      </c>
      <c r="B1267" t="s">
        <v>1189</v>
      </c>
      <c r="E1267">
        <v>1</v>
      </c>
      <c r="G1267">
        <f t="shared" si="19"/>
        <v>0</v>
      </c>
    </row>
    <row r="1268" spans="1:7" x14ac:dyDescent="0.25">
      <c r="A1268" t="e">
        <f>VLOOKUP(B1268,[1]Applicant!$B$2:$D$176,3,FALSE)</f>
        <v>#N/A</v>
      </c>
      <c r="B1268" t="s">
        <v>1189</v>
      </c>
      <c r="E1268">
        <v>1</v>
      </c>
      <c r="G1268">
        <f t="shared" si="19"/>
        <v>0</v>
      </c>
    </row>
    <row r="1269" spans="1:7" x14ac:dyDescent="0.25">
      <c r="A1269" t="e">
        <f>VLOOKUP(B1269,[1]Applicant!$B$2:$D$176,3,FALSE)</f>
        <v>#N/A</v>
      </c>
      <c r="B1269" t="s">
        <v>1189</v>
      </c>
      <c r="E1269">
        <v>1</v>
      </c>
      <c r="G1269">
        <f t="shared" si="19"/>
        <v>0</v>
      </c>
    </row>
    <row r="1270" spans="1:7" x14ac:dyDescent="0.25">
      <c r="A1270" t="e">
        <f>VLOOKUP(B1270,[1]Applicant!$B$2:$D$176,3,FALSE)</f>
        <v>#N/A</v>
      </c>
      <c r="B1270" t="s">
        <v>1189</v>
      </c>
      <c r="E1270">
        <v>1</v>
      </c>
      <c r="G1270">
        <f t="shared" si="19"/>
        <v>0</v>
      </c>
    </row>
    <row r="1271" spans="1:7" x14ac:dyDescent="0.25">
      <c r="A1271" t="e">
        <f>VLOOKUP(B1271,[1]Applicant!$B$2:$D$176,3,FALSE)</f>
        <v>#N/A</v>
      </c>
      <c r="B1271" t="s">
        <v>1189</v>
      </c>
      <c r="E1271">
        <v>1</v>
      </c>
      <c r="G1271">
        <f t="shared" si="19"/>
        <v>0</v>
      </c>
    </row>
    <row r="1272" spans="1:7" x14ac:dyDescent="0.25">
      <c r="A1272" t="e">
        <f>VLOOKUP(B1272,[1]Applicant!$B$2:$D$176,3,FALSE)</f>
        <v>#N/A</v>
      </c>
      <c r="B1272" t="s">
        <v>1189</v>
      </c>
      <c r="E1272">
        <v>1</v>
      </c>
      <c r="G1272">
        <f t="shared" si="19"/>
        <v>0</v>
      </c>
    </row>
    <row r="1273" spans="1:7" x14ac:dyDescent="0.25">
      <c r="A1273" t="e">
        <f>VLOOKUP(B1273,[1]Applicant!$B$2:$D$176,3,FALSE)</f>
        <v>#N/A</v>
      </c>
      <c r="B1273" t="s">
        <v>1189</v>
      </c>
      <c r="E1273">
        <v>1</v>
      </c>
      <c r="G1273">
        <f t="shared" si="19"/>
        <v>0</v>
      </c>
    </row>
    <row r="1274" spans="1:7" x14ac:dyDescent="0.25">
      <c r="A1274" t="e">
        <f>VLOOKUP(B1274,[1]Applicant!$B$2:$D$176,3,FALSE)</f>
        <v>#N/A</v>
      </c>
      <c r="B1274" t="s">
        <v>1189</v>
      </c>
      <c r="E1274">
        <v>1</v>
      </c>
      <c r="G1274">
        <f t="shared" si="19"/>
        <v>0</v>
      </c>
    </row>
    <row r="1275" spans="1:7" x14ac:dyDescent="0.25">
      <c r="A1275" t="e">
        <f>VLOOKUP(B1275,[1]Applicant!$B$2:$D$176,3,FALSE)</f>
        <v>#N/A</v>
      </c>
      <c r="B1275" t="s">
        <v>1189</v>
      </c>
      <c r="E1275">
        <v>1</v>
      </c>
      <c r="G1275">
        <f t="shared" si="19"/>
        <v>0</v>
      </c>
    </row>
    <row r="1276" spans="1:7" x14ac:dyDescent="0.25">
      <c r="A1276" t="e">
        <f>VLOOKUP(B1276,[1]Applicant!$B$2:$D$176,3,FALSE)</f>
        <v>#N/A</v>
      </c>
      <c r="B1276" t="s">
        <v>1190</v>
      </c>
      <c r="C1276" t="s">
        <v>529</v>
      </c>
      <c r="D1276" t="s">
        <v>567</v>
      </c>
      <c r="E1276">
        <v>1</v>
      </c>
      <c r="F1276" t="s">
        <v>821</v>
      </c>
      <c r="G1276">
        <f t="shared" si="19"/>
        <v>1</v>
      </c>
    </row>
    <row r="1277" spans="1:7" x14ac:dyDescent="0.25">
      <c r="A1277" t="e">
        <f>VLOOKUP(B1277,[1]Applicant!$B$2:$D$176,3,FALSE)</f>
        <v>#N/A</v>
      </c>
      <c r="B1277" t="s">
        <v>1190</v>
      </c>
      <c r="C1277" t="s">
        <v>532</v>
      </c>
      <c r="D1277" t="s">
        <v>567</v>
      </c>
      <c r="E1277">
        <v>1</v>
      </c>
      <c r="F1277" t="s">
        <v>821</v>
      </c>
      <c r="G1277">
        <f t="shared" si="19"/>
        <v>1</v>
      </c>
    </row>
    <row r="1278" spans="1:7" x14ac:dyDescent="0.25">
      <c r="A1278" t="e">
        <f>VLOOKUP(B1278,[1]Applicant!$B$2:$D$176,3,FALSE)</f>
        <v>#N/A</v>
      </c>
      <c r="B1278" t="s">
        <v>1190</v>
      </c>
      <c r="C1278" t="s">
        <v>534</v>
      </c>
      <c r="D1278" t="s">
        <v>567</v>
      </c>
      <c r="E1278">
        <v>1</v>
      </c>
      <c r="F1278" t="s">
        <v>821</v>
      </c>
      <c r="G1278">
        <f t="shared" si="19"/>
        <v>1</v>
      </c>
    </row>
    <row r="1279" spans="1:7" x14ac:dyDescent="0.25">
      <c r="A1279" t="e">
        <f>VLOOKUP(B1279,[1]Applicant!$B$2:$D$176,3,FALSE)</f>
        <v>#N/A</v>
      </c>
      <c r="B1279" t="s">
        <v>1190</v>
      </c>
      <c r="C1279" t="s">
        <v>536</v>
      </c>
      <c r="D1279" t="s">
        <v>567</v>
      </c>
      <c r="E1279">
        <v>1</v>
      </c>
      <c r="F1279" t="s">
        <v>821</v>
      </c>
      <c r="G1279">
        <f t="shared" si="19"/>
        <v>1</v>
      </c>
    </row>
    <row r="1280" spans="1:7" x14ac:dyDescent="0.25">
      <c r="A1280" t="e">
        <f>VLOOKUP(B1280,[1]Applicant!$B$2:$D$176,3,FALSE)</f>
        <v>#N/A</v>
      </c>
      <c r="B1280" t="s">
        <v>1190</v>
      </c>
      <c r="C1280" t="s">
        <v>538</v>
      </c>
      <c r="D1280" t="s">
        <v>567</v>
      </c>
      <c r="E1280">
        <v>1</v>
      </c>
      <c r="F1280" t="s">
        <v>821</v>
      </c>
      <c r="G1280">
        <f t="shared" si="19"/>
        <v>1</v>
      </c>
    </row>
    <row r="1281" spans="1:7" x14ac:dyDescent="0.25">
      <c r="A1281" t="e">
        <f>VLOOKUP(B1281,[1]Applicant!$B$2:$D$176,3,FALSE)</f>
        <v>#N/A</v>
      </c>
      <c r="B1281" t="s">
        <v>1190</v>
      </c>
      <c r="C1281" t="s">
        <v>539</v>
      </c>
      <c r="D1281" t="s">
        <v>567</v>
      </c>
      <c r="E1281">
        <v>1</v>
      </c>
      <c r="F1281" t="s">
        <v>821</v>
      </c>
      <c r="G1281">
        <f t="shared" si="19"/>
        <v>1</v>
      </c>
    </row>
    <row r="1282" spans="1:7" x14ac:dyDescent="0.25">
      <c r="A1282" t="e">
        <f>VLOOKUP(B1282,[1]Applicant!$B$2:$D$176,3,FALSE)</f>
        <v>#N/A</v>
      </c>
      <c r="B1282" t="s">
        <v>1190</v>
      </c>
      <c r="C1282" t="s">
        <v>541</v>
      </c>
      <c r="D1282" t="s">
        <v>567</v>
      </c>
      <c r="E1282">
        <v>1</v>
      </c>
      <c r="F1282" t="s">
        <v>821</v>
      </c>
      <c r="G1282">
        <f t="shared" ref="G1282:G1345" si="20">IFERROR(VLOOKUP(D1282,$I$2:$J$126,2,0),0)</f>
        <v>1</v>
      </c>
    </row>
    <row r="1283" spans="1:7" x14ac:dyDescent="0.25">
      <c r="A1283" t="e">
        <f>VLOOKUP(B1283,[1]Applicant!$B$2:$D$176,3,FALSE)</f>
        <v>#N/A</v>
      </c>
      <c r="B1283" t="s">
        <v>1190</v>
      </c>
      <c r="C1283" t="s">
        <v>543</v>
      </c>
      <c r="D1283" t="s">
        <v>568</v>
      </c>
      <c r="E1283">
        <v>1</v>
      </c>
      <c r="F1283" t="s">
        <v>822</v>
      </c>
      <c r="G1283">
        <f t="shared" si="20"/>
        <v>3</v>
      </c>
    </row>
    <row r="1284" spans="1:7" x14ac:dyDescent="0.25">
      <c r="A1284" t="e">
        <f>VLOOKUP(B1284,[1]Applicant!$B$2:$D$176,3,FALSE)</f>
        <v>#N/A</v>
      </c>
      <c r="B1284" t="s">
        <v>1190</v>
      </c>
      <c r="C1284" t="s">
        <v>545</v>
      </c>
      <c r="D1284" t="s">
        <v>567</v>
      </c>
      <c r="E1284">
        <v>1</v>
      </c>
      <c r="F1284" t="s">
        <v>821</v>
      </c>
      <c r="G1284">
        <f t="shared" si="20"/>
        <v>1</v>
      </c>
    </row>
    <row r="1285" spans="1:7" x14ac:dyDescent="0.25">
      <c r="A1285" t="e">
        <f>VLOOKUP(B1285,[1]Applicant!$B$2:$D$176,3,FALSE)</f>
        <v>#N/A</v>
      </c>
      <c r="B1285" t="s">
        <v>1190</v>
      </c>
      <c r="C1285" t="s">
        <v>550</v>
      </c>
      <c r="D1285" t="s">
        <v>567</v>
      </c>
      <c r="E1285">
        <v>1</v>
      </c>
      <c r="F1285" t="s">
        <v>821</v>
      </c>
      <c r="G1285">
        <f t="shared" si="20"/>
        <v>1</v>
      </c>
    </row>
    <row r="1286" spans="1:7" x14ac:dyDescent="0.25">
      <c r="A1286" t="e">
        <f>VLOOKUP(B1286,[1]Applicant!$B$2:$D$176,3,FALSE)</f>
        <v>#N/A</v>
      </c>
      <c r="B1286" t="s">
        <v>1190</v>
      </c>
      <c r="C1286" t="s">
        <v>627</v>
      </c>
      <c r="D1286" t="s">
        <v>567</v>
      </c>
      <c r="E1286">
        <v>1</v>
      </c>
      <c r="F1286" t="s">
        <v>821</v>
      </c>
      <c r="G1286">
        <f t="shared" si="20"/>
        <v>1</v>
      </c>
    </row>
    <row r="1287" spans="1:7" x14ac:dyDescent="0.25">
      <c r="A1287" t="e">
        <f>VLOOKUP(B1287,[1]Applicant!$B$2:$D$176,3,FALSE)</f>
        <v>#N/A</v>
      </c>
      <c r="B1287" t="s">
        <v>1190</v>
      </c>
      <c r="D1287" t="s">
        <v>521</v>
      </c>
      <c r="E1287">
        <v>1</v>
      </c>
      <c r="F1287" t="s">
        <v>521</v>
      </c>
      <c r="G1287">
        <f t="shared" si="20"/>
        <v>0</v>
      </c>
    </row>
    <row r="1288" spans="1:7" x14ac:dyDescent="0.25">
      <c r="A1288" t="e">
        <f>VLOOKUP(B1288,[1]Applicant!$B$2:$D$176,3,FALSE)</f>
        <v>#N/A</v>
      </c>
      <c r="B1288" t="s">
        <v>1190</v>
      </c>
      <c r="D1288" t="s">
        <v>521</v>
      </c>
      <c r="E1288">
        <v>1</v>
      </c>
      <c r="F1288" t="s">
        <v>521</v>
      </c>
      <c r="G1288">
        <f t="shared" si="20"/>
        <v>0</v>
      </c>
    </row>
    <row r="1289" spans="1:7" x14ac:dyDescent="0.25">
      <c r="A1289" t="e">
        <f>VLOOKUP(B1289,[1]Applicant!$B$2:$D$176,3,FALSE)</f>
        <v>#N/A</v>
      </c>
      <c r="B1289" t="s">
        <v>1190</v>
      </c>
      <c r="D1289" t="s">
        <v>521</v>
      </c>
      <c r="E1289">
        <v>1</v>
      </c>
      <c r="F1289" t="s">
        <v>521</v>
      </c>
      <c r="G1289">
        <f t="shared" si="20"/>
        <v>0</v>
      </c>
    </row>
    <row r="1290" spans="1:7" x14ac:dyDescent="0.25">
      <c r="A1290" t="e">
        <f>VLOOKUP(B1290,[1]Applicant!$B$2:$D$176,3,FALSE)</f>
        <v>#N/A</v>
      </c>
      <c r="B1290" t="s">
        <v>1190</v>
      </c>
      <c r="C1290" t="s">
        <v>547</v>
      </c>
      <c r="D1290" t="s">
        <v>567</v>
      </c>
      <c r="E1290">
        <v>1</v>
      </c>
      <c r="F1290" t="s">
        <v>821</v>
      </c>
      <c r="G1290">
        <f t="shared" si="20"/>
        <v>1</v>
      </c>
    </row>
    <row r="1291" spans="1:7" x14ac:dyDescent="0.25">
      <c r="A1291" t="e">
        <f>VLOOKUP(B1291,[1]Applicant!$B$2:$D$176,3,FALSE)</f>
        <v>#N/A</v>
      </c>
      <c r="B1291" t="s">
        <v>1191</v>
      </c>
      <c r="C1291" t="s">
        <v>552</v>
      </c>
      <c r="D1291" t="s">
        <v>620</v>
      </c>
      <c r="E1291">
        <v>1</v>
      </c>
      <c r="F1291" t="s">
        <v>819</v>
      </c>
      <c r="G1291">
        <f t="shared" si="20"/>
        <v>3</v>
      </c>
    </row>
    <row r="1292" spans="1:7" x14ac:dyDescent="0.25">
      <c r="A1292" t="e">
        <f>VLOOKUP(B1292,[1]Applicant!$B$2:$D$176,3,FALSE)</f>
        <v>#N/A</v>
      </c>
      <c r="B1292" t="s">
        <v>1191</v>
      </c>
      <c r="C1292" t="s">
        <v>524</v>
      </c>
      <c r="D1292" t="s">
        <v>620</v>
      </c>
      <c r="E1292">
        <v>1</v>
      </c>
      <c r="F1292" t="s">
        <v>819</v>
      </c>
      <c r="G1292">
        <f t="shared" si="20"/>
        <v>3</v>
      </c>
    </row>
    <row r="1293" spans="1:7" x14ac:dyDescent="0.25">
      <c r="A1293" t="e">
        <f>VLOOKUP(B1293,[1]Applicant!$B$2:$D$176,3,FALSE)</f>
        <v>#N/A</v>
      </c>
      <c r="B1293" t="s">
        <v>1191</v>
      </c>
      <c r="C1293" t="s">
        <v>526</v>
      </c>
      <c r="D1293" t="s">
        <v>620</v>
      </c>
      <c r="E1293">
        <v>1</v>
      </c>
      <c r="F1293" t="s">
        <v>819</v>
      </c>
      <c r="G1293">
        <f t="shared" si="20"/>
        <v>3</v>
      </c>
    </row>
    <row r="1294" spans="1:7" x14ac:dyDescent="0.25">
      <c r="A1294" t="e">
        <f>VLOOKUP(B1294,[1]Applicant!$B$2:$D$176,3,FALSE)</f>
        <v>#N/A</v>
      </c>
      <c r="B1294" t="s">
        <v>1191</v>
      </c>
      <c r="C1294" t="s">
        <v>528</v>
      </c>
      <c r="D1294" t="s">
        <v>620</v>
      </c>
      <c r="E1294">
        <v>1</v>
      </c>
      <c r="F1294" t="s">
        <v>819</v>
      </c>
      <c r="G1294">
        <f t="shared" si="20"/>
        <v>3</v>
      </c>
    </row>
    <row r="1295" spans="1:7" x14ac:dyDescent="0.25">
      <c r="A1295" t="e">
        <f>VLOOKUP(B1295,[1]Applicant!$B$2:$D$176,3,FALSE)</f>
        <v>#N/A</v>
      </c>
      <c r="B1295" t="s">
        <v>1191</v>
      </c>
      <c r="C1295" t="s">
        <v>529</v>
      </c>
      <c r="D1295" t="s">
        <v>620</v>
      </c>
      <c r="E1295">
        <v>1</v>
      </c>
      <c r="F1295" t="s">
        <v>820</v>
      </c>
      <c r="G1295">
        <f t="shared" si="20"/>
        <v>3</v>
      </c>
    </row>
    <row r="1296" spans="1:7" x14ac:dyDescent="0.25">
      <c r="A1296" t="e">
        <f>VLOOKUP(B1296,[1]Applicant!$B$2:$D$176,3,FALSE)</f>
        <v>#N/A</v>
      </c>
      <c r="B1296" t="s">
        <v>1191</v>
      </c>
      <c r="C1296" t="s">
        <v>532</v>
      </c>
      <c r="D1296" t="s">
        <v>620</v>
      </c>
      <c r="E1296">
        <v>1</v>
      </c>
      <c r="F1296" t="s">
        <v>819</v>
      </c>
      <c r="G1296">
        <f t="shared" si="20"/>
        <v>3</v>
      </c>
    </row>
    <row r="1297" spans="1:7" x14ac:dyDescent="0.25">
      <c r="A1297" t="e">
        <f>VLOOKUP(B1297,[1]Applicant!$B$2:$D$176,3,FALSE)</f>
        <v>#N/A</v>
      </c>
      <c r="B1297" t="s">
        <v>1191</v>
      </c>
      <c r="C1297" t="s">
        <v>534</v>
      </c>
      <c r="D1297" t="s">
        <v>620</v>
      </c>
      <c r="E1297">
        <v>1</v>
      </c>
      <c r="F1297" t="s">
        <v>820</v>
      </c>
      <c r="G1297">
        <f t="shared" si="20"/>
        <v>3</v>
      </c>
    </row>
    <row r="1298" spans="1:7" x14ac:dyDescent="0.25">
      <c r="A1298" t="e">
        <f>VLOOKUP(B1298,[1]Applicant!$B$2:$D$176,3,FALSE)</f>
        <v>#N/A</v>
      </c>
      <c r="B1298" t="s">
        <v>1191</v>
      </c>
      <c r="C1298" t="s">
        <v>536</v>
      </c>
      <c r="D1298" t="s">
        <v>620</v>
      </c>
      <c r="E1298">
        <v>1</v>
      </c>
      <c r="F1298" t="s">
        <v>819</v>
      </c>
      <c r="G1298">
        <f t="shared" si="20"/>
        <v>3</v>
      </c>
    </row>
    <row r="1299" spans="1:7" x14ac:dyDescent="0.25">
      <c r="A1299" t="e">
        <f>VLOOKUP(B1299,[1]Applicant!$B$2:$D$176,3,FALSE)</f>
        <v>#N/A</v>
      </c>
      <c r="B1299" t="s">
        <v>1191</v>
      </c>
      <c r="C1299" t="s">
        <v>538</v>
      </c>
      <c r="D1299" t="s">
        <v>620</v>
      </c>
      <c r="E1299">
        <v>1</v>
      </c>
      <c r="F1299" t="s">
        <v>819</v>
      </c>
      <c r="G1299">
        <f t="shared" si="20"/>
        <v>3</v>
      </c>
    </row>
    <row r="1300" spans="1:7" x14ac:dyDescent="0.25">
      <c r="A1300" t="e">
        <f>VLOOKUP(B1300,[1]Applicant!$B$2:$D$176,3,FALSE)</f>
        <v>#N/A</v>
      </c>
      <c r="B1300" t="s">
        <v>1191</v>
      </c>
      <c r="C1300" t="s">
        <v>539</v>
      </c>
      <c r="D1300" t="s">
        <v>620</v>
      </c>
      <c r="E1300">
        <v>1</v>
      </c>
      <c r="F1300" t="s">
        <v>819</v>
      </c>
      <c r="G1300">
        <f t="shared" si="20"/>
        <v>3</v>
      </c>
    </row>
    <row r="1301" spans="1:7" x14ac:dyDescent="0.25">
      <c r="A1301" t="e">
        <f>VLOOKUP(B1301,[1]Applicant!$B$2:$D$176,3,FALSE)</f>
        <v>#N/A</v>
      </c>
      <c r="B1301" t="s">
        <v>1191</v>
      </c>
      <c r="C1301" t="s">
        <v>541</v>
      </c>
      <c r="D1301" t="s">
        <v>620</v>
      </c>
      <c r="E1301">
        <v>1</v>
      </c>
      <c r="F1301" t="s">
        <v>819</v>
      </c>
      <c r="G1301">
        <f t="shared" si="20"/>
        <v>3</v>
      </c>
    </row>
    <row r="1302" spans="1:7" x14ac:dyDescent="0.25">
      <c r="A1302" t="e">
        <f>VLOOKUP(B1302,[1]Applicant!$B$2:$D$176,3,FALSE)</f>
        <v>#N/A</v>
      </c>
      <c r="B1302" t="s">
        <v>1191</v>
      </c>
      <c r="C1302" t="s">
        <v>543</v>
      </c>
      <c r="D1302" t="s">
        <v>620</v>
      </c>
      <c r="E1302">
        <v>1</v>
      </c>
      <c r="F1302" t="s">
        <v>819</v>
      </c>
      <c r="G1302">
        <f t="shared" si="20"/>
        <v>3</v>
      </c>
    </row>
    <row r="1303" spans="1:7" x14ac:dyDescent="0.25">
      <c r="A1303" t="e">
        <f>VLOOKUP(B1303,[1]Applicant!$B$2:$D$176,3,FALSE)</f>
        <v>#N/A</v>
      </c>
      <c r="B1303" t="s">
        <v>1191</v>
      </c>
      <c r="C1303" t="s">
        <v>545</v>
      </c>
      <c r="D1303" t="s">
        <v>620</v>
      </c>
      <c r="E1303">
        <v>1</v>
      </c>
      <c r="F1303" t="s">
        <v>819</v>
      </c>
      <c r="G1303">
        <f t="shared" si="20"/>
        <v>3</v>
      </c>
    </row>
    <row r="1304" spans="1:7" x14ac:dyDescent="0.25">
      <c r="A1304" t="e">
        <f>VLOOKUP(B1304,[1]Applicant!$B$2:$D$176,3,FALSE)</f>
        <v>#N/A</v>
      </c>
      <c r="B1304" t="s">
        <v>1191</v>
      </c>
      <c r="C1304" t="s">
        <v>547</v>
      </c>
      <c r="D1304" t="s">
        <v>620</v>
      </c>
      <c r="E1304">
        <v>1</v>
      </c>
      <c r="F1304" t="s">
        <v>819</v>
      </c>
      <c r="G1304">
        <f t="shared" si="20"/>
        <v>3</v>
      </c>
    </row>
    <row r="1305" spans="1:7" x14ac:dyDescent="0.25">
      <c r="A1305" t="e">
        <f>VLOOKUP(B1305,[1]Applicant!$B$2:$D$176,3,FALSE)</f>
        <v>#N/A</v>
      </c>
      <c r="B1305" t="s">
        <v>1191</v>
      </c>
      <c r="C1305" t="s">
        <v>550</v>
      </c>
      <c r="D1305" t="s">
        <v>620</v>
      </c>
      <c r="E1305">
        <v>1</v>
      </c>
      <c r="F1305" t="s">
        <v>819</v>
      </c>
      <c r="G1305">
        <f t="shared" si="20"/>
        <v>3</v>
      </c>
    </row>
    <row r="1306" spans="1:7" x14ac:dyDescent="0.25">
      <c r="A1306" t="e">
        <f>VLOOKUP(B1306,[1]Applicant!$B$2:$D$176,3,FALSE)</f>
        <v>#N/A</v>
      </c>
      <c r="B1306" t="s">
        <v>1192</v>
      </c>
      <c r="D1306" t="s">
        <v>533</v>
      </c>
      <c r="E1306">
        <v>1</v>
      </c>
      <c r="F1306" t="s">
        <v>533</v>
      </c>
      <c r="G1306">
        <f t="shared" si="20"/>
        <v>0</v>
      </c>
    </row>
    <row r="1307" spans="1:7" x14ac:dyDescent="0.25">
      <c r="A1307" t="e">
        <f>VLOOKUP(B1307,[1]Applicant!$B$2:$D$176,3,FALSE)</f>
        <v>#N/A</v>
      </c>
      <c r="B1307" t="s">
        <v>1192</v>
      </c>
      <c r="D1307" t="s">
        <v>533</v>
      </c>
      <c r="E1307">
        <v>1</v>
      </c>
      <c r="F1307" t="s">
        <v>533</v>
      </c>
      <c r="G1307">
        <f t="shared" si="20"/>
        <v>0</v>
      </c>
    </row>
    <row r="1308" spans="1:7" x14ac:dyDescent="0.25">
      <c r="A1308" t="e">
        <f>VLOOKUP(B1308,[1]Applicant!$B$2:$D$176,3,FALSE)</f>
        <v>#N/A</v>
      </c>
      <c r="B1308" t="s">
        <v>1192</v>
      </c>
      <c r="D1308" t="s">
        <v>533</v>
      </c>
      <c r="E1308">
        <v>1</v>
      </c>
      <c r="F1308" t="s">
        <v>533</v>
      </c>
      <c r="G1308">
        <f t="shared" si="20"/>
        <v>0</v>
      </c>
    </row>
    <row r="1309" spans="1:7" x14ac:dyDescent="0.25">
      <c r="A1309" t="e">
        <f>VLOOKUP(B1309,[1]Applicant!$B$2:$D$176,3,FALSE)</f>
        <v>#N/A</v>
      </c>
      <c r="B1309" t="s">
        <v>1192</v>
      </c>
      <c r="D1309" t="s">
        <v>533</v>
      </c>
      <c r="E1309">
        <v>1</v>
      </c>
      <c r="F1309" t="s">
        <v>533</v>
      </c>
      <c r="G1309">
        <f t="shared" si="20"/>
        <v>0</v>
      </c>
    </row>
    <row r="1310" spans="1:7" x14ac:dyDescent="0.25">
      <c r="A1310" t="e">
        <f>VLOOKUP(B1310,[1]Applicant!$B$2:$D$176,3,FALSE)</f>
        <v>#N/A</v>
      </c>
      <c r="B1310" t="s">
        <v>1192</v>
      </c>
      <c r="D1310" t="s">
        <v>533</v>
      </c>
      <c r="E1310">
        <v>1</v>
      </c>
      <c r="F1310" t="s">
        <v>533</v>
      </c>
      <c r="G1310">
        <f t="shared" si="20"/>
        <v>0</v>
      </c>
    </row>
    <row r="1311" spans="1:7" x14ac:dyDescent="0.25">
      <c r="A1311" t="e">
        <f>VLOOKUP(B1311,[1]Applicant!$B$2:$D$176,3,FALSE)</f>
        <v>#N/A</v>
      </c>
      <c r="B1311" t="s">
        <v>1192</v>
      </c>
      <c r="D1311" t="s">
        <v>533</v>
      </c>
      <c r="E1311">
        <v>1</v>
      </c>
      <c r="F1311" t="s">
        <v>533</v>
      </c>
      <c r="G1311">
        <f t="shared" si="20"/>
        <v>0</v>
      </c>
    </row>
    <row r="1312" spans="1:7" x14ac:dyDescent="0.25">
      <c r="A1312" t="e">
        <f>VLOOKUP(B1312,[1]Applicant!$B$2:$D$176,3,FALSE)</f>
        <v>#N/A</v>
      </c>
      <c r="B1312" t="s">
        <v>1192</v>
      </c>
      <c r="D1312" t="s">
        <v>533</v>
      </c>
      <c r="E1312">
        <v>1</v>
      </c>
      <c r="F1312" t="s">
        <v>533</v>
      </c>
      <c r="G1312">
        <f t="shared" si="20"/>
        <v>0</v>
      </c>
    </row>
    <row r="1313" spans="1:7" x14ac:dyDescent="0.25">
      <c r="A1313" t="e">
        <f>VLOOKUP(B1313,[1]Applicant!$B$2:$D$176,3,FALSE)</f>
        <v>#N/A</v>
      </c>
      <c r="B1313" t="s">
        <v>1192</v>
      </c>
      <c r="D1313" t="s">
        <v>533</v>
      </c>
      <c r="E1313">
        <v>1</v>
      </c>
      <c r="F1313" t="s">
        <v>533</v>
      </c>
      <c r="G1313">
        <f t="shared" si="20"/>
        <v>0</v>
      </c>
    </row>
    <row r="1314" spans="1:7" x14ac:dyDescent="0.25">
      <c r="A1314" t="e">
        <f>VLOOKUP(B1314,[1]Applicant!$B$2:$D$176,3,FALSE)</f>
        <v>#N/A</v>
      </c>
      <c r="B1314" t="s">
        <v>1192</v>
      </c>
      <c r="D1314" t="s">
        <v>533</v>
      </c>
      <c r="E1314">
        <v>1</v>
      </c>
      <c r="F1314" t="s">
        <v>533</v>
      </c>
      <c r="G1314">
        <f t="shared" si="20"/>
        <v>0</v>
      </c>
    </row>
    <row r="1315" spans="1:7" x14ac:dyDescent="0.25">
      <c r="A1315" t="e">
        <f>VLOOKUP(B1315,[1]Applicant!$B$2:$D$176,3,FALSE)</f>
        <v>#N/A</v>
      </c>
      <c r="B1315" t="s">
        <v>1192</v>
      </c>
      <c r="D1315" t="s">
        <v>533</v>
      </c>
      <c r="E1315">
        <v>1</v>
      </c>
      <c r="F1315" t="s">
        <v>533</v>
      </c>
      <c r="G1315">
        <f t="shared" si="20"/>
        <v>0</v>
      </c>
    </row>
    <row r="1316" spans="1:7" x14ac:dyDescent="0.25">
      <c r="A1316" t="e">
        <f>VLOOKUP(B1316,[1]Applicant!$B$2:$D$176,3,FALSE)</f>
        <v>#N/A</v>
      </c>
      <c r="B1316" t="s">
        <v>1192</v>
      </c>
      <c r="D1316" t="s">
        <v>533</v>
      </c>
      <c r="E1316">
        <v>1</v>
      </c>
      <c r="F1316" t="s">
        <v>533</v>
      </c>
      <c r="G1316">
        <f t="shared" si="20"/>
        <v>0</v>
      </c>
    </row>
    <row r="1317" spans="1:7" x14ac:dyDescent="0.25">
      <c r="A1317" t="e">
        <f>VLOOKUP(B1317,[1]Applicant!$B$2:$D$176,3,FALSE)</f>
        <v>#N/A</v>
      </c>
      <c r="B1317" t="s">
        <v>1192</v>
      </c>
      <c r="D1317" t="s">
        <v>533</v>
      </c>
      <c r="E1317">
        <v>1</v>
      </c>
      <c r="F1317" t="s">
        <v>533</v>
      </c>
      <c r="G1317">
        <f t="shared" si="20"/>
        <v>0</v>
      </c>
    </row>
    <row r="1318" spans="1:7" x14ac:dyDescent="0.25">
      <c r="A1318" t="e">
        <f>VLOOKUP(B1318,[1]Applicant!$B$2:$D$176,3,FALSE)</f>
        <v>#N/A</v>
      </c>
      <c r="B1318" t="s">
        <v>1192</v>
      </c>
      <c r="D1318" t="s">
        <v>533</v>
      </c>
      <c r="E1318">
        <v>1</v>
      </c>
      <c r="F1318" t="s">
        <v>533</v>
      </c>
      <c r="G1318">
        <f t="shared" si="20"/>
        <v>0</v>
      </c>
    </row>
    <row r="1319" spans="1:7" x14ac:dyDescent="0.25">
      <c r="A1319" t="e">
        <f>VLOOKUP(B1319,[1]Applicant!$B$2:$D$176,3,FALSE)</f>
        <v>#N/A</v>
      </c>
      <c r="B1319" t="s">
        <v>1192</v>
      </c>
      <c r="D1319" t="s">
        <v>533</v>
      </c>
      <c r="E1319">
        <v>1</v>
      </c>
      <c r="F1319" t="s">
        <v>533</v>
      </c>
      <c r="G1319">
        <f t="shared" si="20"/>
        <v>0</v>
      </c>
    </row>
    <row r="1320" spans="1:7" x14ac:dyDescent="0.25">
      <c r="A1320" t="e">
        <f>VLOOKUP(B1320,[1]Applicant!$B$2:$D$176,3,FALSE)</f>
        <v>#N/A</v>
      </c>
      <c r="B1320" t="s">
        <v>1192</v>
      </c>
      <c r="D1320" t="s">
        <v>533</v>
      </c>
      <c r="E1320">
        <v>1</v>
      </c>
      <c r="F1320" t="s">
        <v>533</v>
      </c>
      <c r="G1320">
        <f t="shared" si="20"/>
        <v>0</v>
      </c>
    </row>
    <row r="1321" spans="1:7" x14ac:dyDescent="0.25">
      <c r="A1321" t="e">
        <f>VLOOKUP(B1321,[1]Applicant!$B$2:$D$176,3,FALSE)</f>
        <v>#N/A</v>
      </c>
      <c r="B1321" t="s">
        <v>1193</v>
      </c>
      <c r="C1321" t="s">
        <v>552</v>
      </c>
      <c r="D1321" t="s">
        <v>629</v>
      </c>
      <c r="E1321">
        <v>1</v>
      </c>
      <c r="F1321" t="s">
        <v>629</v>
      </c>
      <c r="G1321">
        <f t="shared" si="20"/>
        <v>0</v>
      </c>
    </row>
    <row r="1322" spans="1:7" x14ac:dyDescent="0.25">
      <c r="A1322" t="e">
        <f>VLOOKUP(B1322,[1]Applicant!$B$2:$D$176,3,FALSE)</f>
        <v>#N/A</v>
      </c>
      <c r="B1322" t="s">
        <v>1193</v>
      </c>
      <c r="C1322" t="s">
        <v>524</v>
      </c>
      <c r="D1322" t="s">
        <v>626</v>
      </c>
      <c r="E1322">
        <v>1</v>
      </c>
      <c r="F1322" t="s">
        <v>818</v>
      </c>
      <c r="G1322">
        <f t="shared" si="20"/>
        <v>1</v>
      </c>
    </row>
    <row r="1323" spans="1:7" x14ac:dyDescent="0.25">
      <c r="A1323" t="e">
        <f>VLOOKUP(B1323,[1]Applicant!$B$2:$D$176,3,FALSE)</f>
        <v>#N/A</v>
      </c>
      <c r="B1323" t="s">
        <v>1193</v>
      </c>
      <c r="C1323" t="s">
        <v>524</v>
      </c>
      <c r="D1323" t="s">
        <v>620</v>
      </c>
      <c r="E1323">
        <v>1</v>
      </c>
      <c r="F1323" t="s">
        <v>817</v>
      </c>
      <c r="G1323">
        <f t="shared" si="20"/>
        <v>3</v>
      </c>
    </row>
    <row r="1324" spans="1:7" x14ac:dyDescent="0.25">
      <c r="A1324" t="e">
        <f>VLOOKUP(B1324,[1]Applicant!$B$2:$D$176,3,FALSE)</f>
        <v>#N/A</v>
      </c>
      <c r="B1324" t="s">
        <v>1193</v>
      </c>
      <c r="C1324" t="s">
        <v>524</v>
      </c>
      <c r="D1324" t="s">
        <v>570</v>
      </c>
      <c r="E1324">
        <v>1</v>
      </c>
      <c r="F1324" t="s">
        <v>629</v>
      </c>
      <c r="G1324">
        <f t="shared" si="20"/>
        <v>3</v>
      </c>
    </row>
    <row r="1325" spans="1:7" x14ac:dyDescent="0.25">
      <c r="A1325" t="e">
        <f>VLOOKUP(B1325,[1]Applicant!$B$2:$D$176,3,FALSE)</f>
        <v>#N/A</v>
      </c>
      <c r="B1325" t="s">
        <v>1193</v>
      </c>
      <c r="C1325" t="s">
        <v>524</v>
      </c>
      <c r="D1325" t="s">
        <v>618</v>
      </c>
      <c r="E1325">
        <v>1</v>
      </c>
      <c r="F1325" t="s">
        <v>629</v>
      </c>
      <c r="G1325">
        <f t="shared" si="20"/>
        <v>3</v>
      </c>
    </row>
    <row r="1326" spans="1:7" x14ac:dyDescent="0.25">
      <c r="A1326" t="e">
        <f>VLOOKUP(B1326,[1]Applicant!$B$2:$D$176,3,FALSE)</f>
        <v>#N/A</v>
      </c>
      <c r="B1326" t="s">
        <v>1193</v>
      </c>
      <c r="C1326" t="s">
        <v>524</v>
      </c>
      <c r="D1326" t="s">
        <v>621</v>
      </c>
      <c r="E1326">
        <v>1</v>
      </c>
      <c r="F1326" t="s">
        <v>629</v>
      </c>
      <c r="G1326">
        <f t="shared" si="20"/>
        <v>0</v>
      </c>
    </row>
    <row r="1327" spans="1:7" x14ac:dyDescent="0.25">
      <c r="A1327" t="e">
        <f>VLOOKUP(B1327,[1]Applicant!$B$2:$D$176,3,FALSE)</f>
        <v>#N/A</v>
      </c>
      <c r="B1327" t="s">
        <v>1193</v>
      </c>
      <c r="C1327" t="s">
        <v>526</v>
      </c>
      <c r="D1327" t="s">
        <v>626</v>
      </c>
      <c r="E1327">
        <v>1</v>
      </c>
      <c r="F1327" t="s">
        <v>818</v>
      </c>
      <c r="G1327">
        <f t="shared" si="20"/>
        <v>1</v>
      </c>
    </row>
    <row r="1328" spans="1:7" x14ac:dyDescent="0.25">
      <c r="A1328" t="e">
        <f>VLOOKUP(B1328,[1]Applicant!$B$2:$D$176,3,FALSE)</f>
        <v>#N/A</v>
      </c>
      <c r="B1328" t="s">
        <v>1193</v>
      </c>
      <c r="C1328" t="s">
        <v>526</v>
      </c>
      <c r="D1328" t="s">
        <v>620</v>
      </c>
      <c r="E1328">
        <v>1</v>
      </c>
      <c r="F1328" t="s">
        <v>817</v>
      </c>
      <c r="G1328">
        <f t="shared" si="20"/>
        <v>3</v>
      </c>
    </row>
    <row r="1329" spans="1:7" x14ac:dyDescent="0.25">
      <c r="A1329" t="e">
        <f>VLOOKUP(B1329,[1]Applicant!$B$2:$D$176,3,FALSE)</f>
        <v>#N/A</v>
      </c>
      <c r="B1329" t="s">
        <v>1193</v>
      </c>
      <c r="C1329" t="s">
        <v>526</v>
      </c>
      <c r="D1329" t="s">
        <v>570</v>
      </c>
      <c r="E1329">
        <v>1</v>
      </c>
      <c r="F1329" t="s">
        <v>629</v>
      </c>
      <c r="G1329">
        <f t="shared" si="20"/>
        <v>3</v>
      </c>
    </row>
    <row r="1330" spans="1:7" x14ac:dyDescent="0.25">
      <c r="A1330" t="e">
        <f>VLOOKUP(B1330,[1]Applicant!$B$2:$D$176,3,FALSE)</f>
        <v>#N/A</v>
      </c>
      <c r="B1330" t="s">
        <v>1193</v>
      </c>
      <c r="C1330" t="s">
        <v>526</v>
      </c>
      <c r="D1330" t="s">
        <v>618</v>
      </c>
      <c r="E1330">
        <v>1</v>
      </c>
      <c r="F1330" t="s">
        <v>629</v>
      </c>
      <c r="G1330">
        <f t="shared" si="20"/>
        <v>3</v>
      </c>
    </row>
    <row r="1331" spans="1:7" x14ac:dyDescent="0.25">
      <c r="A1331" t="e">
        <f>VLOOKUP(B1331,[1]Applicant!$B$2:$D$176,3,FALSE)</f>
        <v>#N/A</v>
      </c>
      <c r="B1331" t="s">
        <v>1193</v>
      </c>
      <c r="C1331" t="s">
        <v>526</v>
      </c>
      <c r="D1331" t="s">
        <v>621</v>
      </c>
      <c r="E1331">
        <v>1</v>
      </c>
      <c r="F1331" t="s">
        <v>629</v>
      </c>
      <c r="G1331">
        <f t="shared" si="20"/>
        <v>0</v>
      </c>
    </row>
    <row r="1332" spans="1:7" x14ac:dyDescent="0.25">
      <c r="A1332" t="e">
        <f>VLOOKUP(B1332,[1]Applicant!$B$2:$D$176,3,FALSE)</f>
        <v>#N/A</v>
      </c>
      <c r="B1332" t="s">
        <v>1193</v>
      </c>
      <c r="C1332" t="s">
        <v>528</v>
      </c>
      <c r="D1332" t="s">
        <v>626</v>
      </c>
      <c r="E1332">
        <v>1</v>
      </c>
      <c r="F1332" t="s">
        <v>818</v>
      </c>
      <c r="G1332">
        <f t="shared" si="20"/>
        <v>1</v>
      </c>
    </row>
    <row r="1333" spans="1:7" x14ac:dyDescent="0.25">
      <c r="A1333" t="e">
        <f>VLOOKUP(B1333,[1]Applicant!$B$2:$D$176,3,FALSE)</f>
        <v>#N/A</v>
      </c>
      <c r="B1333" t="s">
        <v>1193</v>
      </c>
      <c r="C1333" t="s">
        <v>528</v>
      </c>
      <c r="D1333" t="s">
        <v>620</v>
      </c>
      <c r="E1333">
        <v>1</v>
      </c>
      <c r="F1333" t="s">
        <v>817</v>
      </c>
      <c r="G1333">
        <f t="shared" si="20"/>
        <v>3</v>
      </c>
    </row>
    <row r="1334" spans="1:7" x14ac:dyDescent="0.25">
      <c r="A1334" t="e">
        <f>VLOOKUP(B1334,[1]Applicant!$B$2:$D$176,3,FALSE)</f>
        <v>#N/A</v>
      </c>
      <c r="B1334" t="s">
        <v>1193</v>
      </c>
      <c r="C1334" t="s">
        <v>528</v>
      </c>
      <c r="D1334" t="s">
        <v>570</v>
      </c>
      <c r="E1334">
        <v>1</v>
      </c>
      <c r="F1334" t="s">
        <v>629</v>
      </c>
      <c r="G1334">
        <f t="shared" si="20"/>
        <v>3</v>
      </c>
    </row>
    <row r="1335" spans="1:7" x14ac:dyDescent="0.25">
      <c r="A1335" t="e">
        <f>VLOOKUP(B1335,[1]Applicant!$B$2:$D$176,3,FALSE)</f>
        <v>#N/A</v>
      </c>
      <c r="B1335" t="s">
        <v>1193</v>
      </c>
      <c r="C1335" t="s">
        <v>528</v>
      </c>
      <c r="D1335" t="s">
        <v>618</v>
      </c>
      <c r="E1335">
        <v>1</v>
      </c>
      <c r="F1335" t="s">
        <v>629</v>
      </c>
      <c r="G1335">
        <f t="shared" si="20"/>
        <v>3</v>
      </c>
    </row>
    <row r="1336" spans="1:7" x14ac:dyDescent="0.25">
      <c r="A1336" t="e">
        <f>VLOOKUP(B1336,[1]Applicant!$B$2:$D$176,3,FALSE)</f>
        <v>#N/A</v>
      </c>
      <c r="B1336" t="s">
        <v>1193</v>
      </c>
      <c r="C1336" t="s">
        <v>528</v>
      </c>
      <c r="D1336" t="s">
        <v>621</v>
      </c>
      <c r="E1336">
        <v>1</v>
      </c>
      <c r="F1336" t="s">
        <v>629</v>
      </c>
      <c r="G1336">
        <f t="shared" si="20"/>
        <v>0</v>
      </c>
    </row>
    <row r="1337" spans="1:7" x14ac:dyDescent="0.25">
      <c r="A1337" t="e">
        <f>VLOOKUP(B1337,[1]Applicant!$B$2:$D$176,3,FALSE)</f>
        <v>#N/A</v>
      </c>
      <c r="B1337" t="s">
        <v>1193</v>
      </c>
      <c r="C1337" t="s">
        <v>529</v>
      </c>
      <c r="D1337" t="s">
        <v>626</v>
      </c>
      <c r="E1337">
        <v>1</v>
      </c>
      <c r="F1337" t="s">
        <v>818</v>
      </c>
      <c r="G1337">
        <f t="shared" si="20"/>
        <v>1</v>
      </c>
    </row>
    <row r="1338" spans="1:7" x14ac:dyDescent="0.25">
      <c r="A1338" t="e">
        <f>VLOOKUP(B1338,[1]Applicant!$B$2:$D$176,3,FALSE)</f>
        <v>#N/A</v>
      </c>
      <c r="B1338" t="s">
        <v>1193</v>
      </c>
      <c r="C1338" t="s">
        <v>529</v>
      </c>
      <c r="D1338" t="s">
        <v>620</v>
      </c>
      <c r="E1338">
        <v>1</v>
      </c>
      <c r="F1338" t="s">
        <v>817</v>
      </c>
      <c r="G1338">
        <f t="shared" si="20"/>
        <v>3</v>
      </c>
    </row>
    <row r="1339" spans="1:7" x14ac:dyDescent="0.25">
      <c r="A1339" t="e">
        <f>VLOOKUP(B1339,[1]Applicant!$B$2:$D$176,3,FALSE)</f>
        <v>#N/A</v>
      </c>
      <c r="B1339" t="s">
        <v>1193</v>
      </c>
      <c r="C1339" t="s">
        <v>529</v>
      </c>
      <c r="D1339" t="s">
        <v>570</v>
      </c>
      <c r="E1339">
        <v>1</v>
      </c>
      <c r="F1339" t="s">
        <v>629</v>
      </c>
      <c r="G1339">
        <f t="shared" si="20"/>
        <v>3</v>
      </c>
    </row>
    <row r="1340" spans="1:7" x14ac:dyDescent="0.25">
      <c r="A1340" t="e">
        <f>VLOOKUP(B1340,[1]Applicant!$B$2:$D$176,3,FALSE)</f>
        <v>#N/A</v>
      </c>
      <c r="B1340" t="s">
        <v>1193</v>
      </c>
      <c r="C1340" t="s">
        <v>529</v>
      </c>
      <c r="D1340" t="s">
        <v>618</v>
      </c>
      <c r="E1340">
        <v>1</v>
      </c>
      <c r="F1340" t="s">
        <v>629</v>
      </c>
      <c r="G1340">
        <f t="shared" si="20"/>
        <v>3</v>
      </c>
    </row>
    <row r="1341" spans="1:7" x14ac:dyDescent="0.25">
      <c r="A1341" t="e">
        <f>VLOOKUP(B1341,[1]Applicant!$B$2:$D$176,3,FALSE)</f>
        <v>#N/A</v>
      </c>
      <c r="B1341" t="s">
        <v>1193</v>
      </c>
      <c r="C1341" t="s">
        <v>529</v>
      </c>
      <c r="D1341" t="s">
        <v>621</v>
      </c>
      <c r="E1341">
        <v>1</v>
      </c>
      <c r="F1341" t="s">
        <v>629</v>
      </c>
      <c r="G1341">
        <f t="shared" si="20"/>
        <v>0</v>
      </c>
    </row>
    <row r="1342" spans="1:7" x14ac:dyDescent="0.25">
      <c r="A1342" t="e">
        <f>VLOOKUP(B1342,[1]Applicant!$B$2:$D$176,3,FALSE)</f>
        <v>#N/A</v>
      </c>
      <c r="B1342" t="s">
        <v>1193</v>
      </c>
      <c r="C1342" t="s">
        <v>532</v>
      </c>
      <c r="D1342" t="s">
        <v>626</v>
      </c>
      <c r="E1342">
        <v>1</v>
      </c>
      <c r="F1342" t="s">
        <v>818</v>
      </c>
      <c r="G1342">
        <f t="shared" si="20"/>
        <v>1</v>
      </c>
    </row>
    <row r="1343" spans="1:7" x14ac:dyDescent="0.25">
      <c r="A1343" t="e">
        <f>VLOOKUP(B1343,[1]Applicant!$B$2:$D$176,3,FALSE)</f>
        <v>#N/A</v>
      </c>
      <c r="B1343" t="s">
        <v>1193</v>
      </c>
      <c r="C1343" t="s">
        <v>532</v>
      </c>
      <c r="D1343" t="s">
        <v>620</v>
      </c>
      <c r="E1343">
        <v>1</v>
      </c>
      <c r="F1343" t="s">
        <v>817</v>
      </c>
      <c r="G1343">
        <f t="shared" si="20"/>
        <v>3</v>
      </c>
    </row>
    <row r="1344" spans="1:7" x14ac:dyDescent="0.25">
      <c r="A1344" t="e">
        <f>VLOOKUP(B1344,[1]Applicant!$B$2:$D$176,3,FALSE)</f>
        <v>#N/A</v>
      </c>
      <c r="B1344" t="s">
        <v>1193</v>
      </c>
      <c r="C1344" t="s">
        <v>532</v>
      </c>
      <c r="D1344" t="s">
        <v>570</v>
      </c>
      <c r="E1344">
        <v>1</v>
      </c>
      <c r="F1344" t="s">
        <v>629</v>
      </c>
      <c r="G1344">
        <f t="shared" si="20"/>
        <v>3</v>
      </c>
    </row>
    <row r="1345" spans="1:7" x14ac:dyDescent="0.25">
      <c r="A1345" t="e">
        <f>VLOOKUP(B1345,[1]Applicant!$B$2:$D$176,3,FALSE)</f>
        <v>#N/A</v>
      </c>
      <c r="B1345" t="s">
        <v>1193</v>
      </c>
      <c r="C1345" t="s">
        <v>532</v>
      </c>
      <c r="D1345" t="s">
        <v>618</v>
      </c>
      <c r="E1345">
        <v>1</v>
      </c>
      <c r="F1345" t="s">
        <v>629</v>
      </c>
      <c r="G1345">
        <f t="shared" si="20"/>
        <v>3</v>
      </c>
    </row>
    <row r="1346" spans="1:7" x14ac:dyDescent="0.25">
      <c r="A1346" t="e">
        <f>VLOOKUP(B1346,[1]Applicant!$B$2:$D$176,3,FALSE)</f>
        <v>#N/A</v>
      </c>
      <c r="B1346" t="s">
        <v>1193</v>
      </c>
      <c r="C1346" t="s">
        <v>532</v>
      </c>
      <c r="D1346" t="s">
        <v>621</v>
      </c>
      <c r="E1346">
        <v>1</v>
      </c>
      <c r="F1346" t="s">
        <v>629</v>
      </c>
      <c r="G1346">
        <f t="shared" ref="G1346:G1409" si="21">IFERROR(VLOOKUP(D1346,$I$2:$J$126,2,0),0)</f>
        <v>0</v>
      </c>
    </row>
    <row r="1347" spans="1:7" x14ac:dyDescent="0.25">
      <c r="A1347" t="e">
        <f>VLOOKUP(B1347,[1]Applicant!$B$2:$D$176,3,FALSE)</f>
        <v>#N/A</v>
      </c>
      <c r="B1347" t="s">
        <v>1193</v>
      </c>
      <c r="C1347" t="s">
        <v>534</v>
      </c>
      <c r="D1347" t="s">
        <v>626</v>
      </c>
      <c r="E1347">
        <v>1</v>
      </c>
      <c r="F1347" t="s">
        <v>818</v>
      </c>
      <c r="G1347">
        <f t="shared" si="21"/>
        <v>1</v>
      </c>
    </row>
    <row r="1348" spans="1:7" x14ac:dyDescent="0.25">
      <c r="A1348" t="e">
        <f>VLOOKUP(B1348,[1]Applicant!$B$2:$D$176,3,FALSE)</f>
        <v>#N/A</v>
      </c>
      <c r="B1348" t="s">
        <v>1193</v>
      </c>
      <c r="C1348" t="s">
        <v>534</v>
      </c>
      <c r="D1348" t="s">
        <v>620</v>
      </c>
      <c r="E1348">
        <v>1</v>
      </c>
      <c r="F1348" t="s">
        <v>817</v>
      </c>
      <c r="G1348">
        <f t="shared" si="21"/>
        <v>3</v>
      </c>
    </row>
    <row r="1349" spans="1:7" x14ac:dyDescent="0.25">
      <c r="A1349" t="e">
        <f>VLOOKUP(B1349,[1]Applicant!$B$2:$D$176,3,FALSE)</f>
        <v>#N/A</v>
      </c>
      <c r="B1349" t="s">
        <v>1193</v>
      </c>
      <c r="C1349" t="s">
        <v>534</v>
      </c>
      <c r="D1349" t="s">
        <v>570</v>
      </c>
      <c r="E1349">
        <v>1</v>
      </c>
      <c r="F1349" t="s">
        <v>629</v>
      </c>
      <c r="G1349">
        <f t="shared" si="21"/>
        <v>3</v>
      </c>
    </row>
    <row r="1350" spans="1:7" x14ac:dyDescent="0.25">
      <c r="A1350" t="e">
        <f>VLOOKUP(B1350,[1]Applicant!$B$2:$D$176,3,FALSE)</f>
        <v>#N/A</v>
      </c>
      <c r="B1350" t="s">
        <v>1193</v>
      </c>
      <c r="C1350" t="s">
        <v>534</v>
      </c>
      <c r="D1350" t="s">
        <v>618</v>
      </c>
      <c r="E1350">
        <v>1</v>
      </c>
      <c r="F1350" t="s">
        <v>629</v>
      </c>
      <c r="G1350">
        <f t="shared" si="21"/>
        <v>3</v>
      </c>
    </row>
    <row r="1351" spans="1:7" x14ac:dyDescent="0.25">
      <c r="A1351" t="e">
        <f>VLOOKUP(B1351,[1]Applicant!$B$2:$D$176,3,FALSE)</f>
        <v>#N/A</v>
      </c>
      <c r="B1351" t="s">
        <v>1193</v>
      </c>
      <c r="C1351" t="s">
        <v>534</v>
      </c>
      <c r="D1351" t="s">
        <v>621</v>
      </c>
      <c r="E1351">
        <v>1</v>
      </c>
      <c r="F1351" t="s">
        <v>629</v>
      </c>
      <c r="G1351">
        <f t="shared" si="21"/>
        <v>0</v>
      </c>
    </row>
    <row r="1352" spans="1:7" x14ac:dyDescent="0.25">
      <c r="A1352" t="e">
        <f>VLOOKUP(B1352,[1]Applicant!$B$2:$D$176,3,FALSE)</f>
        <v>#N/A</v>
      </c>
      <c r="B1352" t="s">
        <v>1193</v>
      </c>
      <c r="C1352" t="s">
        <v>536</v>
      </c>
      <c r="D1352" t="s">
        <v>626</v>
      </c>
      <c r="E1352">
        <v>1</v>
      </c>
      <c r="F1352" t="s">
        <v>818</v>
      </c>
      <c r="G1352">
        <f t="shared" si="21"/>
        <v>1</v>
      </c>
    </row>
    <row r="1353" spans="1:7" x14ac:dyDescent="0.25">
      <c r="A1353" t="e">
        <f>VLOOKUP(B1353,[1]Applicant!$B$2:$D$176,3,FALSE)</f>
        <v>#N/A</v>
      </c>
      <c r="B1353" t="s">
        <v>1193</v>
      </c>
      <c r="C1353" t="s">
        <v>536</v>
      </c>
      <c r="D1353" t="s">
        <v>620</v>
      </c>
      <c r="E1353">
        <v>1</v>
      </c>
      <c r="F1353" t="s">
        <v>817</v>
      </c>
      <c r="G1353">
        <f t="shared" si="21"/>
        <v>3</v>
      </c>
    </row>
    <row r="1354" spans="1:7" x14ac:dyDescent="0.25">
      <c r="A1354" t="e">
        <f>VLOOKUP(B1354,[1]Applicant!$B$2:$D$176,3,FALSE)</f>
        <v>#N/A</v>
      </c>
      <c r="B1354" t="s">
        <v>1193</v>
      </c>
      <c r="C1354" t="s">
        <v>536</v>
      </c>
      <c r="D1354" t="s">
        <v>570</v>
      </c>
      <c r="E1354">
        <v>1</v>
      </c>
      <c r="F1354" t="s">
        <v>629</v>
      </c>
      <c r="G1354">
        <f t="shared" si="21"/>
        <v>3</v>
      </c>
    </row>
    <row r="1355" spans="1:7" x14ac:dyDescent="0.25">
      <c r="A1355" t="e">
        <f>VLOOKUP(B1355,[1]Applicant!$B$2:$D$176,3,FALSE)</f>
        <v>#N/A</v>
      </c>
      <c r="B1355" t="s">
        <v>1193</v>
      </c>
      <c r="C1355" t="s">
        <v>536</v>
      </c>
      <c r="D1355" t="s">
        <v>618</v>
      </c>
      <c r="E1355">
        <v>1</v>
      </c>
      <c r="F1355" t="s">
        <v>629</v>
      </c>
      <c r="G1355">
        <f t="shared" si="21"/>
        <v>3</v>
      </c>
    </row>
    <row r="1356" spans="1:7" x14ac:dyDescent="0.25">
      <c r="A1356" t="e">
        <f>VLOOKUP(B1356,[1]Applicant!$B$2:$D$176,3,FALSE)</f>
        <v>#N/A</v>
      </c>
      <c r="B1356" t="s">
        <v>1193</v>
      </c>
      <c r="C1356" t="s">
        <v>536</v>
      </c>
      <c r="D1356" t="s">
        <v>621</v>
      </c>
      <c r="E1356">
        <v>1</v>
      </c>
      <c r="F1356" t="s">
        <v>629</v>
      </c>
      <c r="G1356">
        <f t="shared" si="21"/>
        <v>0</v>
      </c>
    </row>
    <row r="1357" spans="1:7" x14ac:dyDescent="0.25">
      <c r="A1357" t="e">
        <f>VLOOKUP(B1357,[1]Applicant!$B$2:$D$176,3,FALSE)</f>
        <v>#N/A</v>
      </c>
      <c r="B1357" t="s">
        <v>1193</v>
      </c>
      <c r="C1357" t="s">
        <v>538</v>
      </c>
      <c r="D1357" t="s">
        <v>626</v>
      </c>
      <c r="E1357">
        <v>1</v>
      </c>
      <c r="F1357" t="s">
        <v>818</v>
      </c>
      <c r="G1357">
        <f t="shared" si="21"/>
        <v>1</v>
      </c>
    </row>
    <row r="1358" spans="1:7" x14ac:dyDescent="0.25">
      <c r="A1358" t="e">
        <f>VLOOKUP(B1358,[1]Applicant!$B$2:$D$176,3,FALSE)</f>
        <v>#N/A</v>
      </c>
      <c r="B1358" t="s">
        <v>1193</v>
      </c>
      <c r="C1358" t="s">
        <v>538</v>
      </c>
      <c r="D1358" t="s">
        <v>620</v>
      </c>
      <c r="E1358">
        <v>1</v>
      </c>
      <c r="F1358" t="s">
        <v>817</v>
      </c>
      <c r="G1358">
        <f t="shared" si="21"/>
        <v>3</v>
      </c>
    </row>
    <row r="1359" spans="1:7" x14ac:dyDescent="0.25">
      <c r="A1359" t="e">
        <f>VLOOKUP(B1359,[1]Applicant!$B$2:$D$176,3,FALSE)</f>
        <v>#N/A</v>
      </c>
      <c r="B1359" t="s">
        <v>1193</v>
      </c>
      <c r="C1359" t="s">
        <v>538</v>
      </c>
      <c r="D1359" t="s">
        <v>570</v>
      </c>
      <c r="E1359">
        <v>1</v>
      </c>
      <c r="F1359" t="s">
        <v>629</v>
      </c>
      <c r="G1359">
        <f t="shared" si="21"/>
        <v>3</v>
      </c>
    </row>
    <row r="1360" spans="1:7" x14ac:dyDescent="0.25">
      <c r="A1360" t="e">
        <f>VLOOKUP(B1360,[1]Applicant!$B$2:$D$176,3,FALSE)</f>
        <v>#N/A</v>
      </c>
      <c r="B1360" t="s">
        <v>1193</v>
      </c>
      <c r="C1360" t="s">
        <v>538</v>
      </c>
      <c r="D1360" t="s">
        <v>618</v>
      </c>
      <c r="E1360">
        <v>1</v>
      </c>
      <c r="F1360" t="s">
        <v>629</v>
      </c>
      <c r="G1360">
        <f t="shared" si="21"/>
        <v>3</v>
      </c>
    </row>
    <row r="1361" spans="1:7" x14ac:dyDescent="0.25">
      <c r="A1361" t="e">
        <f>VLOOKUP(B1361,[1]Applicant!$B$2:$D$176,3,FALSE)</f>
        <v>#N/A</v>
      </c>
      <c r="B1361" t="s">
        <v>1193</v>
      </c>
      <c r="C1361" t="s">
        <v>538</v>
      </c>
      <c r="D1361" t="s">
        <v>621</v>
      </c>
      <c r="E1361">
        <v>1</v>
      </c>
      <c r="F1361" t="s">
        <v>629</v>
      </c>
      <c r="G1361">
        <f t="shared" si="21"/>
        <v>0</v>
      </c>
    </row>
    <row r="1362" spans="1:7" x14ac:dyDescent="0.25">
      <c r="A1362" t="e">
        <f>VLOOKUP(B1362,[1]Applicant!$B$2:$D$176,3,FALSE)</f>
        <v>#N/A</v>
      </c>
      <c r="B1362" t="s">
        <v>1193</v>
      </c>
      <c r="C1362" t="s">
        <v>539</v>
      </c>
      <c r="D1362" t="s">
        <v>629</v>
      </c>
      <c r="E1362">
        <v>1</v>
      </c>
      <c r="F1362" t="s">
        <v>629</v>
      </c>
      <c r="G1362">
        <f t="shared" si="21"/>
        <v>0</v>
      </c>
    </row>
    <row r="1363" spans="1:7" x14ac:dyDescent="0.25">
      <c r="A1363" t="e">
        <f>VLOOKUP(B1363,[1]Applicant!$B$2:$D$176,3,FALSE)</f>
        <v>#N/A</v>
      </c>
      <c r="B1363" t="s">
        <v>1193</v>
      </c>
      <c r="C1363" t="s">
        <v>539</v>
      </c>
      <c r="D1363" t="s">
        <v>629</v>
      </c>
      <c r="E1363">
        <v>1</v>
      </c>
      <c r="F1363" t="s">
        <v>629</v>
      </c>
      <c r="G1363">
        <f t="shared" si="21"/>
        <v>0</v>
      </c>
    </row>
    <row r="1364" spans="1:7" x14ac:dyDescent="0.25">
      <c r="A1364" t="e">
        <f>VLOOKUP(B1364,[1]Applicant!$B$2:$D$176,3,FALSE)</f>
        <v>#N/A</v>
      </c>
      <c r="B1364" t="s">
        <v>1193</v>
      </c>
      <c r="C1364" t="s">
        <v>543</v>
      </c>
      <c r="D1364" t="s">
        <v>570</v>
      </c>
      <c r="E1364">
        <v>1</v>
      </c>
      <c r="F1364" t="s">
        <v>816</v>
      </c>
      <c r="G1364">
        <f t="shared" si="21"/>
        <v>3</v>
      </c>
    </row>
    <row r="1365" spans="1:7" x14ac:dyDescent="0.25">
      <c r="A1365" t="e">
        <f>VLOOKUP(B1365,[1]Applicant!$B$2:$D$176,3,FALSE)</f>
        <v>#N/A</v>
      </c>
      <c r="B1365" t="s">
        <v>1193</v>
      </c>
      <c r="C1365" t="s">
        <v>545</v>
      </c>
      <c r="D1365" t="s">
        <v>601</v>
      </c>
      <c r="E1365">
        <v>1</v>
      </c>
      <c r="F1365" t="s">
        <v>815</v>
      </c>
      <c r="G1365">
        <f t="shared" si="21"/>
        <v>3</v>
      </c>
    </row>
    <row r="1366" spans="1:7" x14ac:dyDescent="0.25">
      <c r="A1366" t="e">
        <f>VLOOKUP(B1366,[1]Applicant!$B$2:$D$176,3,FALSE)</f>
        <v>#N/A</v>
      </c>
      <c r="B1366" t="s">
        <v>1193</v>
      </c>
      <c r="C1366" t="s">
        <v>545</v>
      </c>
      <c r="D1366" t="s">
        <v>570</v>
      </c>
      <c r="E1366">
        <v>1</v>
      </c>
      <c r="F1366" t="s">
        <v>815</v>
      </c>
      <c r="G1366">
        <f t="shared" si="21"/>
        <v>3</v>
      </c>
    </row>
    <row r="1367" spans="1:7" x14ac:dyDescent="0.25">
      <c r="A1367" t="e">
        <f>VLOOKUP(B1367,[1]Applicant!$B$2:$D$176,3,FALSE)</f>
        <v>#N/A</v>
      </c>
      <c r="B1367" t="s">
        <v>1193</v>
      </c>
      <c r="C1367" t="s">
        <v>547</v>
      </c>
      <c r="D1367" t="s">
        <v>601</v>
      </c>
      <c r="E1367">
        <v>1</v>
      </c>
      <c r="F1367" t="s">
        <v>815</v>
      </c>
      <c r="G1367">
        <f t="shared" si="21"/>
        <v>3</v>
      </c>
    </row>
    <row r="1368" spans="1:7" x14ac:dyDescent="0.25">
      <c r="A1368" t="e">
        <f>VLOOKUP(B1368,[1]Applicant!$B$2:$D$176,3,FALSE)</f>
        <v>#N/A</v>
      </c>
      <c r="B1368" t="s">
        <v>1193</v>
      </c>
      <c r="C1368" t="s">
        <v>550</v>
      </c>
      <c r="D1368" t="s">
        <v>570</v>
      </c>
      <c r="E1368">
        <v>1</v>
      </c>
      <c r="F1368" t="s">
        <v>815</v>
      </c>
      <c r="G1368">
        <f t="shared" si="21"/>
        <v>3</v>
      </c>
    </row>
    <row r="1369" spans="1:7" x14ac:dyDescent="0.25">
      <c r="A1369" t="e">
        <f>VLOOKUP(B1369,[1]Applicant!$B$2:$D$176,3,FALSE)</f>
        <v>#N/A</v>
      </c>
      <c r="B1369" t="s">
        <v>1193</v>
      </c>
      <c r="C1369" t="s">
        <v>627</v>
      </c>
      <c r="D1369" t="s">
        <v>601</v>
      </c>
      <c r="E1369">
        <v>1</v>
      </c>
      <c r="F1369" t="s">
        <v>815</v>
      </c>
      <c r="G1369">
        <f t="shared" si="21"/>
        <v>3</v>
      </c>
    </row>
    <row r="1370" spans="1:7" x14ac:dyDescent="0.25">
      <c r="A1370" t="e">
        <f>VLOOKUP(B1370,[1]Applicant!$B$2:$D$176,3,FALSE)</f>
        <v>#N/A</v>
      </c>
      <c r="B1370" t="s">
        <v>1193</v>
      </c>
      <c r="C1370" t="s">
        <v>627</v>
      </c>
      <c r="D1370" t="s">
        <v>570</v>
      </c>
      <c r="E1370">
        <v>1</v>
      </c>
      <c r="F1370" t="s">
        <v>815</v>
      </c>
      <c r="G1370">
        <f t="shared" si="21"/>
        <v>3</v>
      </c>
    </row>
    <row r="1371" spans="1:7" x14ac:dyDescent="0.25">
      <c r="A1371" t="e">
        <f>VLOOKUP(B1371,[1]Applicant!$B$2:$D$176,3,FALSE)</f>
        <v>#N/A</v>
      </c>
      <c r="B1371" t="s">
        <v>1193</v>
      </c>
      <c r="C1371" t="s">
        <v>550</v>
      </c>
      <c r="D1371" t="s">
        <v>601</v>
      </c>
      <c r="E1371">
        <v>1</v>
      </c>
      <c r="F1371" t="s">
        <v>815</v>
      </c>
      <c r="G1371">
        <f t="shared" si="21"/>
        <v>3</v>
      </c>
    </row>
    <row r="1372" spans="1:7" x14ac:dyDescent="0.25">
      <c r="A1372" t="e">
        <f>VLOOKUP(B1372,[1]Applicant!$B$2:$D$176,3,FALSE)</f>
        <v>#N/A</v>
      </c>
      <c r="B1372" t="s">
        <v>1194</v>
      </c>
      <c r="C1372" t="s">
        <v>552</v>
      </c>
      <c r="D1372" t="s">
        <v>601</v>
      </c>
      <c r="E1372">
        <v>1</v>
      </c>
      <c r="F1372" t="s">
        <v>811</v>
      </c>
      <c r="G1372">
        <f t="shared" si="21"/>
        <v>3</v>
      </c>
    </row>
    <row r="1373" spans="1:7" x14ac:dyDescent="0.25">
      <c r="A1373" t="e">
        <f>VLOOKUP(B1373,[1]Applicant!$B$2:$D$176,3,FALSE)</f>
        <v>#N/A</v>
      </c>
      <c r="B1373" t="s">
        <v>1194</v>
      </c>
      <c r="C1373" t="s">
        <v>552</v>
      </c>
      <c r="D1373" t="s">
        <v>593</v>
      </c>
      <c r="E1373">
        <v>1</v>
      </c>
      <c r="F1373" t="s">
        <v>812</v>
      </c>
      <c r="G1373">
        <f t="shared" si="21"/>
        <v>3</v>
      </c>
    </row>
    <row r="1374" spans="1:7" x14ac:dyDescent="0.25">
      <c r="A1374" t="e">
        <f>VLOOKUP(B1374,[1]Applicant!$B$2:$D$176,3,FALSE)</f>
        <v>#N/A</v>
      </c>
      <c r="B1374" t="s">
        <v>1194</v>
      </c>
      <c r="C1374" t="s">
        <v>524</v>
      </c>
      <c r="D1374" t="s">
        <v>601</v>
      </c>
      <c r="E1374">
        <v>1</v>
      </c>
      <c r="F1374" t="s">
        <v>811</v>
      </c>
      <c r="G1374">
        <f t="shared" si="21"/>
        <v>3</v>
      </c>
    </row>
    <row r="1375" spans="1:7" x14ac:dyDescent="0.25">
      <c r="A1375" t="e">
        <f>VLOOKUP(B1375,[1]Applicant!$B$2:$D$176,3,FALSE)</f>
        <v>#N/A</v>
      </c>
      <c r="B1375" t="s">
        <v>1194</v>
      </c>
      <c r="C1375" t="s">
        <v>526</v>
      </c>
      <c r="D1375" t="s">
        <v>601</v>
      </c>
      <c r="E1375">
        <v>1</v>
      </c>
      <c r="F1375" t="s">
        <v>811</v>
      </c>
      <c r="G1375">
        <f t="shared" si="21"/>
        <v>3</v>
      </c>
    </row>
    <row r="1376" spans="1:7" x14ac:dyDescent="0.25">
      <c r="A1376" t="e">
        <f>VLOOKUP(B1376,[1]Applicant!$B$2:$D$176,3,FALSE)</f>
        <v>#N/A</v>
      </c>
      <c r="B1376" t="s">
        <v>1194</v>
      </c>
      <c r="C1376" t="s">
        <v>528</v>
      </c>
      <c r="D1376" t="s">
        <v>593</v>
      </c>
      <c r="E1376">
        <v>1</v>
      </c>
      <c r="F1376" t="s">
        <v>812</v>
      </c>
      <c r="G1376">
        <f t="shared" si="21"/>
        <v>3</v>
      </c>
    </row>
    <row r="1377" spans="1:7" x14ac:dyDescent="0.25">
      <c r="A1377" t="e">
        <f>VLOOKUP(B1377,[1]Applicant!$B$2:$D$176,3,FALSE)</f>
        <v>#N/A</v>
      </c>
      <c r="B1377" t="s">
        <v>1194</v>
      </c>
      <c r="C1377" t="s">
        <v>529</v>
      </c>
      <c r="D1377" t="s">
        <v>601</v>
      </c>
      <c r="E1377">
        <v>1</v>
      </c>
      <c r="F1377" t="s">
        <v>813</v>
      </c>
      <c r="G1377">
        <f t="shared" si="21"/>
        <v>3</v>
      </c>
    </row>
    <row r="1378" spans="1:7" x14ac:dyDescent="0.25">
      <c r="A1378" t="e">
        <f>VLOOKUP(B1378,[1]Applicant!$B$2:$D$176,3,FALSE)</f>
        <v>#N/A</v>
      </c>
      <c r="B1378" t="s">
        <v>1194</v>
      </c>
      <c r="C1378" t="s">
        <v>532</v>
      </c>
      <c r="D1378" t="s">
        <v>593</v>
      </c>
      <c r="E1378">
        <v>1</v>
      </c>
      <c r="F1378" t="s">
        <v>812</v>
      </c>
      <c r="G1378">
        <f t="shared" si="21"/>
        <v>3</v>
      </c>
    </row>
    <row r="1379" spans="1:7" x14ac:dyDescent="0.25">
      <c r="A1379" t="e">
        <f>VLOOKUP(B1379,[1]Applicant!$B$2:$D$176,3,FALSE)</f>
        <v>#N/A</v>
      </c>
      <c r="B1379" t="s">
        <v>1194</v>
      </c>
      <c r="C1379" t="s">
        <v>534</v>
      </c>
      <c r="D1379" t="s">
        <v>601</v>
      </c>
      <c r="E1379">
        <v>1</v>
      </c>
      <c r="F1379" t="s">
        <v>811</v>
      </c>
      <c r="G1379">
        <f t="shared" si="21"/>
        <v>3</v>
      </c>
    </row>
    <row r="1380" spans="1:7" x14ac:dyDescent="0.25">
      <c r="A1380" t="e">
        <f>VLOOKUP(B1380,[1]Applicant!$B$2:$D$176,3,FALSE)</f>
        <v>#N/A</v>
      </c>
      <c r="B1380" t="s">
        <v>1194</v>
      </c>
      <c r="C1380" t="s">
        <v>536</v>
      </c>
      <c r="D1380" t="s">
        <v>611</v>
      </c>
      <c r="E1380">
        <v>1</v>
      </c>
      <c r="F1380" t="s">
        <v>814</v>
      </c>
      <c r="G1380">
        <f t="shared" si="21"/>
        <v>3</v>
      </c>
    </row>
    <row r="1381" spans="1:7" x14ac:dyDescent="0.25">
      <c r="A1381" t="e">
        <f>VLOOKUP(B1381,[1]Applicant!$B$2:$D$176,3,FALSE)</f>
        <v>#N/A</v>
      </c>
      <c r="B1381" t="s">
        <v>1194</v>
      </c>
      <c r="C1381" t="s">
        <v>538</v>
      </c>
      <c r="D1381" t="s">
        <v>626</v>
      </c>
      <c r="E1381">
        <v>1</v>
      </c>
      <c r="F1381" t="s">
        <v>810</v>
      </c>
      <c r="G1381">
        <f t="shared" si="21"/>
        <v>1</v>
      </c>
    </row>
    <row r="1382" spans="1:7" x14ac:dyDescent="0.25">
      <c r="A1382" t="e">
        <f>VLOOKUP(B1382,[1]Applicant!$B$2:$D$176,3,FALSE)</f>
        <v>#N/A</v>
      </c>
      <c r="B1382" t="s">
        <v>1194</v>
      </c>
      <c r="C1382" t="s">
        <v>539</v>
      </c>
      <c r="D1382" t="s">
        <v>533</v>
      </c>
      <c r="E1382">
        <v>1</v>
      </c>
      <c r="F1382" t="s">
        <v>533</v>
      </c>
      <c r="G1382">
        <f t="shared" si="21"/>
        <v>0</v>
      </c>
    </row>
    <row r="1383" spans="1:7" x14ac:dyDescent="0.25">
      <c r="A1383" t="e">
        <f>VLOOKUP(B1383,[1]Applicant!$B$2:$D$176,3,FALSE)</f>
        <v>#N/A</v>
      </c>
      <c r="B1383" t="s">
        <v>1194</v>
      </c>
      <c r="C1383" t="s">
        <v>541</v>
      </c>
      <c r="D1383" t="s">
        <v>626</v>
      </c>
      <c r="E1383">
        <v>1</v>
      </c>
      <c r="F1383" t="s">
        <v>810</v>
      </c>
      <c r="G1383">
        <f t="shared" si="21"/>
        <v>1</v>
      </c>
    </row>
    <row r="1384" spans="1:7" x14ac:dyDescent="0.25">
      <c r="A1384" t="e">
        <f>VLOOKUP(B1384,[1]Applicant!$B$2:$D$176,3,FALSE)</f>
        <v>#N/A</v>
      </c>
      <c r="B1384" t="s">
        <v>1194</v>
      </c>
      <c r="C1384" t="s">
        <v>543</v>
      </c>
      <c r="D1384" t="s">
        <v>626</v>
      </c>
      <c r="E1384">
        <v>1</v>
      </c>
      <c r="F1384" t="s">
        <v>810</v>
      </c>
      <c r="G1384">
        <f t="shared" si="21"/>
        <v>1</v>
      </c>
    </row>
    <row r="1385" spans="1:7" x14ac:dyDescent="0.25">
      <c r="A1385" t="e">
        <f>VLOOKUP(B1385,[1]Applicant!$B$2:$D$176,3,FALSE)</f>
        <v>#N/A</v>
      </c>
      <c r="B1385" t="s">
        <v>1194</v>
      </c>
      <c r="C1385" t="s">
        <v>545</v>
      </c>
      <c r="D1385" t="s">
        <v>626</v>
      </c>
      <c r="E1385">
        <v>1</v>
      </c>
      <c r="F1385" t="s">
        <v>810</v>
      </c>
      <c r="G1385">
        <f t="shared" si="21"/>
        <v>1</v>
      </c>
    </row>
    <row r="1386" spans="1:7" x14ac:dyDescent="0.25">
      <c r="A1386" t="e">
        <f>VLOOKUP(B1386,[1]Applicant!$B$2:$D$176,3,FALSE)</f>
        <v>#N/A</v>
      </c>
      <c r="B1386" t="s">
        <v>1194</v>
      </c>
      <c r="C1386" t="s">
        <v>547</v>
      </c>
      <c r="D1386" t="s">
        <v>626</v>
      </c>
      <c r="E1386">
        <v>1</v>
      </c>
      <c r="F1386" t="s">
        <v>810</v>
      </c>
      <c r="G1386">
        <f t="shared" si="21"/>
        <v>1</v>
      </c>
    </row>
    <row r="1387" spans="1:7" x14ac:dyDescent="0.25">
      <c r="A1387" t="e">
        <f>VLOOKUP(B1387,[1]Applicant!$B$2:$D$176,3,FALSE)</f>
        <v>#N/A</v>
      </c>
      <c r="B1387" t="s">
        <v>1194</v>
      </c>
      <c r="C1387" t="s">
        <v>550</v>
      </c>
      <c r="D1387" t="s">
        <v>626</v>
      </c>
      <c r="E1387">
        <v>1</v>
      </c>
      <c r="F1387" t="s">
        <v>810</v>
      </c>
      <c r="G1387">
        <f t="shared" si="21"/>
        <v>1</v>
      </c>
    </row>
    <row r="1388" spans="1:7" x14ac:dyDescent="0.25">
      <c r="A1388" t="e">
        <f>VLOOKUP(B1388,[1]Applicant!$B$2:$D$176,3,FALSE)</f>
        <v>#N/A</v>
      </c>
      <c r="B1388" t="s">
        <v>1195</v>
      </c>
      <c r="C1388" t="s">
        <v>552</v>
      </c>
      <c r="D1388" t="s">
        <v>593</v>
      </c>
      <c r="E1388">
        <v>1</v>
      </c>
      <c r="F1388" t="s">
        <v>812</v>
      </c>
      <c r="G1388">
        <f t="shared" si="21"/>
        <v>3</v>
      </c>
    </row>
    <row r="1389" spans="1:7" x14ac:dyDescent="0.25">
      <c r="A1389" t="e">
        <f>VLOOKUP(B1389,[1]Applicant!$B$2:$D$176,3,FALSE)</f>
        <v>#N/A</v>
      </c>
      <c r="B1389" t="s">
        <v>1195</v>
      </c>
      <c r="C1389" t="s">
        <v>524</v>
      </c>
      <c r="D1389" t="s">
        <v>593</v>
      </c>
      <c r="E1389">
        <v>1</v>
      </c>
      <c r="F1389" t="s">
        <v>812</v>
      </c>
      <c r="G1389">
        <f t="shared" si="21"/>
        <v>3</v>
      </c>
    </row>
    <row r="1390" spans="1:7" x14ac:dyDescent="0.25">
      <c r="A1390" t="e">
        <f>VLOOKUP(B1390,[1]Applicant!$B$2:$D$176,3,FALSE)</f>
        <v>#N/A</v>
      </c>
      <c r="B1390" t="s">
        <v>1195</v>
      </c>
      <c r="C1390" t="s">
        <v>526</v>
      </c>
      <c r="D1390" t="s">
        <v>601</v>
      </c>
      <c r="E1390">
        <v>1</v>
      </c>
      <c r="F1390" t="s">
        <v>811</v>
      </c>
      <c r="G1390">
        <f t="shared" si="21"/>
        <v>3</v>
      </c>
    </row>
    <row r="1391" spans="1:7" x14ac:dyDescent="0.25">
      <c r="A1391" t="e">
        <f>VLOOKUP(B1391,[1]Applicant!$B$2:$D$176,3,FALSE)</f>
        <v>#N/A</v>
      </c>
      <c r="B1391" t="s">
        <v>1195</v>
      </c>
      <c r="C1391" t="s">
        <v>528</v>
      </c>
      <c r="D1391" t="s">
        <v>601</v>
      </c>
      <c r="E1391">
        <v>1</v>
      </c>
      <c r="F1391" t="s">
        <v>811</v>
      </c>
      <c r="G1391">
        <f t="shared" si="21"/>
        <v>3</v>
      </c>
    </row>
    <row r="1392" spans="1:7" x14ac:dyDescent="0.25">
      <c r="A1392" t="e">
        <f>VLOOKUP(B1392,[1]Applicant!$B$2:$D$176,3,FALSE)</f>
        <v>#N/A</v>
      </c>
      <c r="B1392" t="s">
        <v>1195</v>
      </c>
      <c r="C1392" t="s">
        <v>529</v>
      </c>
      <c r="D1392" t="s">
        <v>593</v>
      </c>
      <c r="E1392">
        <v>1</v>
      </c>
      <c r="F1392" t="s">
        <v>812</v>
      </c>
      <c r="G1392">
        <f t="shared" si="21"/>
        <v>3</v>
      </c>
    </row>
    <row r="1393" spans="1:7" x14ac:dyDescent="0.25">
      <c r="A1393" t="e">
        <f>VLOOKUP(B1393,[1]Applicant!$B$2:$D$176,3,FALSE)</f>
        <v>#N/A</v>
      </c>
      <c r="B1393" t="s">
        <v>1195</v>
      </c>
      <c r="C1393" t="s">
        <v>532</v>
      </c>
      <c r="D1393" t="s">
        <v>593</v>
      </c>
      <c r="E1393">
        <v>1</v>
      </c>
      <c r="F1393" t="s">
        <v>812</v>
      </c>
      <c r="G1393">
        <f t="shared" si="21"/>
        <v>3</v>
      </c>
    </row>
    <row r="1394" spans="1:7" x14ac:dyDescent="0.25">
      <c r="A1394" t="e">
        <f>VLOOKUP(B1394,[1]Applicant!$B$2:$D$176,3,FALSE)</f>
        <v>#N/A</v>
      </c>
      <c r="B1394" t="s">
        <v>1195</v>
      </c>
      <c r="C1394" t="s">
        <v>534</v>
      </c>
      <c r="D1394" t="s">
        <v>626</v>
      </c>
      <c r="E1394">
        <v>1</v>
      </c>
      <c r="F1394" t="s">
        <v>810</v>
      </c>
      <c r="G1394">
        <f t="shared" si="21"/>
        <v>1</v>
      </c>
    </row>
    <row r="1395" spans="1:7" x14ac:dyDescent="0.25">
      <c r="A1395" t="e">
        <f>VLOOKUP(B1395,[1]Applicant!$B$2:$D$176,3,FALSE)</f>
        <v>#N/A</v>
      </c>
      <c r="B1395" t="s">
        <v>1195</v>
      </c>
      <c r="C1395" t="s">
        <v>536</v>
      </c>
      <c r="D1395" t="s">
        <v>601</v>
      </c>
      <c r="E1395">
        <v>1</v>
      </c>
      <c r="F1395" t="s">
        <v>811</v>
      </c>
      <c r="G1395">
        <f t="shared" si="21"/>
        <v>3</v>
      </c>
    </row>
    <row r="1396" spans="1:7" x14ac:dyDescent="0.25">
      <c r="A1396" t="e">
        <f>VLOOKUP(B1396,[1]Applicant!$B$2:$D$176,3,FALSE)</f>
        <v>#N/A</v>
      </c>
      <c r="B1396" t="s">
        <v>1195</v>
      </c>
      <c r="C1396" t="s">
        <v>538</v>
      </c>
      <c r="D1396" t="s">
        <v>626</v>
      </c>
      <c r="E1396">
        <v>1</v>
      </c>
      <c r="F1396" t="s">
        <v>810</v>
      </c>
      <c r="G1396">
        <f t="shared" si="21"/>
        <v>1</v>
      </c>
    </row>
    <row r="1397" spans="1:7" x14ac:dyDescent="0.25">
      <c r="A1397" t="e">
        <f>VLOOKUP(B1397,[1]Applicant!$B$2:$D$176,3,FALSE)</f>
        <v>#N/A</v>
      </c>
      <c r="B1397" t="s">
        <v>1195</v>
      </c>
      <c r="C1397" t="s">
        <v>539</v>
      </c>
      <c r="D1397" t="s">
        <v>626</v>
      </c>
      <c r="E1397">
        <v>1</v>
      </c>
      <c r="F1397" t="s">
        <v>810</v>
      </c>
      <c r="G1397">
        <f t="shared" si="21"/>
        <v>1</v>
      </c>
    </row>
    <row r="1398" spans="1:7" x14ac:dyDescent="0.25">
      <c r="A1398" t="e">
        <f>VLOOKUP(B1398,[1]Applicant!$B$2:$D$176,3,FALSE)</f>
        <v>#N/A</v>
      </c>
      <c r="B1398" t="s">
        <v>1195</v>
      </c>
      <c r="C1398" t="s">
        <v>541</v>
      </c>
      <c r="D1398" t="s">
        <v>626</v>
      </c>
      <c r="E1398">
        <v>1</v>
      </c>
      <c r="F1398" t="s">
        <v>810</v>
      </c>
      <c r="G1398">
        <f t="shared" si="21"/>
        <v>1</v>
      </c>
    </row>
    <row r="1399" spans="1:7" x14ac:dyDescent="0.25">
      <c r="A1399" t="e">
        <f>VLOOKUP(B1399,[1]Applicant!$B$2:$D$176,3,FALSE)</f>
        <v>#N/A</v>
      </c>
      <c r="B1399" t="s">
        <v>1195</v>
      </c>
      <c r="C1399" t="s">
        <v>543</v>
      </c>
      <c r="D1399" t="s">
        <v>626</v>
      </c>
      <c r="E1399">
        <v>1</v>
      </c>
      <c r="F1399" t="s">
        <v>810</v>
      </c>
      <c r="G1399">
        <f t="shared" si="21"/>
        <v>1</v>
      </c>
    </row>
    <row r="1400" spans="1:7" x14ac:dyDescent="0.25">
      <c r="A1400" t="e">
        <f>VLOOKUP(B1400,[1]Applicant!$B$2:$D$176,3,FALSE)</f>
        <v>#N/A</v>
      </c>
      <c r="B1400" t="s">
        <v>1195</v>
      </c>
      <c r="C1400" t="s">
        <v>545</v>
      </c>
      <c r="D1400" t="s">
        <v>626</v>
      </c>
      <c r="E1400">
        <v>1</v>
      </c>
      <c r="F1400" t="s">
        <v>810</v>
      </c>
      <c r="G1400">
        <f t="shared" si="21"/>
        <v>1</v>
      </c>
    </row>
    <row r="1401" spans="1:7" x14ac:dyDescent="0.25">
      <c r="A1401" t="e">
        <f>VLOOKUP(B1401,[1]Applicant!$B$2:$D$176,3,FALSE)</f>
        <v>#N/A</v>
      </c>
      <c r="B1401" t="s">
        <v>1195</v>
      </c>
      <c r="C1401" t="s">
        <v>547</v>
      </c>
      <c r="D1401" t="s">
        <v>626</v>
      </c>
      <c r="E1401">
        <v>1</v>
      </c>
      <c r="F1401" t="s">
        <v>810</v>
      </c>
      <c r="G1401">
        <f t="shared" si="21"/>
        <v>1</v>
      </c>
    </row>
    <row r="1402" spans="1:7" x14ac:dyDescent="0.25">
      <c r="A1402" t="e">
        <f>VLOOKUP(B1402,[1]Applicant!$B$2:$D$176,3,FALSE)</f>
        <v>#N/A</v>
      </c>
      <c r="B1402" t="s">
        <v>1195</v>
      </c>
      <c r="C1402" t="s">
        <v>550</v>
      </c>
      <c r="D1402" t="s">
        <v>626</v>
      </c>
      <c r="E1402">
        <v>1</v>
      </c>
      <c r="F1402" t="s">
        <v>810</v>
      </c>
      <c r="G1402">
        <f t="shared" si="21"/>
        <v>1</v>
      </c>
    </row>
    <row r="1403" spans="1:7" x14ac:dyDescent="0.25">
      <c r="A1403" t="e">
        <f>VLOOKUP(B1403,[1]Applicant!$B$2:$D$176,3,FALSE)</f>
        <v>#N/A</v>
      </c>
      <c r="B1403" t="s">
        <v>1195</v>
      </c>
      <c r="C1403" t="s">
        <v>627</v>
      </c>
      <c r="D1403" t="s">
        <v>626</v>
      </c>
      <c r="E1403">
        <v>1</v>
      </c>
      <c r="F1403" t="s">
        <v>810</v>
      </c>
      <c r="G1403">
        <f t="shared" si="21"/>
        <v>1</v>
      </c>
    </row>
    <row r="1404" spans="1:7" x14ac:dyDescent="0.25">
      <c r="A1404" t="e">
        <f>VLOOKUP(B1404,[1]Applicant!$B$2:$D$176,3,FALSE)</f>
        <v>#N/A</v>
      </c>
      <c r="B1404" t="s">
        <v>1196</v>
      </c>
      <c r="C1404" t="s">
        <v>552</v>
      </c>
      <c r="D1404" t="s">
        <v>601</v>
      </c>
      <c r="E1404">
        <v>1</v>
      </c>
      <c r="F1404" t="s">
        <v>811</v>
      </c>
      <c r="G1404">
        <f t="shared" si="21"/>
        <v>3</v>
      </c>
    </row>
    <row r="1405" spans="1:7" x14ac:dyDescent="0.25">
      <c r="A1405" t="e">
        <f>VLOOKUP(B1405,[1]Applicant!$B$2:$D$176,3,FALSE)</f>
        <v>#N/A</v>
      </c>
      <c r="B1405" t="s">
        <v>1196</v>
      </c>
      <c r="C1405" t="s">
        <v>524</v>
      </c>
      <c r="D1405" t="s">
        <v>601</v>
      </c>
      <c r="E1405">
        <v>1</v>
      </c>
      <c r="F1405" t="s">
        <v>811</v>
      </c>
      <c r="G1405">
        <f t="shared" si="21"/>
        <v>3</v>
      </c>
    </row>
    <row r="1406" spans="1:7" x14ac:dyDescent="0.25">
      <c r="A1406" t="e">
        <f>VLOOKUP(B1406,[1]Applicant!$B$2:$D$176,3,FALSE)</f>
        <v>#N/A</v>
      </c>
      <c r="B1406" t="s">
        <v>1196</v>
      </c>
      <c r="C1406" t="s">
        <v>526</v>
      </c>
      <c r="D1406" t="s">
        <v>601</v>
      </c>
      <c r="E1406">
        <v>1</v>
      </c>
      <c r="F1406" t="s">
        <v>811</v>
      </c>
      <c r="G1406">
        <f t="shared" si="21"/>
        <v>3</v>
      </c>
    </row>
    <row r="1407" spans="1:7" x14ac:dyDescent="0.25">
      <c r="A1407" t="e">
        <f>VLOOKUP(B1407,[1]Applicant!$B$2:$D$176,3,FALSE)</f>
        <v>#N/A</v>
      </c>
      <c r="B1407" t="s">
        <v>1196</v>
      </c>
      <c r="C1407" t="s">
        <v>528</v>
      </c>
      <c r="D1407" t="s">
        <v>593</v>
      </c>
      <c r="E1407">
        <v>1</v>
      </c>
      <c r="F1407" t="s">
        <v>812</v>
      </c>
      <c r="G1407">
        <f t="shared" si="21"/>
        <v>3</v>
      </c>
    </row>
    <row r="1408" spans="1:7" x14ac:dyDescent="0.25">
      <c r="A1408" t="e">
        <f>VLOOKUP(B1408,[1]Applicant!$B$2:$D$176,3,FALSE)</f>
        <v>#N/A</v>
      </c>
      <c r="B1408" t="s">
        <v>1196</v>
      </c>
      <c r="C1408" t="s">
        <v>529</v>
      </c>
      <c r="D1408" t="s">
        <v>601</v>
      </c>
      <c r="E1408">
        <v>1</v>
      </c>
      <c r="F1408" t="s">
        <v>813</v>
      </c>
      <c r="G1408">
        <f t="shared" si="21"/>
        <v>3</v>
      </c>
    </row>
    <row r="1409" spans="1:7" x14ac:dyDescent="0.25">
      <c r="A1409" t="e">
        <f>VLOOKUP(B1409,[1]Applicant!$B$2:$D$176,3,FALSE)</f>
        <v>#N/A</v>
      </c>
      <c r="B1409" t="s">
        <v>1196</v>
      </c>
      <c r="C1409" t="s">
        <v>532</v>
      </c>
      <c r="D1409" t="s">
        <v>593</v>
      </c>
      <c r="E1409">
        <v>1</v>
      </c>
      <c r="F1409" t="s">
        <v>812</v>
      </c>
      <c r="G1409">
        <f t="shared" si="21"/>
        <v>3</v>
      </c>
    </row>
    <row r="1410" spans="1:7" x14ac:dyDescent="0.25">
      <c r="A1410" t="e">
        <f>VLOOKUP(B1410,[1]Applicant!$B$2:$D$176,3,FALSE)</f>
        <v>#N/A</v>
      </c>
      <c r="B1410" t="s">
        <v>1196</v>
      </c>
      <c r="C1410" t="s">
        <v>534</v>
      </c>
      <c r="D1410" t="s">
        <v>626</v>
      </c>
      <c r="E1410">
        <v>1</v>
      </c>
      <c r="F1410" t="s">
        <v>810</v>
      </c>
      <c r="G1410">
        <f t="shared" ref="G1410:G1473" si="22">IFERROR(VLOOKUP(D1410,$I$2:$J$126,2,0),0)</f>
        <v>1</v>
      </c>
    </row>
    <row r="1411" spans="1:7" x14ac:dyDescent="0.25">
      <c r="A1411" t="e">
        <f>VLOOKUP(B1411,[1]Applicant!$B$2:$D$176,3,FALSE)</f>
        <v>#N/A</v>
      </c>
      <c r="B1411" t="s">
        <v>1196</v>
      </c>
      <c r="C1411" t="s">
        <v>536</v>
      </c>
      <c r="D1411" t="s">
        <v>601</v>
      </c>
      <c r="E1411">
        <v>1</v>
      </c>
      <c r="F1411" t="s">
        <v>811</v>
      </c>
      <c r="G1411">
        <f t="shared" si="22"/>
        <v>3</v>
      </c>
    </row>
    <row r="1412" spans="1:7" x14ac:dyDescent="0.25">
      <c r="A1412" t="e">
        <f>VLOOKUP(B1412,[1]Applicant!$B$2:$D$176,3,FALSE)</f>
        <v>#N/A</v>
      </c>
      <c r="B1412" t="s">
        <v>1196</v>
      </c>
      <c r="C1412" t="s">
        <v>538</v>
      </c>
      <c r="D1412" t="s">
        <v>626</v>
      </c>
      <c r="E1412">
        <v>1</v>
      </c>
      <c r="F1412" t="s">
        <v>810</v>
      </c>
      <c r="G1412">
        <f t="shared" si="22"/>
        <v>1</v>
      </c>
    </row>
    <row r="1413" spans="1:7" x14ac:dyDescent="0.25">
      <c r="A1413" t="e">
        <f>VLOOKUP(B1413,[1]Applicant!$B$2:$D$176,3,FALSE)</f>
        <v>#N/A</v>
      </c>
      <c r="B1413" t="s">
        <v>1196</v>
      </c>
      <c r="C1413" t="s">
        <v>539</v>
      </c>
      <c r="D1413" t="s">
        <v>626</v>
      </c>
      <c r="E1413">
        <v>1</v>
      </c>
      <c r="F1413" t="s">
        <v>810</v>
      </c>
      <c r="G1413">
        <f t="shared" si="22"/>
        <v>1</v>
      </c>
    </row>
    <row r="1414" spans="1:7" x14ac:dyDescent="0.25">
      <c r="A1414" t="e">
        <f>VLOOKUP(B1414,[1]Applicant!$B$2:$D$176,3,FALSE)</f>
        <v>#N/A</v>
      </c>
      <c r="B1414" t="s">
        <v>1196</v>
      </c>
      <c r="C1414" t="s">
        <v>541</v>
      </c>
      <c r="D1414" t="s">
        <v>626</v>
      </c>
      <c r="E1414">
        <v>1</v>
      </c>
      <c r="F1414" t="s">
        <v>810</v>
      </c>
      <c r="G1414">
        <f t="shared" si="22"/>
        <v>1</v>
      </c>
    </row>
    <row r="1415" spans="1:7" x14ac:dyDescent="0.25">
      <c r="A1415" t="e">
        <f>VLOOKUP(B1415,[1]Applicant!$B$2:$D$176,3,FALSE)</f>
        <v>#N/A</v>
      </c>
      <c r="B1415" t="s">
        <v>1196</v>
      </c>
      <c r="C1415" t="s">
        <v>543</v>
      </c>
      <c r="D1415" t="s">
        <v>626</v>
      </c>
      <c r="E1415">
        <v>1</v>
      </c>
      <c r="F1415" t="s">
        <v>810</v>
      </c>
      <c r="G1415">
        <f t="shared" si="22"/>
        <v>1</v>
      </c>
    </row>
    <row r="1416" spans="1:7" x14ac:dyDescent="0.25">
      <c r="A1416" t="e">
        <f>VLOOKUP(B1416,[1]Applicant!$B$2:$D$176,3,FALSE)</f>
        <v>#N/A</v>
      </c>
      <c r="B1416" t="s">
        <v>1196</v>
      </c>
      <c r="C1416" t="s">
        <v>545</v>
      </c>
      <c r="D1416" t="s">
        <v>626</v>
      </c>
      <c r="E1416">
        <v>1</v>
      </c>
      <c r="F1416" t="s">
        <v>810</v>
      </c>
      <c r="G1416">
        <f t="shared" si="22"/>
        <v>1</v>
      </c>
    </row>
    <row r="1417" spans="1:7" x14ac:dyDescent="0.25">
      <c r="A1417" t="e">
        <f>VLOOKUP(B1417,[1]Applicant!$B$2:$D$176,3,FALSE)</f>
        <v>#N/A</v>
      </c>
      <c r="B1417" t="s">
        <v>1196</v>
      </c>
      <c r="C1417" t="s">
        <v>547</v>
      </c>
      <c r="D1417" t="s">
        <v>626</v>
      </c>
      <c r="E1417">
        <v>1</v>
      </c>
      <c r="F1417" t="s">
        <v>810</v>
      </c>
      <c r="G1417">
        <f t="shared" si="22"/>
        <v>1</v>
      </c>
    </row>
    <row r="1418" spans="1:7" x14ac:dyDescent="0.25">
      <c r="A1418" t="e">
        <f>VLOOKUP(B1418,[1]Applicant!$B$2:$D$176,3,FALSE)</f>
        <v>#N/A</v>
      </c>
      <c r="B1418" t="s">
        <v>1196</v>
      </c>
      <c r="C1418" t="s">
        <v>550</v>
      </c>
      <c r="D1418" t="s">
        <v>626</v>
      </c>
      <c r="E1418">
        <v>1</v>
      </c>
      <c r="F1418" t="s">
        <v>810</v>
      </c>
      <c r="G1418">
        <f t="shared" si="22"/>
        <v>1</v>
      </c>
    </row>
    <row r="1419" spans="1:7" x14ac:dyDescent="0.25">
      <c r="A1419" t="e">
        <f>VLOOKUP(B1419,[1]Applicant!$B$2:$D$176,3,FALSE)</f>
        <v>#N/A</v>
      </c>
      <c r="B1419" t="s">
        <v>1196</v>
      </c>
      <c r="C1419" t="s">
        <v>627</v>
      </c>
      <c r="D1419" t="s">
        <v>626</v>
      </c>
      <c r="E1419">
        <v>1</v>
      </c>
      <c r="F1419" t="s">
        <v>810</v>
      </c>
      <c r="G1419">
        <f t="shared" si="22"/>
        <v>1</v>
      </c>
    </row>
    <row r="1420" spans="1:7" x14ac:dyDescent="0.25">
      <c r="A1420" t="e">
        <f>VLOOKUP(B1420,[1]Applicant!$B$2:$D$176,3,FALSE)</f>
        <v>#N/A</v>
      </c>
      <c r="B1420" t="s">
        <v>1197</v>
      </c>
      <c r="C1420" t="s">
        <v>552</v>
      </c>
      <c r="D1420" t="s">
        <v>533</v>
      </c>
      <c r="E1420">
        <v>1</v>
      </c>
      <c r="F1420" t="s">
        <v>533</v>
      </c>
      <c r="G1420">
        <f t="shared" si="22"/>
        <v>0</v>
      </c>
    </row>
    <row r="1421" spans="1:7" x14ac:dyDescent="0.25">
      <c r="A1421" t="e">
        <f>VLOOKUP(B1421,[1]Applicant!$B$2:$D$176,3,FALSE)</f>
        <v>#N/A</v>
      </c>
      <c r="B1421" t="s">
        <v>1197</v>
      </c>
      <c r="C1421" t="s">
        <v>524</v>
      </c>
      <c r="D1421" t="s">
        <v>533</v>
      </c>
      <c r="E1421">
        <v>1</v>
      </c>
      <c r="F1421" t="s">
        <v>533</v>
      </c>
      <c r="G1421">
        <f t="shared" si="22"/>
        <v>0</v>
      </c>
    </row>
    <row r="1422" spans="1:7" x14ac:dyDescent="0.25">
      <c r="A1422" t="e">
        <f>VLOOKUP(B1422,[1]Applicant!$B$2:$D$176,3,FALSE)</f>
        <v>#N/A</v>
      </c>
      <c r="B1422" t="s">
        <v>1197</v>
      </c>
      <c r="C1422" t="s">
        <v>526</v>
      </c>
      <c r="D1422" t="s">
        <v>533</v>
      </c>
      <c r="E1422">
        <v>1</v>
      </c>
      <c r="F1422" t="s">
        <v>533</v>
      </c>
      <c r="G1422">
        <f t="shared" si="22"/>
        <v>0</v>
      </c>
    </row>
    <row r="1423" spans="1:7" x14ac:dyDescent="0.25">
      <c r="A1423" t="e">
        <f>VLOOKUP(B1423,[1]Applicant!$B$2:$D$176,3,FALSE)</f>
        <v>#N/A</v>
      </c>
      <c r="B1423" t="s">
        <v>1197</v>
      </c>
      <c r="C1423" t="s">
        <v>528</v>
      </c>
      <c r="D1423" t="s">
        <v>533</v>
      </c>
      <c r="E1423">
        <v>1</v>
      </c>
      <c r="F1423" t="s">
        <v>533</v>
      </c>
      <c r="G1423">
        <f t="shared" si="22"/>
        <v>0</v>
      </c>
    </row>
    <row r="1424" spans="1:7" x14ac:dyDescent="0.25">
      <c r="A1424" t="e">
        <f>VLOOKUP(B1424,[1]Applicant!$B$2:$D$176,3,FALSE)</f>
        <v>#N/A</v>
      </c>
      <c r="B1424" t="s">
        <v>1197</v>
      </c>
      <c r="C1424" t="s">
        <v>529</v>
      </c>
      <c r="D1424" t="s">
        <v>533</v>
      </c>
      <c r="E1424">
        <v>1</v>
      </c>
      <c r="F1424" t="s">
        <v>533</v>
      </c>
      <c r="G1424">
        <f t="shared" si="22"/>
        <v>0</v>
      </c>
    </row>
    <row r="1425" spans="1:7" x14ac:dyDescent="0.25">
      <c r="A1425" t="e">
        <f>VLOOKUP(B1425,[1]Applicant!$B$2:$D$176,3,FALSE)</f>
        <v>#N/A</v>
      </c>
      <c r="B1425" t="s">
        <v>1197</v>
      </c>
      <c r="C1425" t="s">
        <v>532</v>
      </c>
      <c r="D1425" t="s">
        <v>533</v>
      </c>
      <c r="E1425">
        <v>1</v>
      </c>
      <c r="F1425" t="s">
        <v>533</v>
      </c>
      <c r="G1425">
        <f t="shared" si="22"/>
        <v>0</v>
      </c>
    </row>
    <row r="1426" spans="1:7" x14ac:dyDescent="0.25">
      <c r="A1426" t="e">
        <f>VLOOKUP(B1426,[1]Applicant!$B$2:$D$176,3,FALSE)</f>
        <v>#N/A</v>
      </c>
      <c r="B1426" t="s">
        <v>1197</v>
      </c>
      <c r="C1426" t="s">
        <v>534</v>
      </c>
      <c r="D1426" t="s">
        <v>533</v>
      </c>
      <c r="E1426">
        <v>1</v>
      </c>
      <c r="F1426" t="s">
        <v>533</v>
      </c>
      <c r="G1426">
        <f t="shared" si="22"/>
        <v>0</v>
      </c>
    </row>
    <row r="1427" spans="1:7" x14ac:dyDescent="0.25">
      <c r="A1427" t="e">
        <f>VLOOKUP(B1427,[1]Applicant!$B$2:$D$176,3,FALSE)</f>
        <v>#N/A</v>
      </c>
      <c r="B1427" t="s">
        <v>1197</v>
      </c>
      <c r="C1427" t="s">
        <v>536</v>
      </c>
      <c r="D1427" t="s">
        <v>533</v>
      </c>
      <c r="E1427">
        <v>1</v>
      </c>
      <c r="F1427" t="s">
        <v>533</v>
      </c>
      <c r="G1427">
        <f t="shared" si="22"/>
        <v>0</v>
      </c>
    </row>
    <row r="1428" spans="1:7" x14ac:dyDescent="0.25">
      <c r="A1428" t="e">
        <f>VLOOKUP(B1428,[1]Applicant!$B$2:$D$176,3,FALSE)</f>
        <v>#N/A</v>
      </c>
      <c r="B1428" t="s">
        <v>1197</v>
      </c>
      <c r="C1428" t="s">
        <v>538</v>
      </c>
      <c r="D1428" t="s">
        <v>533</v>
      </c>
      <c r="E1428">
        <v>1</v>
      </c>
      <c r="F1428" t="s">
        <v>533</v>
      </c>
      <c r="G1428">
        <f t="shared" si="22"/>
        <v>0</v>
      </c>
    </row>
    <row r="1429" spans="1:7" x14ac:dyDescent="0.25">
      <c r="A1429" t="e">
        <f>VLOOKUP(B1429,[1]Applicant!$B$2:$D$176,3,FALSE)</f>
        <v>#N/A</v>
      </c>
      <c r="B1429" t="s">
        <v>1197</v>
      </c>
      <c r="C1429" t="s">
        <v>539</v>
      </c>
      <c r="D1429" t="s">
        <v>533</v>
      </c>
      <c r="E1429">
        <v>1</v>
      </c>
      <c r="F1429" t="s">
        <v>533</v>
      </c>
      <c r="G1429">
        <f t="shared" si="22"/>
        <v>0</v>
      </c>
    </row>
    <row r="1430" spans="1:7" x14ac:dyDescent="0.25">
      <c r="A1430" t="e">
        <f>VLOOKUP(B1430,[1]Applicant!$B$2:$D$176,3,FALSE)</f>
        <v>#N/A</v>
      </c>
      <c r="B1430" t="s">
        <v>1197</v>
      </c>
      <c r="C1430" t="s">
        <v>541</v>
      </c>
      <c r="D1430" t="s">
        <v>533</v>
      </c>
      <c r="E1430">
        <v>1</v>
      </c>
      <c r="F1430" t="s">
        <v>533</v>
      </c>
      <c r="G1430">
        <f t="shared" si="22"/>
        <v>0</v>
      </c>
    </row>
    <row r="1431" spans="1:7" x14ac:dyDescent="0.25">
      <c r="A1431" t="e">
        <f>VLOOKUP(B1431,[1]Applicant!$B$2:$D$176,3,FALSE)</f>
        <v>#N/A</v>
      </c>
      <c r="B1431" t="s">
        <v>1197</v>
      </c>
      <c r="C1431" t="s">
        <v>543</v>
      </c>
      <c r="D1431" t="s">
        <v>533</v>
      </c>
      <c r="E1431">
        <v>1</v>
      </c>
      <c r="F1431" t="s">
        <v>533</v>
      </c>
      <c r="G1431">
        <f t="shared" si="22"/>
        <v>0</v>
      </c>
    </row>
    <row r="1432" spans="1:7" x14ac:dyDescent="0.25">
      <c r="A1432" t="e">
        <f>VLOOKUP(B1432,[1]Applicant!$B$2:$D$176,3,FALSE)</f>
        <v>#N/A</v>
      </c>
      <c r="B1432" t="s">
        <v>1197</v>
      </c>
      <c r="C1432" t="s">
        <v>545</v>
      </c>
      <c r="D1432" t="s">
        <v>533</v>
      </c>
      <c r="E1432">
        <v>1</v>
      </c>
      <c r="F1432" t="s">
        <v>533</v>
      </c>
      <c r="G1432">
        <f t="shared" si="22"/>
        <v>0</v>
      </c>
    </row>
    <row r="1433" spans="1:7" x14ac:dyDescent="0.25">
      <c r="A1433" t="e">
        <f>VLOOKUP(B1433,[1]Applicant!$B$2:$D$176,3,FALSE)</f>
        <v>#N/A</v>
      </c>
      <c r="B1433" t="s">
        <v>1197</v>
      </c>
      <c r="C1433" t="s">
        <v>547</v>
      </c>
      <c r="D1433" t="s">
        <v>533</v>
      </c>
      <c r="E1433">
        <v>1</v>
      </c>
      <c r="F1433" t="s">
        <v>533</v>
      </c>
      <c r="G1433">
        <f t="shared" si="22"/>
        <v>0</v>
      </c>
    </row>
    <row r="1434" spans="1:7" x14ac:dyDescent="0.25">
      <c r="A1434" t="e">
        <f>VLOOKUP(B1434,[1]Applicant!$B$2:$D$176,3,FALSE)</f>
        <v>#N/A</v>
      </c>
      <c r="B1434" t="s">
        <v>1197</v>
      </c>
      <c r="C1434" t="s">
        <v>550</v>
      </c>
      <c r="D1434" t="s">
        <v>533</v>
      </c>
      <c r="E1434">
        <v>1</v>
      </c>
      <c r="F1434" t="s">
        <v>533</v>
      </c>
      <c r="G1434">
        <f t="shared" si="22"/>
        <v>0</v>
      </c>
    </row>
    <row r="1435" spans="1:7" x14ac:dyDescent="0.25">
      <c r="A1435" t="e">
        <f>VLOOKUP(B1435,[1]Applicant!$B$2:$D$176,3,FALSE)</f>
        <v>#N/A</v>
      </c>
      <c r="B1435" t="s">
        <v>1198</v>
      </c>
      <c r="C1435" t="s">
        <v>533</v>
      </c>
      <c r="D1435" t="s">
        <v>533</v>
      </c>
      <c r="E1435">
        <v>1</v>
      </c>
      <c r="F1435" t="s">
        <v>533</v>
      </c>
      <c r="G1435">
        <f t="shared" si="22"/>
        <v>0</v>
      </c>
    </row>
    <row r="1436" spans="1:7" x14ac:dyDescent="0.25">
      <c r="A1436" t="e">
        <f>VLOOKUP(B1436,[1]Applicant!$B$2:$D$176,3,FALSE)</f>
        <v>#N/A</v>
      </c>
      <c r="B1436" t="s">
        <v>1198</v>
      </c>
      <c r="C1436" t="s">
        <v>533</v>
      </c>
      <c r="D1436" t="s">
        <v>533</v>
      </c>
      <c r="E1436">
        <v>1</v>
      </c>
      <c r="F1436" t="s">
        <v>533</v>
      </c>
      <c r="G1436">
        <f t="shared" si="22"/>
        <v>0</v>
      </c>
    </row>
    <row r="1437" spans="1:7" x14ac:dyDescent="0.25">
      <c r="A1437" t="e">
        <f>VLOOKUP(B1437,[1]Applicant!$B$2:$D$176,3,FALSE)</f>
        <v>#N/A</v>
      </c>
      <c r="B1437" t="s">
        <v>1198</v>
      </c>
      <c r="C1437" t="s">
        <v>533</v>
      </c>
      <c r="D1437" t="s">
        <v>533</v>
      </c>
      <c r="E1437">
        <v>1</v>
      </c>
      <c r="F1437" t="s">
        <v>533</v>
      </c>
      <c r="G1437">
        <f t="shared" si="22"/>
        <v>0</v>
      </c>
    </row>
    <row r="1438" spans="1:7" x14ac:dyDescent="0.25">
      <c r="A1438" t="e">
        <f>VLOOKUP(B1438,[1]Applicant!$B$2:$D$176,3,FALSE)</f>
        <v>#N/A</v>
      </c>
      <c r="B1438" t="s">
        <v>1198</v>
      </c>
      <c r="C1438" t="s">
        <v>533</v>
      </c>
      <c r="D1438" t="s">
        <v>533</v>
      </c>
      <c r="E1438">
        <v>1</v>
      </c>
      <c r="F1438" t="s">
        <v>533</v>
      </c>
      <c r="G1438">
        <f t="shared" si="22"/>
        <v>0</v>
      </c>
    </row>
    <row r="1439" spans="1:7" x14ac:dyDescent="0.25">
      <c r="A1439" t="e">
        <f>VLOOKUP(B1439,[1]Applicant!$B$2:$D$176,3,FALSE)</f>
        <v>#N/A</v>
      </c>
      <c r="B1439" t="s">
        <v>1198</v>
      </c>
      <c r="C1439" t="s">
        <v>533</v>
      </c>
      <c r="D1439" t="s">
        <v>533</v>
      </c>
      <c r="E1439">
        <v>1</v>
      </c>
      <c r="F1439" t="s">
        <v>533</v>
      </c>
      <c r="G1439">
        <f t="shared" si="22"/>
        <v>0</v>
      </c>
    </row>
    <row r="1440" spans="1:7" x14ac:dyDescent="0.25">
      <c r="A1440" t="e">
        <f>VLOOKUP(B1440,[1]Applicant!$B$2:$D$176,3,FALSE)</f>
        <v>#N/A</v>
      </c>
      <c r="B1440" t="s">
        <v>1198</v>
      </c>
      <c r="C1440" t="s">
        <v>533</v>
      </c>
      <c r="D1440" t="s">
        <v>533</v>
      </c>
      <c r="E1440">
        <v>1</v>
      </c>
      <c r="F1440" t="s">
        <v>533</v>
      </c>
      <c r="G1440">
        <f t="shared" si="22"/>
        <v>0</v>
      </c>
    </row>
    <row r="1441" spans="1:7" x14ac:dyDescent="0.25">
      <c r="A1441" t="e">
        <f>VLOOKUP(B1441,[1]Applicant!$B$2:$D$176,3,FALSE)</f>
        <v>#N/A</v>
      </c>
      <c r="B1441" t="s">
        <v>1198</v>
      </c>
      <c r="C1441" t="s">
        <v>533</v>
      </c>
      <c r="D1441" t="s">
        <v>533</v>
      </c>
      <c r="E1441">
        <v>1</v>
      </c>
      <c r="F1441" t="s">
        <v>533</v>
      </c>
      <c r="G1441">
        <f t="shared" si="22"/>
        <v>0</v>
      </c>
    </row>
    <row r="1442" spans="1:7" x14ac:dyDescent="0.25">
      <c r="A1442" t="e">
        <f>VLOOKUP(B1442,[1]Applicant!$B$2:$D$176,3,FALSE)</f>
        <v>#N/A</v>
      </c>
      <c r="B1442" t="s">
        <v>1198</v>
      </c>
      <c r="C1442" t="s">
        <v>533</v>
      </c>
      <c r="D1442" t="s">
        <v>533</v>
      </c>
      <c r="E1442">
        <v>1</v>
      </c>
      <c r="F1442" t="s">
        <v>533</v>
      </c>
      <c r="G1442">
        <f t="shared" si="22"/>
        <v>0</v>
      </c>
    </row>
    <row r="1443" spans="1:7" x14ac:dyDescent="0.25">
      <c r="A1443" t="e">
        <f>VLOOKUP(B1443,[1]Applicant!$B$2:$D$176,3,FALSE)</f>
        <v>#N/A</v>
      </c>
      <c r="B1443" t="s">
        <v>1198</v>
      </c>
      <c r="C1443" t="s">
        <v>533</v>
      </c>
      <c r="D1443" t="s">
        <v>533</v>
      </c>
      <c r="E1443">
        <v>1</v>
      </c>
      <c r="F1443" t="s">
        <v>533</v>
      </c>
      <c r="G1443">
        <f t="shared" si="22"/>
        <v>0</v>
      </c>
    </row>
    <row r="1444" spans="1:7" x14ac:dyDescent="0.25">
      <c r="A1444" t="e">
        <f>VLOOKUP(B1444,[1]Applicant!$B$2:$D$176,3,FALSE)</f>
        <v>#N/A</v>
      </c>
      <c r="B1444" t="s">
        <v>1198</v>
      </c>
      <c r="C1444" t="s">
        <v>533</v>
      </c>
      <c r="D1444" t="s">
        <v>533</v>
      </c>
      <c r="E1444">
        <v>1</v>
      </c>
      <c r="F1444" t="s">
        <v>533</v>
      </c>
      <c r="G1444">
        <f t="shared" si="22"/>
        <v>0</v>
      </c>
    </row>
    <row r="1445" spans="1:7" x14ac:dyDescent="0.25">
      <c r="A1445" t="e">
        <f>VLOOKUP(B1445,[1]Applicant!$B$2:$D$176,3,FALSE)</f>
        <v>#N/A</v>
      </c>
      <c r="B1445" t="s">
        <v>1198</v>
      </c>
      <c r="C1445" t="s">
        <v>533</v>
      </c>
      <c r="D1445" t="s">
        <v>533</v>
      </c>
      <c r="E1445">
        <v>1</v>
      </c>
      <c r="F1445" t="s">
        <v>533</v>
      </c>
      <c r="G1445">
        <f t="shared" si="22"/>
        <v>0</v>
      </c>
    </row>
    <row r="1446" spans="1:7" x14ac:dyDescent="0.25">
      <c r="A1446" t="e">
        <f>VLOOKUP(B1446,[1]Applicant!$B$2:$D$176,3,FALSE)</f>
        <v>#N/A</v>
      </c>
      <c r="B1446" t="s">
        <v>1198</v>
      </c>
      <c r="C1446" t="s">
        <v>533</v>
      </c>
      <c r="D1446" t="s">
        <v>533</v>
      </c>
      <c r="E1446">
        <v>1</v>
      </c>
      <c r="F1446" t="s">
        <v>533</v>
      </c>
      <c r="G1446">
        <f t="shared" si="22"/>
        <v>0</v>
      </c>
    </row>
    <row r="1447" spans="1:7" x14ac:dyDescent="0.25">
      <c r="A1447" t="e">
        <f>VLOOKUP(B1447,[1]Applicant!$B$2:$D$176,3,FALSE)</f>
        <v>#N/A</v>
      </c>
      <c r="B1447" t="s">
        <v>1198</v>
      </c>
      <c r="C1447" t="s">
        <v>533</v>
      </c>
      <c r="D1447" t="s">
        <v>533</v>
      </c>
      <c r="E1447">
        <v>1</v>
      </c>
      <c r="F1447" t="s">
        <v>533</v>
      </c>
      <c r="G1447">
        <f t="shared" si="22"/>
        <v>0</v>
      </c>
    </row>
    <row r="1448" spans="1:7" x14ac:dyDescent="0.25">
      <c r="A1448" t="e">
        <f>VLOOKUP(B1448,[1]Applicant!$B$2:$D$176,3,FALSE)</f>
        <v>#N/A</v>
      </c>
      <c r="B1448" t="s">
        <v>1198</v>
      </c>
      <c r="C1448" t="s">
        <v>533</v>
      </c>
      <c r="D1448" t="s">
        <v>533</v>
      </c>
      <c r="E1448">
        <v>1</v>
      </c>
      <c r="F1448" t="s">
        <v>533</v>
      </c>
      <c r="G1448">
        <f t="shared" si="22"/>
        <v>0</v>
      </c>
    </row>
    <row r="1449" spans="1:7" x14ac:dyDescent="0.25">
      <c r="A1449" t="e">
        <f>VLOOKUP(B1449,[1]Applicant!$B$2:$D$176,3,FALSE)</f>
        <v>#N/A</v>
      </c>
      <c r="B1449" t="s">
        <v>1198</v>
      </c>
      <c r="C1449" t="s">
        <v>533</v>
      </c>
      <c r="D1449" t="s">
        <v>533</v>
      </c>
      <c r="E1449">
        <v>1</v>
      </c>
      <c r="F1449" t="s">
        <v>533</v>
      </c>
      <c r="G1449">
        <f t="shared" si="22"/>
        <v>0</v>
      </c>
    </row>
    <row r="1450" spans="1:7" x14ac:dyDescent="0.25">
      <c r="A1450" t="e">
        <f>VLOOKUP(B1450,[1]Applicant!$B$2:$D$176,3,FALSE)</f>
        <v>#N/A</v>
      </c>
      <c r="B1450" t="s">
        <v>1199</v>
      </c>
      <c r="D1450" t="s">
        <v>521</v>
      </c>
      <c r="E1450">
        <v>1</v>
      </c>
      <c r="F1450" t="s">
        <v>521</v>
      </c>
      <c r="G1450">
        <f t="shared" si="22"/>
        <v>0</v>
      </c>
    </row>
    <row r="1451" spans="1:7" x14ac:dyDescent="0.25">
      <c r="A1451" t="e">
        <f>VLOOKUP(B1451,[1]Applicant!$B$2:$D$176,3,FALSE)</f>
        <v>#N/A</v>
      </c>
      <c r="B1451" t="s">
        <v>1199</v>
      </c>
      <c r="D1451" t="s">
        <v>521</v>
      </c>
      <c r="E1451">
        <v>1</v>
      </c>
      <c r="F1451" t="s">
        <v>521</v>
      </c>
      <c r="G1451">
        <f t="shared" si="22"/>
        <v>0</v>
      </c>
    </row>
    <row r="1452" spans="1:7" x14ac:dyDescent="0.25">
      <c r="A1452" t="e">
        <f>VLOOKUP(B1452,[1]Applicant!$B$2:$D$176,3,FALSE)</f>
        <v>#N/A</v>
      </c>
      <c r="B1452" t="s">
        <v>1199</v>
      </c>
      <c r="D1452" t="s">
        <v>521</v>
      </c>
      <c r="E1452">
        <v>1</v>
      </c>
      <c r="F1452" t="s">
        <v>521</v>
      </c>
      <c r="G1452">
        <f t="shared" si="22"/>
        <v>0</v>
      </c>
    </row>
    <row r="1453" spans="1:7" x14ac:dyDescent="0.25">
      <c r="A1453" t="e">
        <f>VLOOKUP(B1453,[1]Applicant!$B$2:$D$176,3,FALSE)</f>
        <v>#N/A</v>
      </c>
      <c r="B1453" t="s">
        <v>1199</v>
      </c>
      <c r="D1453" t="s">
        <v>521</v>
      </c>
      <c r="E1453">
        <v>1</v>
      </c>
      <c r="F1453" t="s">
        <v>521</v>
      </c>
      <c r="G1453">
        <f t="shared" si="22"/>
        <v>0</v>
      </c>
    </row>
    <row r="1454" spans="1:7" x14ac:dyDescent="0.25">
      <c r="A1454" t="e">
        <f>VLOOKUP(B1454,[1]Applicant!$B$2:$D$176,3,FALSE)</f>
        <v>#N/A</v>
      </c>
      <c r="B1454" t="s">
        <v>1199</v>
      </c>
      <c r="D1454" t="s">
        <v>521</v>
      </c>
      <c r="E1454">
        <v>1</v>
      </c>
      <c r="F1454" t="s">
        <v>521</v>
      </c>
      <c r="G1454">
        <f t="shared" si="22"/>
        <v>0</v>
      </c>
    </row>
    <row r="1455" spans="1:7" x14ac:dyDescent="0.25">
      <c r="A1455" t="e">
        <f>VLOOKUP(B1455,[1]Applicant!$B$2:$D$176,3,FALSE)</f>
        <v>#N/A</v>
      </c>
      <c r="B1455" t="s">
        <v>1199</v>
      </c>
      <c r="D1455" t="s">
        <v>521</v>
      </c>
      <c r="E1455">
        <v>1</v>
      </c>
      <c r="F1455" t="s">
        <v>521</v>
      </c>
      <c r="G1455">
        <f t="shared" si="22"/>
        <v>0</v>
      </c>
    </row>
    <row r="1456" spans="1:7" x14ac:dyDescent="0.25">
      <c r="A1456" t="e">
        <f>VLOOKUP(B1456,[1]Applicant!$B$2:$D$176,3,FALSE)</f>
        <v>#N/A</v>
      </c>
      <c r="B1456" t="s">
        <v>1199</v>
      </c>
      <c r="D1456" t="s">
        <v>521</v>
      </c>
      <c r="E1456">
        <v>1</v>
      </c>
      <c r="F1456" t="s">
        <v>521</v>
      </c>
      <c r="G1456">
        <f t="shared" si="22"/>
        <v>0</v>
      </c>
    </row>
    <row r="1457" spans="1:7" x14ac:dyDescent="0.25">
      <c r="A1457" t="e">
        <f>VLOOKUP(B1457,[1]Applicant!$B$2:$D$176,3,FALSE)</f>
        <v>#N/A</v>
      </c>
      <c r="B1457" t="s">
        <v>1199</v>
      </c>
      <c r="D1457" t="s">
        <v>521</v>
      </c>
      <c r="E1457">
        <v>1</v>
      </c>
      <c r="F1457" t="s">
        <v>521</v>
      </c>
      <c r="G1457">
        <f t="shared" si="22"/>
        <v>0</v>
      </c>
    </row>
    <row r="1458" spans="1:7" x14ac:dyDescent="0.25">
      <c r="A1458" t="e">
        <f>VLOOKUP(B1458,[1]Applicant!$B$2:$D$176,3,FALSE)</f>
        <v>#N/A</v>
      </c>
      <c r="B1458" t="s">
        <v>1199</v>
      </c>
      <c r="D1458" t="s">
        <v>521</v>
      </c>
      <c r="E1458">
        <v>1</v>
      </c>
      <c r="F1458" t="s">
        <v>521</v>
      </c>
      <c r="G1458">
        <f t="shared" si="22"/>
        <v>0</v>
      </c>
    </row>
    <row r="1459" spans="1:7" x14ac:dyDescent="0.25">
      <c r="A1459" t="e">
        <f>VLOOKUP(B1459,[1]Applicant!$B$2:$D$176,3,FALSE)</f>
        <v>#N/A</v>
      </c>
      <c r="B1459" t="s">
        <v>1199</v>
      </c>
      <c r="D1459" t="s">
        <v>521</v>
      </c>
      <c r="E1459">
        <v>1</v>
      </c>
      <c r="F1459" t="s">
        <v>521</v>
      </c>
      <c r="G1459">
        <f t="shared" si="22"/>
        <v>0</v>
      </c>
    </row>
    <row r="1460" spans="1:7" x14ac:dyDescent="0.25">
      <c r="A1460" t="e">
        <f>VLOOKUP(B1460,[1]Applicant!$B$2:$D$176,3,FALSE)</f>
        <v>#N/A</v>
      </c>
      <c r="B1460" t="s">
        <v>1199</v>
      </c>
      <c r="D1460" t="s">
        <v>521</v>
      </c>
      <c r="E1460">
        <v>1</v>
      </c>
      <c r="F1460" t="s">
        <v>521</v>
      </c>
      <c r="G1460">
        <f t="shared" si="22"/>
        <v>0</v>
      </c>
    </row>
    <row r="1461" spans="1:7" x14ac:dyDescent="0.25">
      <c r="A1461" t="e">
        <f>VLOOKUP(B1461,[1]Applicant!$B$2:$D$176,3,FALSE)</f>
        <v>#N/A</v>
      </c>
      <c r="B1461" t="s">
        <v>1199</v>
      </c>
      <c r="D1461" t="s">
        <v>521</v>
      </c>
      <c r="E1461">
        <v>1</v>
      </c>
      <c r="F1461" t="s">
        <v>521</v>
      </c>
      <c r="G1461">
        <f t="shared" si="22"/>
        <v>0</v>
      </c>
    </row>
    <row r="1462" spans="1:7" x14ac:dyDescent="0.25">
      <c r="A1462" t="e">
        <f>VLOOKUP(B1462,[1]Applicant!$B$2:$D$176,3,FALSE)</f>
        <v>#N/A</v>
      </c>
      <c r="B1462" t="s">
        <v>1199</v>
      </c>
      <c r="D1462" t="s">
        <v>521</v>
      </c>
      <c r="E1462">
        <v>1</v>
      </c>
      <c r="F1462" t="s">
        <v>521</v>
      </c>
      <c r="G1462">
        <f t="shared" si="22"/>
        <v>0</v>
      </c>
    </row>
    <row r="1463" spans="1:7" x14ac:dyDescent="0.25">
      <c r="A1463" t="e">
        <f>VLOOKUP(B1463,[1]Applicant!$B$2:$D$176,3,FALSE)</f>
        <v>#N/A</v>
      </c>
      <c r="B1463" t="s">
        <v>1199</v>
      </c>
      <c r="D1463" t="s">
        <v>521</v>
      </c>
      <c r="E1463">
        <v>1</v>
      </c>
      <c r="F1463" t="s">
        <v>521</v>
      </c>
      <c r="G1463">
        <f t="shared" si="22"/>
        <v>0</v>
      </c>
    </row>
    <row r="1464" spans="1:7" x14ac:dyDescent="0.25">
      <c r="A1464" t="e">
        <f>VLOOKUP(B1464,[1]Applicant!$B$2:$D$176,3,FALSE)</f>
        <v>#N/A</v>
      </c>
      <c r="B1464" t="s">
        <v>1199</v>
      </c>
      <c r="D1464" t="s">
        <v>521</v>
      </c>
      <c r="E1464">
        <v>1</v>
      </c>
      <c r="F1464" t="s">
        <v>521</v>
      </c>
      <c r="G1464">
        <f t="shared" si="22"/>
        <v>0</v>
      </c>
    </row>
    <row r="1465" spans="1:7" x14ac:dyDescent="0.25">
      <c r="A1465" t="e">
        <f>VLOOKUP(B1465,[1]Applicant!$B$2:$D$176,3,FALSE)</f>
        <v>#N/A</v>
      </c>
      <c r="B1465" t="s">
        <v>1200</v>
      </c>
      <c r="C1465" t="s">
        <v>552</v>
      </c>
      <c r="D1465" t="s">
        <v>521</v>
      </c>
      <c r="E1465">
        <v>1</v>
      </c>
      <c r="F1465" t="s">
        <v>521</v>
      </c>
      <c r="G1465">
        <f t="shared" si="22"/>
        <v>0</v>
      </c>
    </row>
    <row r="1466" spans="1:7" x14ac:dyDescent="0.25">
      <c r="A1466" t="e">
        <f>VLOOKUP(B1466,[1]Applicant!$B$2:$D$176,3,FALSE)</f>
        <v>#N/A</v>
      </c>
      <c r="B1466" t="s">
        <v>1200</v>
      </c>
      <c r="C1466" t="s">
        <v>524</v>
      </c>
      <c r="D1466" t="s">
        <v>521</v>
      </c>
      <c r="E1466">
        <v>1</v>
      </c>
      <c r="F1466" t="s">
        <v>521</v>
      </c>
      <c r="G1466">
        <f t="shared" si="22"/>
        <v>0</v>
      </c>
    </row>
    <row r="1467" spans="1:7" x14ac:dyDescent="0.25">
      <c r="A1467" t="e">
        <f>VLOOKUP(B1467,[1]Applicant!$B$2:$D$176,3,FALSE)</f>
        <v>#N/A</v>
      </c>
      <c r="B1467" t="s">
        <v>1200</v>
      </c>
      <c r="C1467" t="s">
        <v>526</v>
      </c>
      <c r="D1467" t="s">
        <v>521</v>
      </c>
      <c r="E1467">
        <v>1</v>
      </c>
      <c r="F1467" t="s">
        <v>521</v>
      </c>
      <c r="G1467">
        <f t="shared" si="22"/>
        <v>0</v>
      </c>
    </row>
    <row r="1468" spans="1:7" x14ac:dyDescent="0.25">
      <c r="A1468" t="e">
        <f>VLOOKUP(B1468,[1]Applicant!$B$2:$D$176,3,FALSE)</f>
        <v>#N/A</v>
      </c>
      <c r="B1468" t="s">
        <v>1200</v>
      </c>
      <c r="C1468" t="s">
        <v>528</v>
      </c>
      <c r="D1468" t="s">
        <v>521</v>
      </c>
      <c r="E1468">
        <v>1</v>
      </c>
      <c r="F1468" t="s">
        <v>521</v>
      </c>
      <c r="G1468">
        <f t="shared" si="22"/>
        <v>0</v>
      </c>
    </row>
    <row r="1469" spans="1:7" x14ac:dyDescent="0.25">
      <c r="A1469" t="e">
        <f>VLOOKUP(B1469,[1]Applicant!$B$2:$D$176,3,FALSE)</f>
        <v>#N/A</v>
      </c>
      <c r="B1469" t="s">
        <v>1200</v>
      </c>
      <c r="C1469" t="s">
        <v>529</v>
      </c>
      <c r="D1469" t="s">
        <v>521</v>
      </c>
      <c r="E1469">
        <v>1</v>
      </c>
      <c r="F1469" t="s">
        <v>521</v>
      </c>
      <c r="G1469">
        <f t="shared" si="22"/>
        <v>0</v>
      </c>
    </row>
    <row r="1470" spans="1:7" x14ac:dyDescent="0.25">
      <c r="A1470" t="e">
        <f>VLOOKUP(B1470,[1]Applicant!$B$2:$D$176,3,FALSE)</f>
        <v>#N/A</v>
      </c>
      <c r="B1470" t="s">
        <v>1200</v>
      </c>
      <c r="C1470" t="s">
        <v>532</v>
      </c>
      <c r="D1470" t="s">
        <v>521</v>
      </c>
      <c r="E1470">
        <v>1</v>
      </c>
      <c r="F1470" t="s">
        <v>521</v>
      </c>
      <c r="G1470">
        <f t="shared" si="22"/>
        <v>0</v>
      </c>
    </row>
    <row r="1471" spans="1:7" x14ac:dyDescent="0.25">
      <c r="A1471" t="e">
        <f>VLOOKUP(B1471,[1]Applicant!$B$2:$D$176,3,FALSE)</f>
        <v>#N/A</v>
      </c>
      <c r="B1471" t="s">
        <v>1200</v>
      </c>
      <c r="C1471" t="s">
        <v>536</v>
      </c>
      <c r="D1471" t="s">
        <v>521</v>
      </c>
      <c r="E1471">
        <v>1</v>
      </c>
      <c r="F1471" t="s">
        <v>521</v>
      </c>
      <c r="G1471">
        <f t="shared" si="22"/>
        <v>0</v>
      </c>
    </row>
    <row r="1472" spans="1:7" x14ac:dyDescent="0.25">
      <c r="A1472" t="e">
        <f>VLOOKUP(B1472,[1]Applicant!$B$2:$D$176,3,FALSE)</f>
        <v>#N/A</v>
      </c>
      <c r="B1472" t="s">
        <v>1200</v>
      </c>
      <c r="C1472" t="s">
        <v>538</v>
      </c>
      <c r="D1472" t="s">
        <v>521</v>
      </c>
      <c r="E1472">
        <v>1</v>
      </c>
      <c r="F1472" t="s">
        <v>521</v>
      </c>
      <c r="G1472">
        <f t="shared" si="22"/>
        <v>0</v>
      </c>
    </row>
    <row r="1473" spans="1:7" x14ac:dyDescent="0.25">
      <c r="A1473" t="e">
        <f>VLOOKUP(B1473,[1]Applicant!$B$2:$D$176,3,FALSE)</f>
        <v>#N/A</v>
      </c>
      <c r="B1473" t="s">
        <v>1200</v>
      </c>
      <c r="C1473" t="s">
        <v>539</v>
      </c>
      <c r="D1473" t="s">
        <v>521</v>
      </c>
      <c r="E1473">
        <v>1</v>
      </c>
      <c r="F1473" t="s">
        <v>521</v>
      </c>
      <c r="G1473">
        <f t="shared" si="22"/>
        <v>0</v>
      </c>
    </row>
    <row r="1474" spans="1:7" x14ac:dyDescent="0.25">
      <c r="A1474" t="e">
        <f>VLOOKUP(B1474,[1]Applicant!$B$2:$D$176,3,FALSE)</f>
        <v>#N/A</v>
      </c>
      <c r="B1474" t="s">
        <v>1200</v>
      </c>
      <c r="C1474" t="s">
        <v>541</v>
      </c>
      <c r="D1474" t="s">
        <v>521</v>
      </c>
      <c r="E1474">
        <v>1</v>
      </c>
      <c r="F1474" t="s">
        <v>521</v>
      </c>
      <c r="G1474">
        <f t="shared" ref="G1474:G1537" si="23">IFERROR(VLOOKUP(D1474,$I$2:$J$126,2,0),0)</f>
        <v>0</v>
      </c>
    </row>
    <row r="1475" spans="1:7" x14ac:dyDescent="0.25">
      <c r="A1475" t="e">
        <f>VLOOKUP(B1475,[1]Applicant!$B$2:$D$176,3,FALSE)</f>
        <v>#N/A</v>
      </c>
      <c r="B1475" t="s">
        <v>1200</v>
      </c>
      <c r="C1475" t="s">
        <v>543</v>
      </c>
      <c r="D1475" t="s">
        <v>521</v>
      </c>
      <c r="E1475">
        <v>1</v>
      </c>
      <c r="F1475" t="s">
        <v>521</v>
      </c>
      <c r="G1475">
        <f t="shared" si="23"/>
        <v>0</v>
      </c>
    </row>
    <row r="1476" spans="1:7" x14ac:dyDescent="0.25">
      <c r="A1476" t="e">
        <f>VLOOKUP(B1476,[1]Applicant!$B$2:$D$176,3,FALSE)</f>
        <v>#N/A</v>
      </c>
      <c r="B1476" t="s">
        <v>1200</v>
      </c>
      <c r="C1476" t="s">
        <v>545</v>
      </c>
      <c r="D1476" t="s">
        <v>521</v>
      </c>
      <c r="E1476">
        <v>1</v>
      </c>
      <c r="F1476" t="s">
        <v>521</v>
      </c>
      <c r="G1476">
        <f t="shared" si="23"/>
        <v>0</v>
      </c>
    </row>
    <row r="1477" spans="1:7" x14ac:dyDescent="0.25">
      <c r="A1477" t="e">
        <f>VLOOKUP(B1477,[1]Applicant!$B$2:$D$176,3,FALSE)</f>
        <v>#N/A</v>
      </c>
      <c r="B1477" t="s">
        <v>1200</v>
      </c>
      <c r="C1477" t="s">
        <v>547</v>
      </c>
      <c r="D1477" t="s">
        <v>521</v>
      </c>
      <c r="E1477">
        <v>1</v>
      </c>
      <c r="F1477" t="s">
        <v>521</v>
      </c>
      <c r="G1477">
        <f t="shared" si="23"/>
        <v>0</v>
      </c>
    </row>
    <row r="1478" spans="1:7" x14ac:dyDescent="0.25">
      <c r="A1478" t="e">
        <f>VLOOKUP(B1478,[1]Applicant!$B$2:$D$176,3,FALSE)</f>
        <v>#N/A</v>
      </c>
      <c r="B1478" t="s">
        <v>1200</v>
      </c>
      <c r="C1478" t="s">
        <v>550</v>
      </c>
      <c r="D1478" t="s">
        <v>521</v>
      </c>
      <c r="E1478">
        <v>1</v>
      </c>
      <c r="F1478" t="s">
        <v>521</v>
      </c>
      <c r="G1478">
        <f t="shared" si="23"/>
        <v>0</v>
      </c>
    </row>
    <row r="1479" spans="1:7" x14ac:dyDescent="0.25">
      <c r="A1479" t="e">
        <f>VLOOKUP(B1479,[1]Applicant!$B$2:$D$176,3,FALSE)</f>
        <v>#N/A</v>
      </c>
      <c r="B1479" t="s">
        <v>1200</v>
      </c>
      <c r="C1479" t="s">
        <v>534</v>
      </c>
      <c r="D1479" t="s">
        <v>521</v>
      </c>
      <c r="E1479">
        <v>1</v>
      </c>
      <c r="F1479" t="s">
        <v>521</v>
      </c>
      <c r="G1479">
        <f t="shared" si="23"/>
        <v>0</v>
      </c>
    </row>
    <row r="1480" spans="1:7" x14ac:dyDescent="0.25">
      <c r="A1480" t="e">
        <f>VLOOKUP(B1480,[1]Applicant!$B$2:$D$176,3,FALSE)</f>
        <v>#N/A</v>
      </c>
      <c r="B1480" t="s">
        <v>1201</v>
      </c>
      <c r="D1480" t="s">
        <v>521</v>
      </c>
      <c r="E1480">
        <v>1</v>
      </c>
      <c r="F1480" t="s">
        <v>521</v>
      </c>
      <c r="G1480">
        <f t="shared" si="23"/>
        <v>0</v>
      </c>
    </row>
    <row r="1481" spans="1:7" x14ac:dyDescent="0.25">
      <c r="A1481" t="e">
        <f>VLOOKUP(B1481,[1]Applicant!$B$2:$D$176,3,FALSE)</f>
        <v>#N/A</v>
      </c>
      <c r="B1481" t="s">
        <v>1201</v>
      </c>
      <c r="D1481" t="s">
        <v>521</v>
      </c>
      <c r="E1481">
        <v>1</v>
      </c>
      <c r="F1481" t="s">
        <v>521</v>
      </c>
      <c r="G1481">
        <f t="shared" si="23"/>
        <v>0</v>
      </c>
    </row>
    <row r="1482" spans="1:7" x14ac:dyDescent="0.25">
      <c r="A1482" t="e">
        <f>VLOOKUP(B1482,[1]Applicant!$B$2:$D$176,3,FALSE)</f>
        <v>#N/A</v>
      </c>
      <c r="B1482" t="s">
        <v>1201</v>
      </c>
      <c r="D1482" t="s">
        <v>521</v>
      </c>
      <c r="E1482">
        <v>1</v>
      </c>
      <c r="F1482" t="s">
        <v>521</v>
      </c>
      <c r="G1482">
        <f t="shared" si="23"/>
        <v>0</v>
      </c>
    </row>
    <row r="1483" spans="1:7" x14ac:dyDescent="0.25">
      <c r="A1483" t="e">
        <f>VLOOKUP(B1483,[1]Applicant!$B$2:$D$176,3,FALSE)</f>
        <v>#N/A</v>
      </c>
      <c r="B1483" t="s">
        <v>1201</v>
      </c>
      <c r="D1483" t="s">
        <v>521</v>
      </c>
      <c r="E1483">
        <v>1</v>
      </c>
      <c r="F1483" t="s">
        <v>521</v>
      </c>
      <c r="G1483">
        <f t="shared" si="23"/>
        <v>0</v>
      </c>
    </row>
    <row r="1484" spans="1:7" x14ac:dyDescent="0.25">
      <c r="A1484" t="e">
        <f>VLOOKUP(B1484,[1]Applicant!$B$2:$D$176,3,FALSE)</f>
        <v>#N/A</v>
      </c>
      <c r="B1484" t="s">
        <v>1201</v>
      </c>
      <c r="D1484" t="s">
        <v>521</v>
      </c>
      <c r="E1484">
        <v>1</v>
      </c>
      <c r="F1484" t="s">
        <v>521</v>
      </c>
      <c r="G1484">
        <f t="shared" si="23"/>
        <v>0</v>
      </c>
    </row>
    <row r="1485" spans="1:7" x14ac:dyDescent="0.25">
      <c r="A1485" t="e">
        <f>VLOOKUP(B1485,[1]Applicant!$B$2:$D$176,3,FALSE)</f>
        <v>#N/A</v>
      </c>
      <c r="B1485" t="s">
        <v>1201</v>
      </c>
      <c r="D1485" t="s">
        <v>521</v>
      </c>
      <c r="E1485">
        <v>1</v>
      </c>
      <c r="F1485" t="s">
        <v>521</v>
      </c>
      <c r="G1485">
        <f t="shared" si="23"/>
        <v>0</v>
      </c>
    </row>
    <row r="1486" spans="1:7" x14ac:dyDescent="0.25">
      <c r="A1486" t="e">
        <f>VLOOKUP(B1486,[1]Applicant!$B$2:$D$176,3,FALSE)</f>
        <v>#N/A</v>
      </c>
      <c r="B1486" t="s">
        <v>1201</v>
      </c>
      <c r="D1486" t="s">
        <v>521</v>
      </c>
      <c r="E1486">
        <v>1</v>
      </c>
      <c r="F1486" t="s">
        <v>521</v>
      </c>
      <c r="G1486">
        <f t="shared" si="23"/>
        <v>0</v>
      </c>
    </row>
    <row r="1487" spans="1:7" x14ac:dyDescent="0.25">
      <c r="A1487" t="e">
        <f>VLOOKUP(B1487,[1]Applicant!$B$2:$D$176,3,FALSE)</f>
        <v>#N/A</v>
      </c>
      <c r="B1487" t="s">
        <v>1201</v>
      </c>
      <c r="D1487" t="s">
        <v>521</v>
      </c>
      <c r="E1487">
        <v>1</v>
      </c>
      <c r="F1487" t="s">
        <v>521</v>
      </c>
      <c r="G1487">
        <f t="shared" si="23"/>
        <v>0</v>
      </c>
    </row>
    <row r="1488" spans="1:7" x14ac:dyDescent="0.25">
      <c r="A1488" t="e">
        <f>VLOOKUP(B1488,[1]Applicant!$B$2:$D$176,3,FALSE)</f>
        <v>#N/A</v>
      </c>
      <c r="B1488" t="s">
        <v>1201</v>
      </c>
      <c r="D1488" t="s">
        <v>521</v>
      </c>
      <c r="E1488">
        <v>1</v>
      </c>
      <c r="F1488" t="s">
        <v>521</v>
      </c>
      <c r="G1488">
        <f t="shared" si="23"/>
        <v>0</v>
      </c>
    </row>
    <row r="1489" spans="1:7" x14ac:dyDescent="0.25">
      <c r="A1489" t="e">
        <f>VLOOKUP(B1489,[1]Applicant!$B$2:$D$176,3,FALSE)</f>
        <v>#N/A</v>
      </c>
      <c r="B1489" t="s">
        <v>1201</v>
      </c>
      <c r="D1489" t="s">
        <v>521</v>
      </c>
      <c r="E1489">
        <v>1</v>
      </c>
      <c r="F1489" t="s">
        <v>521</v>
      </c>
      <c r="G1489">
        <f t="shared" si="23"/>
        <v>0</v>
      </c>
    </row>
    <row r="1490" spans="1:7" x14ac:dyDescent="0.25">
      <c r="A1490" t="e">
        <f>VLOOKUP(B1490,[1]Applicant!$B$2:$D$176,3,FALSE)</f>
        <v>#N/A</v>
      </c>
      <c r="B1490" t="s">
        <v>1201</v>
      </c>
      <c r="D1490" t="s">
        <v>521</v>
      </c>
      <c r="E1490">
        <v>1</v>
      </c>
      <c r="F1490" t="s">
        <v>521</v>
      </c>
      <c r="G1490">
        <f t="shared" si="23"/>
        <v>0</v>
      </c>
    </row>
    <row r="1491" spans="1:7" x14ac:dyDescent="0.25">
      <c r="A1491" t="e">
        <f>VLOOKUP(B1491,[1]Applicant!$B$2:$D$176,3,FALSE)</f>
        <v>#N/A</v>
      </c>
      <c r="B1491" t="s">
        <v>1201</v>
      </c>
      <c r="D1491" t="s">
        <v>521</v>
      </c>
      <c r="E1491">
        <v>1</v>
      </c>
      <c r="F1491" t="s">
        <v>521</v>
      </c>
      <c r="G1491">
        <f t="shared" si="23"/>
        <v>0</v>
      </c>
    </row>
    <row r="1492" spans="1:7" x14ac:dyDescent="0.25">
      <c r="A1492" t="e">
        <f>VLOOKUP(B1492,[1]Applicant!$B$2:$D$176,3,FALSE)</f>
        <v>#N/A</v>
      </c>
      <c r="B1492" t="s">
        <v>1201</v>
      </c>
      <c r="D1492" t="s">
        <v>521</v>
      </c>
      <c r="E1492">
        <v>1</v>
      </c>
      <c r="F1492" t="s">
        <v>521</v>
      </c>
      <c r="G1492">
        <f t="shared" si="23"/>
        <v>0</v>
      </c>
    </row>
    <row r="1493" spans="1:7" x14ac:dyDescent="0.25">
      <c r="A1493" t="e">
        <f>VLOOKUP(B1493,[1]Applicant!$B$2:$D$176,3,FALSE)</f>
        <v>#N/A</v>
      </c>
      <c r="B1493" t="s">
        <v>1201</v>
      </c>
      <c r="D1493" t="s">
        <v>521</v>
      </c>
      <c r="E1493">
        <v>1</v>
      </c>
      <c r="F1493" t="s">
        <v>521</v>
      </c>
      <c r="G1493">
        <f t="shared" si="23"/>
        <v>0</v>
      </c>
    </row>
    <row r="1494" spans="1:7" x14ac:dyDescent="0.25">
      <c r="A1494" t="e">
        <f>VLOOKUP(B1494,[1]Applicant!$B$2:$D$176,3,FALSE)</f>
        <v>#N/A</v>
      </c>
      <c r="B1494" t="s">
        <v>1201</v>
      </c>
      <c r="D1494" t="s">
        <v>521</v>
      </c>
      <c r="E1494">
        <v>1</v>
      </c>
      <c r="F1494" t="s">
        <v>521</v>
      </c>
      <c r="G1494">
        <f t="shared" si="23"/>
        <v>0</v>
      </c>
    </row>
    <row r="1495" spans="1:7" x14ac:dyDescent="0.25">
      <c r="A1495" t="e">
        <f>VLOOKUP(B1495,[1]Applicant!$B$2:$D$176,3,FALSE)</f>
        <v>#N/A</v>
      </c>
      <c r="B1495" t="s">
        <v>1202</v>
      </c>
      <c r="C1495" t="s">
        <v>552</v>
      </c>
      <c r="D1495" t="s">
        <v>615</v>
      </c>
      <c r="E1495">
        <v>1</v>
      </c>
      <c r="F1495" t="s">
        <v>807</v>
      </c>
      <c r="G1495">
        <f t="shared" si="23"/>
        <v>3</v>
      </c>
    </row>
    <row r="1496" spans="1:7" x14ac:dyDescent="0.25">
      <c r="A1496" t="e">
        <f>VLOOKUP(B1496,[1]Applicant!$B$2:$D$176,3,FALSE)</f>
        <v>#N/A</v>
      </c>
      <c r="B1496" t="s">
        <v>1202</v>
      </c>
      <c r="C1496" t="s">
        <v>524</v>
      </c>
      <c r="D1496" t="s">
        <v>614</v>
      </c>
      <c r="E1496">
        <v>1</v>
      </c>
      <c r="F1496" t="s">
        <v>806</v>
      </c>
      <c r="G1496">
        <f t="shared" si="23"/>
        <v>3</v>
      </c>
    </row>
    <row r="1497" spans="1:7" x14ac:dyDescent="0.25">
      <c r="A1497" t="e">
        <f>VLOOKUP(B1497,[1]Applicant!$B$2:$D$176,3,FALSE)</f>
        <v>#N/A</v>
      </c>
      <c r="B1497" t="s">
        <v>1202</v>
      </c>
      <c r="C1497" t="s">
        <v>526</v>
      </c>
      <c r="D1497" t="s">
        <v>612</v>
      </c>
      <c r="E1497">
        <v>1</v>
      </c>
      <c r="F1497" t="s">
        <v>805</v>
      </c>
      <c r="G1497">
        <f t="shared" si="23"/>
        <v>3</v>
      </c>
    </row>
    <row r="1498" spans="1:7" x14ac:dyDescent="0.25">
      <c r="A1498" t="e">
        <f>VLOOKUP(B1498,[1]Applicant!$B$2:$D$176,3,FALSE)</f>
        <v>#N/A</v>
      </c>
      <c r="B1498" t="s">
        <v>1202</v>
      </c>
      <c r="C1498" t="s">
        <v>528</v>
      </c>
      <c r="D1498" t="s">
        <v>614</v>
      </c>
      <c r="E1498">
        <v>1</v>
      </c>
      <c r="F1498" t="s">
        <v>804</v>
      </c>
      <c r="G1498">
        <f t="shared" si="23"/>
        <v>3</v>
      </c>
    </row>
    <row r="1499" spans="1:7" x14ac:dyDescent="0.25">
      <c r="A1499" t="e">
        <f>VLOOKUP(B1499,[1]Applicant!$B$2:$D$176,3,FALSE)</f>
        <v>#N/A</v>
      </c>
      <c r="B1499" t="s">
        <v>1202</v>
      </c>
      <c r="C1499" t="s">
        <v>529</v>
      </c>
      <c r="D1499" t="s">
        <v>614</v>
      </c>
      <c r="E1499">
        <v>1</v>
      </c>
      <c r="F1499" t="s">
        <v>804</v>
      </c>
      <c r="G1499">
        <f t="shared" si="23"/>
        <v>3</v>
      </c>
    </row>
    <row r="1500" spans="1:7" x14ac:dyDescent="0.25">
      <c r="A1500" t="e">
        <f>VLOOKUP(B1500,[1]Applicant!$B$2:$D$176,3,FALSE)</f>
        <v>#N/A</v>
      </c>
      <c r="B1500" t="s">
        <v>1202</v>
      </c>
      <c r="C1500" t="s">
        <v>532</v>
      </c>
      <c r="D1500" t="s">
        <v>626</v>
      </c>
      <c r="E1500">
        <v>1</v>
      </c>
      <c r="F1500" t="s">
        <v>803</v>
      </c>
      <c r="G1500">
        <f t="shared" si="23"/>
        <v>1</v>
      </c>
    </row>
    <row r="1501" spans="1:7" x14ac:dyDescent="0.25">
      <c r="A1501" t="e">
        <f>VLOOKUP(B1501,[1]Applicant!$B$2:$D$176,3,FALSE)</f>
        <v>#N/A</v>
      </c>
      <c r="B1501" t="s">
        <v>1202</v>
      </c>
      <c r="C1501" t="s">
        <v>534</v>
      </c>
      <c r="D1501" t="s">
        <v>614</v>
      </c>
      <c r="E1501">
        <v>1</v>
      </c>
      <c r="F1501" t="s">
        <v>802</v>
      </c>
      <c r="G1501">
        <f t="shared" si="23"/>
        <v>3</v>
      </c>
    </row>
    <row r="1502" spans="1:7" x14ac:dyDescent="0.25">
      <c r="A1502" t="e">
        <f>VLOOKUP(B1502,[1]Applicant!$B$2:$D$176,3,FALSE)</f>
        <v>#N/A</v>
      </c>
      <c r="B1502" t="s">
        <v>1202</v>
      </c>
      <c r="C1502" t="s">
        <v>536</v>
      </c>
      <c r="D1502" t="s">
        <v>612</v>
      </c>
      <c r="E1502">
        <v>1</v>
      </c>
      <c r="F1502" t="s">
        <v>801</v>
      </c>
      <c r="G1502">
        <f t="shared" si="23"/>
        <v>3</v>
      </c>
    </row>
    <row r="1503" spans="1:7" x14ac:dyDescent="0.25">
      <c r="A1503" t="e">
        <f>VLOOKUP(B1503,[1]Applicant!$B$2:$D$176,3,FALSE)</f>
        <v>#N/A</v>
      </c>
      <c r="B1503" t="s">
        <v>1202</v>
      </c>
      <c r="C1503" t="s">
        <v>538</v>
      </c>
      <c r="D1503" t="s">
        <v>612</v>
      </c>
      <c r="E1503">
        <v>1</v>
      </c>
      <c r="F1503" t="s">
        <v>801</v>
      </c>
      <c r="G1503">
        <f t="shared" si="23"/>
        <v>3</v>
      </c>
    </row>
    <row r="1504" spans="1:7" x14ac:dyDescent="0.25">
      <c r="A1504" t="e">
        <f>VLOOKUP(B1504,[1]Applicant!$B$2:$D$176,3,FALSE)</f>
        <v>#N/A</v>
      </c>
      <c r="B1504" t="s">
        <v>1202</v>
      </c>
      <c r="C1504" t="s">
        <v>539</v>
      </c>
      <c r="D1504" t="s">
        <v>612</v>
      </c>
      <c r="E1504">
        <v>1</v>
      </c>
      <c r="F1504" t="s">
        <v>801</v>
      </c>
      <c r="G1504">
        <f t="shared" si="23"/>
        <v>3</v>
      </c>
    </row>
    <row r="1505" spans="1:7" x14ac:dyDescent="0.25">
      <c r="A1505" t="e">
        <f>VLOOKUP(B1505,[1]Applicant!$B$2:$D$176,3,FALSE)</f>
        <v>#N/A</v>
      </c>
      <c r="B1505" t="s">
        <v>1202</v>
      </c>
      <c r="C1505" t="s">
        <v>541</v>
      </c>
      <c r="D1505" t="s">
        <v>612</v>
      </c>
      <c r="E1505">
        <v>1</v>
      </c>
      <c r="F1505" t="s">
        <v>801</v>
      </c>
      <c r="G1505">
        <f t="shared" si="23"/>
        <v>3</v>
      </c>
    </row>
    <row r="1506" spans="1:7" x14ac:dyDescent="0.25">
      <c r="A1506" t="e">
        <f>VLOOKUP(B1506,[1]Applicant!$B$2:$D$176,3,FALSE)</f>
        <v>#N/A</v>
      </c>
      <c r="B1506" t="s">
        <v>1202</v>
      </c>
      <c r="C1506" t="s">
        <v>543</v>
      </c>
      <c r="D1506" t="s">
        <v>612</v>
      </c>
      <c r="E1506">
        <v>1</v>
      </c>
      <c r="F1506" t="s">
        <v>801</v>
      </c>
      <c r="G1506">
        <f t="shared" si="23"/>
        <v>3</v>
      </c>
    </row>
    <row r="1507" spans="1:7" x14ac:dyDescent="0.25">
      <c r="A1507" t="e">
        <f>VLOOKUP(B1507,[1]Applicant!$B$2:$D$176,3,FALSE)</f>
        <v>#N/A</v>
      </c>
      <c r="B1507" t="s">
        <v>1202</v>
      </c>
      <c r="C1507" t="s">
        <v>545</v>
      </c>
      <c r="D1507" t="s">
        <v>612</v>
      </c>
      <c r="E1507">
        <v>1</v>
      </c>
      <c r="F1507" t="s">
        <v>801</v>
      </c>
      <c r="G1507">
        <f t="shared" si="23"/>
        <v>3</v>
      </c>
    </row>
    <row r="1508" spans="1:7" x14ac:dyDescent="0.25">
      <c r="A1508" t="e">
        <f>VLOOKUP(B1508,[1]Applicant!$B$2:$D$176,3,FALSE)</f>
        <v>#N/A</v>
      </c>
      <c r="B1508" t="s">
        <v>1202</v>
      </c>
      <c r="C1508" t="s">
        <v>547</v>
      </c>
      <c r="D1508" t="s">
        <v>612</v>
      </c>
      <c r="E1508">
        <v>1</v>
      </c>
      <c r="F1508" t="s">
        <v>801</v>
      </c>
      <c r="G1508">
        <f t="shared" si="23"/>
        <v>3</v>
      </c>
    </row>
    <row r="1509" spans="1:7" x14ac:dyDescent="0.25">
      <c r="A1509" t="e">
        <f>VLOOKUP(B1509,[1]Applicant!$B$2:$D$176,3,FALSE)</f>
        <v>#N/A</v>
      </c>
      <c r="B1509" t="s">
        <v>1202</v>
      </c>
      <c r="C1509" t="s">
        <v>550</v>
      </c>
      <c r="D1509" t="s">
        <v>612</v>
      </c>
      <c r="E1509">
        <v>1</v>
      </c>
      <c r="F1509" t="s">
        <v>801</v>
      </c>
      <c r="G1509">
        <f t="shared" si="23"/>
        <v>3</v>
      </c>
    </row>
    <row r="1510" spans="1:7" x14ac:dyDescent="0.25">
      <c r="A1510" t="e">
        <f>VLOOKUP(B1510,[1]Applicant!$B$2:$D$176,3,FALSE)</f>
        <v>#N/A</v>
      </c>
      <c r="B1510" t="s">
        <v>1203</v>
      </c>
      <c r="D1510" t="s">
        <v>533</v>
      </c>
      <c r="E1510">
        <v>1</v>
      </c>
      <c r="F1510" t="s">
        <v>533</v>
      </c>
      <c r="G1510">
        <f t="shared" si="23"/>
        <v>0</v>
      </c>
    </row>
    <row r="1511" spans="1:7" x14ac:dyDescent="0.25">
      <c r="A1511" t="e">
        <f>VLOOKUP(B1511,[1]Applicant!$B$2:$D$176,3,FALSE)</f>
        <v>#N/A</v>
      </c>
      <c r="B1511" t="s">
        <v>1203</v>
      </c>
      <c r="D1511" t="s">
        <v>533</v>
      </c>
      <c r="E1511">
        <v>1</v>
      </c>
      <c r="F1511" t="s">
        <v>533</v>
      </c>
      <c r="G1511">
        <f t="shared" si="23"/>
        <v>0</v>
      </c>
    </row>
    <row r="1512" spans="1:7" x14ac:dyDescent="0.25">
      <c r="A1512" t="e">
        <f>VLOOKUP(B1512,[1]Applicant!$B$2:$D$176,3,FALSE)</f>
        <v>#N/A</v>
      </c>
      <c r="B1512" t="s">
        <v>1203</v>
      </c>
      <c r="D1512" t="s">
        <v>533</v>
      </c>
      <c r="E1512">
        <v>1</v>
      </c>
      <c r="F1512" t="s">
        <v>533</v>
      </c>
      <c r="G1512">
        <f t="shared" si="23"/>
        <v>0</v>
      </c>
    </row>
    <row r="1513" spans="1:7" x14ac:dyDescent="0.25">
      <c r="A1513" t="e">
        <f>VLOOKUP(B1513,[1]Applicant!$B$2:$D$176,3,FALSE)</f>
        <v>#N/A</v>
      </c>
      <c r="B1513" t="s">
        <v>1203</v>
      </c>
      <c r="D1513" t="s">
        <v>533</v>
      </c>
      <c r="E1513">
        <v>1</v>
      </c>
      <c r="F1513" t="s">
        <v>533</v>
      </c>
      <c r="G1513">
        <f t="shared" si="23"/>
        <v>0</v>
      </c>
    </row>
    <row r="1514" spans="1:7" x14ac:dyDescent="0.25">
      <c r="A1514" t="e">
        <f>VLOOKUP(B1514,[1]Applicant!$B$2:$D$176,3,FALSE)</f>
        <v>#N/A</v>
      </c>
      <c r="B1514" t="s">
        <v>1203</v>
      </c>
      <c r="D1514" t="s">
        <v>533</v>
      </c>
      <c r="E1514">
        <v>1</v>
      </c>
      <c r="F1514" t="s">
        <v>533</v>
      </c>
      <c r="G1514">
        <f t="shared" si="23"/>
        <v>0</v>
      </c>
    </row>
    <row r="1515" spans="1:7" x14ac:dyDescent="0.25">
      <c r="A1515" t="e">
        <f>VLOOKUP(B1515,[1]Applicant!$B$2:$D$176,3,FALSE)</f>
        <v>#N/A</v>
      </c>
      <c r="B1515" t="s">
        <v>1203</v>
      </c>
      <c r="D1515" t="s">
        <v>533</v>
      </c>
      <c r="E1515">
        <v>1</v>
      </c>
      <c r="F1515" t="s">
        <v>533</v>
      </c>
      <c r="G1515">
        <f t="shared" si="23"/>
        <v>0</v>
      </c>
    </row>
    <row r="1516" spans="1:7" x14ac:dyDescent="0.25">
      <c r="A1516" t="e">
        <f>VLOOKUP(B1516,[1]Applicant!$B$2:$D$176,3,FALSE)</f>
        <v>#N/A</v>
      </c>
      <c r="B1516" t="s">
        <v>1203</v>
      </c>
      <c r="D1516" t="s">
        <v>533</v>
      </c>
      <c r="E1516">
        <v>1</v>
      </c>
      <c r="F1516" t="s">
        <v>533</v>
      </c>
      <c r="G1516">
        <f t="shared" si="23"/>
        <v>0</v>
      </c>
    </row>
    <row r="1517" spans="1:7" x14ac:dyDescent="0.25">
      <c r="A1517" t="e">
        <f>VLOOKUP(B1517,[1]Applicant!$B$2:$D$176,3,FALSE)</f>
        <v>#N/A</v>
      </c>
      <c r="B1517" t="s">
        <v>1203</v>
      </c>
      <c r="D1517" t="s">
        <v>533</v>
      </c>
      <c r="E1517">
        <v>1</v>
      </c>
      <c r="F1517" t="s">
        <v>533</v>
      </c>
      <c r="G1517">
        <f t="shared" si="23"/>
        <v>0</v>
      </c>
    </row>
    <row r="1518" spans="1:7" x14ac:dyDescent="0.25">
      <c r="A1518" t="e">
        <f>VLOOKUP(B1518,[1]Applicant!$B$2:$D$176,3,FALSE)</f>
        <v>#N/A</v>
      </c>
      <c r="B1518" t="s">
        <v>1203</v>
      </c>
      <c r="D1518" t="s">
        <v>533</v>
      </c>
      <c r="E1518">
        <v>1</v>
      </c>
      <c r="F1518" t="s">
        <v>533</v>
      </c>
      <c r="G1518">
        <f t="shared" si="23"/>
        <v>0</v>
      </c>
    </row>
    <row r="1519" spans="1:7" x14ac:dyDescent="0.25">
      <c r="A1519" t="e">
        <f>VLOOKUP(B1519,[1]Applicant!$B$2:$D$176,3,FALSE)</f>
        <v>#N/A</v>
      </c>
      <c r="B1519" t="s">
        <v>1203</v>
      </c>
      <c r="D1519" t="s">
        <v>533</v>
      </c>
      <c r="E1519">
        <v>1</v>
      </c>
      <c r="F1519" t="s">
        <v>533</v>
      </c>
      <c r="G1519">
        <f t="shared" si="23"/>
        <v>0</v>
      </c>
    </row>
    <row r="1520" spans="1:7" x14ac:dyDescent="0.25">
      <c r="A1520" t="e">
        <f>VLOOKUP(B1520,[1]Applicant!$B$2:$D$176,3,FALSE)</f>
        <v>#N/A</v>
      </c>
      <c r="B1520" t="s">
        <v>1203</v>
      </c>
      <c r="D1520" t="s">
        <v>533</v>
      </c>
      <c r="E1520">
        <v>1</v>
      </c>
      <c r="F1520" t="s">
        <v>533</v>
      </c>
      <c r="G1520">
        <f t="shared" si="23"/>
        <v>0</v>
      </c>
    </row>
    <row r="1521" spans="1:7" x14ac:dyDescent="0.25">
      <c r="A1521" t="e">
        <f>VLOOKUP(B1521,[1]Applicant!$B$2:$D$176,3,FALSE)</f>
        <v>#N/A</v>
      </c>
      <c r="B1521" t="s">
        <v>1203</v>
      </c>
      <c r="C1521" t="s">
        <v>545</v>
      </c>
      <c r="D1521" t="s">
        <v>799</v>
      </c>
      <c r="E1521">
        <v>1</v>
      </c>
      <c r="F1521" t="s">
        <v>800</v>
      </c>
      <c r="G1521">
        <f t="shared" si="23"/>
        <v>1</v>
      </c>
    </row>
    <row r="1522" spans="1:7" x14ac:dyDescent="0.25">
      <c r="A1522" t="e">
        <f>VLOOKUP(B1522,[1]Applicant!$B$2:$D$176,3,FALSE)</f>
        <v>#N/A</v>
      </c>
      <c r="B1522" t="s">
        <v>1203</v>
      </c>
      <c r="C1522" t="s">
        <v>547</v>
      </c>
      <c r="D1522" t="s">
        <v>533</v>
      </c>
      <c r="E1522">
        <v>1</v>
      </c>
      <c r="F1522" t="s">
        <v>533</v>
      </c>
      <c r="G1522">
        <f t="shared" si="23"/>
        <v>0</v>
      </c>
    </row>
    <row r="1523" spans="1:7" x14ac:dyDescent="0.25">
      <c r="A1523" t="e">
        <f>VLOOKUP(B1523,[1]Applicant!$B$2:$D$176,3,FALSE)</f>
        <v>#N/A</v>
      </c>
      <c r="B1523" t="s">
        <v>1203</v>
      </c>
      <c r="C1523" t="s">
        <v>550</v>
      </c>
      <c r="D1523" t="s">
        <v>799</v>
      </c>
      <c r="E1523">
        <v>1</v>
      </c>
      <c r="F1523" t="s">
        <v>798</v>
      </c>
      <c r="G1523">
        <f t="shared" si="23"/>
        <v>1</v>
      </c>
    </row>
    <row r="1524" spans="1:7" x14ac:dyDescent="0.25">
      <c r="A1524" t="e">
        <f>VLOOKUP(B1524,[1]Applicant!$B$2:$D$176,3,FALSE)</f>
        <v>#N/A</v>
      </c>
      <c r="B1524" t="s">
        <v>1203</v>
      </c>
      <c r="D1524" t="s">
        <v>533</v>
      </c>
      <c r="E1524">
        <v>1</v>
      </c>
      <c r="F1524" t="s">
        <v>533</v>
      </c>
      <c r="G1524">
        <f t="shared" si="23"/>
        <v>0</v>
      </c>
    </row>
    <row r="1525" spans="1:7" x14ac:dyDescent="0.25">
      <c r="A1525" t="e">
        <f>VLOOKUP(B1525,[1]Applicant!$B$2:$D$176,3,FALSE)</f>
        <v>#N/A</v>
      </c>
      <c r="B1525" t="s">
        <v>1204</v>
      </c>
      <c r="D1525" t="s">
        <v>521</v>
      </c>
      <c r="E1525">
        <v>1</v>
      </c>
      <c r="F1525" t="s">
        <v>521</v>
      </c>
      <c r="G1525">
        <f t="shared" si="23"/>
        <v>0</v>
      </c>
    </row>
    <row r="1526" spans="1:7" x14ac:dyDescent="0.25">
      <c r="A1526" t="e">
        <f>VLOOKUP(B1526,[1]Applicant!$B$2:$D$176,3,FALSE)</f>
        <v>#N/A</v>
      </c>
      <c r="B1526" t="s">
        <v>1204</v>
      </c>
      <c r="D1526" t="s">
        <v>521</v>
      </c>
      <c r="E1526">
        <v>1</v>
      </c>
      <c r="F1526" t="s">
        <v>521</v>
      </c>
      <c r="G1526">
        <f t="shared" si="23"/>
        <v>0</v>
      </c>
    </row>
    <row r="1527" spans="1:7" x14ac:dyDescent="0.25">
      <c r="A1527" t="e">
        <f>VLOOKUP(B1527,[1]Applicant!$B$2:$D$176,3,FALSE)</f>
        <v>#N/A</v>
      </c>
      <c r="B1527" t="s">
        <v>1204</v>
      </c>
      <c r="D1527" t="s">
        <v>521</v>
      </c>
      <c r="E1527">
        <v>1</v>
      </c>
      <c r="F1527" t="s">
        <v>521</v>
      </c>
      <c r="G1527">
        <f t="shared" si="23"/>
        <v>0</v>
      </c>
    </row>
    <row r="1528" spans="1:7" x14ac:dyDescent="0.25">
      <c r="A1528" t="e">
        <f>VLOOKUP(B1528,[1]Applicant!$B$2:$D$176,3,FALSE)</f>
        <v>#N/A</v>
      </c>
      <c r="B1528" t="s">
        <v>1204</v>
      </c>
      <c r="D1528" t="s">
        <v>521</v>
      </c>
      <c r="E1528">
        <v>1</v>
      </c>
      <c r="F1528" t="s">
        <v>521</v>
      </c>
      <c r="G1528">
        <f t="shared" si="23"/>
        <v>0</v>
      </c>
    </row>
    <row r="1529" spans="1:7" x14ac:dyDescent="0.25">
      <c r="A1529" t="e">
        <f>VLOOKUP(B1529,[1]Applicant!$B$2:$D$176,3,FALSE)</f>
        <v>#N/A</v>
      </c>
      <c r="B1529" t="s">
        <v>1204</v>
      </c>
      <c r="D1529" t="s">
        <v>521</v>
      </c>
      <c r="E1529">
        <v>1</v>
      </c>
      <c r="F1529" t="s">
        <v>521</v>
      </c>
      <c r="G1529">
        <f t="shared" si="23"/>
        <v>0</v>
      </c>
    </row>
    <row r="1530" spans="1:7" x14ac:dyDescent="0.25">
      <c r="A1530" t="e">
        <f>VLOOKUP(B1530,[1]Applicant!$B$2:$D$176,3,FALSE)</f>
        <v>#N/A</v>
      </c>
      <c r="B1530" t="s">
        <v>1204</v>
      </c>
      <c r="D1530" t="s">
        <v>521</v>
      </c>
      <c r="E1530">
        <v>1</v>
      </c>
      <c r="F1530" t="s">
        <v>521</v>
      </c>
      <c r="G1530">
        <f t="shared" si="23"/>
        <v>0</v>
      </c>
    </row>
    <row r="1531" spans="1:7" x14ac:dyDescent="0.25">
      <c r="A1531" t="e">
        <f>VLOOKUP(B1531,[1]Applicant!$B$2:$D$176,3,FALSE)</f>
        <v>#N/A</v>
      </c>
      <c r="B1531" t="s">
        <v>1204</v>
      </c>
      <c r="D1531" t="s">
        <v>521</v>
      </c>
      <c r="E1531">
        <v>1</v>
      </c>
      <c r="F1531" t="s">
        <v>521</v>
      </c>
      <c r="G1531">
        <f t="shared" si="23"/>
        <v>0</v>
      </c>
    </row>
    <row r="1532" spans="1:7" x14ac:dyDescent="0.25">
      <c r="A1532" t="e">
        <f>VLOOKUP(B1532,[1]Applicant!$B$2:$D$176,3,FALSE)</f>
        <v>#N/A</v>
      </c>
      <c r="B1532" t="s">
        <v>1204</v>
      </c>
      <c r="D1532" t="s">
        <v>521</v>
      </c>
      <c r="E1532">
        <v>1</v>
      </c>
      <c r="F1532" t="s">
        <v>521</v>
      </c>
      <c r="G1532">
        <f t="shared" si="23"/>
        <v>0</v>
      </c>
    </row>
    <row r="1533" spans="1:7" x14ac:dyDescent="0.25">
      <c r="A1533" t="e">
        <f>VLOOKUP(B1533,[1]Applicant!$B$2:$D$176,3,FALSE)</f>
        <v>#N/A</v>
      </c>
      <c r="B1533" t="s">
        <v>1204</v>
      </c>
      <c r="D1533" t="s">
        <v>521</v>
      </c>
      <c r="E1533">
        <v>1</v>
      </c>
      <c r="F1533" t="s">
        <v>521</v>
      </c>
      <c r="G1533">
        <f t="shared" si="23"/>
        <v>0</v>
      </c>
    </row>
    <row r="1534" spans="1:7" x14ac:dyDescent="0.25">
      <c r="A1534" t="e">
        <f>VLOOKUP(B1534,[1]Applicant!$B$2:$D$176,3,FALSE)</f>
        <v>#N/A</v>
      </c>
      <c r="B1534" t="s">
        <v>1204</v>
      </c>
      <c r="D1534" t="s">
        <v>521</v>
      </c>
      <c r="E1534">
        <v>1</v>
      </c>
      <c r="F1534" t="s">
        <v>521</v>
      </c>
      <c r="G1534">
        <f t="shared" si="23"/>
        <v>0</v>
      </c>
    </row>
    <row r="1535" spans="1:7" x14ac:dyDescent="0.25">
      <c r="A1535" t="e">
        <f>VLOOKUP(B1535,[1]Applicant!$B$2:$D$176,3,FALSE)</f>
        <v>#N/A</v>
      </c>
      <c r="B1535" t="s">
        <v>1204</v>
      </c>
      <c r="D1535" t="s">
        <v>521</v>
      </c>
      <c r="E1535">
        <v>1</v>
      </c>
      <c r="F1535" t="s">
        <v>521</v>
      </c>
      <c r="G1535">
        <f t="shared" si="23"/>
        <v>0</v>
      </c>
    </row>
    <row r="1536" spans="1:7" x14ac:dyDescent="0.25">
      <c r="A1536" t="e">
        <f>VLOOKUP(B1536,[1]Applicant!$B$2:$D$176,3,FALSE)</f>
        <v>#N/A</v>
      </c>
      <c r="B1536" t="s">
        <v>1204</v>
      </c>
      <c r="D1536" t="s">
        <v>521</v>
      </c>
      <c r="E1536">
        <v>1</v>
      </c>
      <c r="F1536" t="s">
        <v>521</v>
      </c>
      <c r="G1536">
        <f t="shared" si="23"/>
        <v>0</v>
      </c>
    </row>
    <row r="1537" spans="1:7" x14ac:dyDescent="0.25">
      <c r="A1537" t="e">
        <f>VLOOKUP(B1537,[1]Applicant!$B$2:$D$176,3,FALSE)</f>
        <v>#N/A</v>
      </c>
      <c r="B1537" t="s">
        <v>1204</v>
      </c>
      <c r="D1537" t="s">
        <v>521</v>
      </c>
      <c r="E1537">
        <v>1</v>
      </c>
      <c r="F1537" t="s">
        <v>521</v>
      </c>
      <c r="G1537">
        <f t="shared" si="23"/>
        <v>0</v>
      </c>
    </row>
    <row r="1538" spans="1:7" x14ac:dyDescent="0.25">
      <c r="A1538" t="e">
        <f>VLOOKUP(B1538,[1]Applicant!$B$2:$D$176,3,FALSE)</f>
        <v>#N/A</v>
      </c>
      <c r="B1538" t="s">
        <v>1204</v>
      </c>
      <c r="D1538" t="s">
        <v>521</v>
      </c>
      <c r="E1538">
        <v>1</v>
      </c>
      <c r="F1538" t="s">
        <v>521</v>
      </c>
      <c r="G1538">
        <f t="shared" ref="G1538:G1601" si="24">IFERROR(VLOOKUP(D1538,$I$2:$J$126,2,0),0)</f>
        <v>0</v>
      </c>
    </row>
    <row r="1539" spans="1:7" x14ac:dyDescent="0.25">
      <c r="A1539" t="e">
        <f>VLOOKUP(B1539,[1]Applicant!$B$2:$D$176,3,FALSE)</f>
        <v>#N/A</v>
      </c>
      <c r="B1539" t="s">
        <v>1204</v>
      </c>
      <c r="D1539" t="s">
        <v>521</v>
      </c>
      <c r="E1539">
        <v>1</v>
      </c>
      <c r="F1539" t="s">
        <v>521</v>
      </c>
      <c r="G1539">
        <f t="shared" si="24"/>
        <v>0</v>
      </c>
    </row>
    <row r="1540" spans="1:7" x14ac:dyDescent="0.25">
      <c r="A1540" t="e">
        <f>VLOOKUP(B1540,[1]Applicant!$B$2:$D$176,3,FALSE)</f>
        <v>#N/A</v>
      </c>
      <c r="B1540" t="s">
        <v>1205</v>
      </c>
      <c r="E1540">
        <v>1</v>
      </c>
      <c r="G1540">
        <f t="shared" si="24"/>
        <v>0</v>
      </c>
    </row>
    <row r="1541" spans="1:7" x14ac:dyDescent="0.25">
      <c r="A1541" t="e">
        <f>VLOOKUP(B1541,[1]Applicant!$B$2:$D$176,3,FALSE)</f>
        <v>#N/A</v>
      </c>
      <c r="B1541" t="s">
        <v>1205</v>
      </c>
      <c r="E1541">
        <v>1</v>
      </c>
      <c r="G1541">
        <f t="shared" si="24"/>
        <v>0</v>
      </c>
    </row>
    <row r="1542" spans="1:7" x14ac:dyDescent="0.25">
      <c r="A1542" t="e">
        <f>VLOOKUP(B1542,[1]Applicant!$B$2:$D$176,3,FALSE)</f>
        <v>#N/A</v>
      </c>
      <c r="B1542" t="s">
        <v>1205</v>
      </c>
      <c r="E1542">
        <v>1</v>
      </c>
      <c r="G1542">
        <f t="shared" si="24"/>
        <v>0</v>
      </c>
    </row>
    <row r="1543" spans="1:7" x14ac:dyDescent="0.25">
      <c r="A1543" t="e">
        <f>VLOOKUP(B1543,[1]Applicant!$B$2:$D$176,3,FALSE)</f>
        <v>#N/A</v>
      </c>
      <c r="B1543" t="s">
        <v>1205</v>
      </c>
      <c r="E1543">
        <v>1</v>
      </c>
      <c r="G1543">
        <f t="shared" si="24"/>
        <v>0</v>
      </c>
    </row>
    <row r="1544" spans="1:7" x14ac:dyDescent="0.25">
      <c r="A1544" t="e">
        <f>VLOOKUP(B1544,[1]Applicant!$B$2:$D$176,3,FALSE)</f>
        <v>#N/A</v>
      </c>
      <c r="B1544" t="s">
        <v>1205</v>
      </c>
      <c r="E1544">
        <v>1</v>
      </c>
      <c r="G1544">
        <f t="shared" si="24"/>
        <v>0</v>
      </c>
    </row>
    <row r="1545" spans="1:7" x14ac:dyDescent="0.25">
      <c r="A1545" t="e">
        <f>VLOOKUP(B1545,[1]Applicant!$B$2:$D$176,3,FALSE)</f>
        <v>#N/A</v>
      </c>
      <c r="B1545" t="s">
        <v>1205</v>
      </c>
      <c r="E1545">
        <v>1</v>
      </c>
      <c r="G1545">
        <f t="shared" si="24"/>
        <v>0</v>
      </c>
    </row>
    <row r="1546" spans="1:7" x14ac:dyDescent="0.25">
      <c r="A1546" t="e">
        <f>VLOOKUP(B1546,[1]Applicant!$B$2:$D$176,3,FALSE)</f>
        <v>#N/A</v>
      </c>
      <c r="B1546" t="s">
        <v>1205</v>
      </c>
      <c r="E1546">
        <v>1</v>
      </c>
      <c r="G1546">
        <f t="shared" si="24"/>
        <v>0</v>
      </c>
    </row>
    <row r="1547" spans="1:7" x14ac:dyDescent="0.25">
      <c r="A1547" t="e">
        <f>VLOOKUP(B1547,[1]Applicant!$B$2:$D$176,3,FALSE)</f>
        <v>#N/A</v>
      </c>
      <c r="B1547" t="s">
        <v>1205</v>
      </c>
      <c r="E1547">
        <v>1</v>
      </c>
      <c r="G1547">
        <f t="shared" si="24"/>
        <v>0</v>
      </c>
    </row>
    <row r="1548" spans="1:7" x14ac:dyDescent="0.25">
      <c r="A1548" t="e">
        <f>VLOOKUP(B1548,[1]Applicant!$B$2:$D$176,3,FALSE)</f>
        <v>#N/A</v>
      </c>
      <c r="B1548" t="s">
        <v>1205</v>
      </c>
      <c r="E1548">
        <v>1</v>
      </c>
      <c r="G1548">
        <f t="shared" si="24"/>
        <v>0</v>
      </c>
    </row>
    <row r="1549" spans="1:7" x14ac:dyDescent="0.25">
      <c r="A1549" t="e">
        <f>VLOOKUP(B1549,[1]Applicant!$B$2:$D$176,3,FALSE)</f>
        <v>#N/A</v>
      </c>
      <c r="B1549" t="s">
        <v>1205</v>
      </c>
      <c r="E1549">
        <v>1</v>
      </c>
      <c r="G1549">
        <f t="shared" si="24"/>
        <v>0</v>
      </c>
    </row>
    <row r="1550" spans="1:7" x14ac:dyDescent="0.25">
      <c r="A1550" t="e">
        <f>VLOOKUP(B1550,[1]Applicant!$B$2:$D$176,3,FALSE)</f>
        <v>#N/A</v>
      </c>
      <c r="B1550" t="s">
        <v>1205</v>
      </c>
      <c r="E1550">
        <v>1</v>
      </c>
      <c r="G1550">
        <f t="shared" si="24"/>
        <v>0</v>
      </c>
    </row>
    <row r="1551" spans="1:7" x14ac:dyDescent="0.25">
      <c r="A1551" t="e">
        <f>VLOOKUP(B1551,[1]Applicant!$B$2:$D$176,3,FALSE)</f>
        <v>#N/A</v>
      </c>
      <c r="B1551" t="s">
        <v>1205</v>
      </c>
      <c r="E1551">
        <v>1</v>
      </c>
      <c r="G1551">
        <f t="shared" si="24"/>
        <v>0</v>
      </c>
    </row>
    <row r="1552" spans="1:7" x14ac:dyDescent="0.25">
      <c r="A1552" t="e">
        <f>VLOOKUP(B1552,[1]Applicant!$B$2:$D$176,3,FALSE)</f>
        <v>#N/A</v>
      </c>
      <c r="B1552" t="s">
        <v>1205</v>
      </c>
      <c r="E1552">
        <v>1</v>
      </c>
      <c r="G1552">
        <f t="shared" si="24"/>
        <v>0</v>
      </c>
    </row>
    <row r="1553" spans="1:7" x14ac:dyDescent="0.25">
      <c r="A1553" t="e">
        <f>VLOOKUP(B1553,[1]Applicant!$B$2:$D$176,3,FALSE)</f>
        <v>#N/A</v>
      </c>
      <c r="B1553" t="s">
        <v>1205</v>
      </c>
      <c r="E1553">
        <v>1</v>
      </c>
      <c r="G1553">
        <f t="shared" si="24"/>
        <v>0</v>
      </c>
    </row>
    <row r="1554" spans="1:7" x14ac:dyDescent="0.25">
      <c r="A1554" t="e">
        <f>VLOOKUP(B1554,[1]Applicant!$B$2:$D$176,3,FALSE)</f>
        <v>#N/A</v>
      </c>
      <c r="B1554" t="s">
        <v>1205</v>
      </c>
      <c r="E1554">
        <v>1</v>
      </c>
      <c r="G1554">
        <f t="shared" si="24"/>
        <v>0</v>
      </c>
    </row>
    <row r="1555" spans="1:7" x14ac:dyDescent="0.25">
      <c r="A1555" t="e">
        <f>VLOOKUP(B1555,[1]Applicant!$B$2:$D$176,3,FALSE)</f>
        <v>#N/A</v>
      </c>
      <c r="B1555" t="s">
        <v>1206</v>
      </c>
      <c r="C1555" t="s">
        <v>552</v>
      </c>
      <c r="D1555" t="s">
        <v>533</v>
      </c>
      <c r="E1555">
        <v>1</v>
      </c>
      <c r="F1555" t="s">
        <v>533</v>
      </c>
      <c r="G1555">
        <f t="shared" si="24"/>
        <v>0</v>
      </c>
    </row>
    <row r="1556" spans="1:7" x14ac:dyDescent="0.25">
      <c r="A1556" t="e">
        <f>VLOOKUP(B1556,[1]Applicant!$B$2:$D$176,3,FALSE)</f>
        <v>#N/A</v>
      </c>
      <c r="B1556" t="s">
        <v>1206</v>
      </c>
      <c r="C1556" t="s">
        <v>524</v>
      </c>
      <c r="D1556" t="s">
        <v>533</v>
      </c>
      <c r="E1556">
        <v>1</v>
      </c>
      <c r="F1556" t="s">
        <v>533</v>
      </c>
      <c r="G1556">
        <f t="shared" si="24"/>
        <v>0</v>
      </c>
    </row>
    <row r="1557" spans="1:7" x14ac:dyDescent="0.25">
      <c r="A1557" t="e">
        <f>VLOOKUP(B1557,[1]Applicant!$B$2:$D$176,3,FALSE)</f>
        <v>#N/A</v>
      </c>
      <c r="B1557" t="s">
        <v>1206</v>
      </c>
      <c r="C1557" t="s">
        <v>526</v>
      </c>
      <c r="D1557" t="s">
        <v>533</v>
      </c>
      <c r="E1557">
        <v>1</v>
      </c>
      <c r="F1557" t="s">
        <v>533</v>
      </c>
      <c r="G1557">
        <f t="shared" si="24"/>
        <v>0</v>
      </c>
    </row>
    <row r="1558" spans="1:7" x14ac:dyDescent="0.25">
      <c r="A1558" t="e">
        <f>VLOOKUP(B1558,[1]Applicant!$B$2:$D$176,3,FALSE)</f>
        <v>#N/A</v>
      </c>
      <c r="B1558" t="s">
        <v>1206</v>
      </c>
      <c r="C1558" t="s">
        <v>528</v>
      </c>
      <c r="D1558" t="s">
        <v>533</v>
      </c>
      <c r="E1558">
        <v>1</v>
      </c>
      <c r="F1558" t="s">
        <v>533</v>
      </c>
      <c r="G1558">
        <f t="shared" si="24"/>
        <v>0</v>
      </c>
    </row>
    <row r="1559" spans="1:7" x14ac:dyDescent="0.25">
      <c r="A1559" t="e">
        <f>VLOOKUP(B1559,[1]Applicant!$B$2:$D$176,3,FALSE)</f>
        <v>#N/A</v>
      </c>
      <c r="B1559" t="s">
        <v>1206</v>
      </c>
      <c r="C1559" t="s">
        <v>529</v>
      </c>
      <c r="D1559" t="s">
        <v>533</v>
      </c>
      <c r="E1559">
        <v>1</v>
      </c>
      <c r="F1559" t="s">
        <v>533</v>
      </c>
      <c r="G1559">
        <f t="shared" si="24"/>
        <v>0</v>
      </c>
    </row>
    <row r="1560" spans="1:7" x14ac:dyDescent="0.25">
      <c r="A1560" t="e">
        <f>VLOOKUP(B1560,[1]Applicant!$B$2:$D$176,3,FALSE)</f>
        <v>#N/A</v>
      </c>
      <c r="B1560" t="s">
        <v>1206</v>
      </c>
      <c r="C1560" t="s">
        <v>532</v>
      </c>
      <c r="D1560" t="s">
        <v>533</v>
      </c>
      <c r="E1560">
        <v>1</v>
      </c>
      <c r="F1560" t="s">
        <v>533</v>
      </c>
      <c r="G1560">
        <f t="shared" si="24"/>
        <v>0</v>
      </c>
    </row>
    <row r="1561" spans="1:7" x14ac:dyDescent="0.25">
      <c r="A1561" t="e">
        <f>VLOOKUP(B1561,[1]Applicant!$B$2:$D$176,3,FALSE)</f>
        <v>#N/A</v>
      </c>
      <c r="B1561" t="s">
        <v>1206</v>
      </c>
      <c r="C1561" t="s">
        <v>534</v>
      </c>
      <c r="D1561" t="s">
        <v>533</v>
      </c>
      <c r="E1561">
        <v>1</v>
      </c>
      <c r="F1561" t="s">
        <v>533</v>
      </c>
      <c r="G1561">
        <f t="shared" si="24"/>
        <v>0</v>
      </c>
    </row>
    <row r="1562" spans="1:7" x14ac:dyDescent="0.25">
      <c r="A1562" t="e">
        <f>VLOOKUP(B1562,[1]Applicant!$B$2:$D$176,3,FALSE)</f>
        <v>#N/A</v>
      </c>
      <c r="B1562" t="s">
        <v>1206</v>
      </c>
      <c r="C1562" t="s">
        <v>536</v>
      </c>
      <c r="D1562" t="s">
        <v>533</v>
      </c>
      <c r="E1562">
        <v>1</v>
      </c>
      <c r="F1562" t="s">
        <v>533</v>
      </c>
      <c r="G1562">
        <f t="shared" si="24"/>
        <v>0</v>
      </c>
    </row>
    <row r="1563" spans="1:7" x14ac:dyDescent="0.25">
      <c r="A1563" t="e">
        <f>VLOOKUP(B1563,[1]Applicant!$B$2:$D$176,3,FALSE)</f>
        <v>#N/A</v>
      </c>
      <c r="B1563" t="s">
        <v>1206</v>
      </c>
      <c r="C1563" t="s">
        <v>538</v>
      </c>
      <c r="D1563" t="s">
        <v>533</v>
      </c>
      <c r="E1563">
        <v>1</v>
      </c>
      <c r="F1563" t="s">
        <v>533</v>
      </c>
      <c r="G1563">
        <f t="shared" si="24"/>
        <v>0</v>
      </c>
    </row>
    <row r="1564" spans="1:7" x14ac:dyDescent="0.25">
      <c r="A1564" t="e">
        <f>VLOOKUP(B1564,[1]Applicant!$B$2:$D$176,3,FALSE)</f>
        <v>#N/A</v>
      </c>
      <c r="B1564" t="s">
        <v>1206</v>
      </c>
      <c r="C1564" t="s">
        <v>539</v>
      </c>
      <c r="D1564" t="s">
        <v>533</v>
      </c>
      <c r="E1564">
        <v>1</v>
      </c>
      <c r="F1564" t="s">
        <v>533</v>
      </c>
      <c r="G1564">
        <f t="shared" si="24"/>
        <v>0</v>
      </c>
    </row>
    <row r="1565" spans="1:7" x14ac:dyDescent="0.25">
      <c r="A1565" t="e">
        <f>VLOOKUP(B1565,[1]Applicant!$B$2:$D$176,3,FALSE)</f>
        <v>#N/A</v>
      </c>
      <c r="B1565" t="s">
        <v>1206</v>
      </c>
      <c r="C1565" t="s">
        <v>541</v>
      </c>
      <c r="D1565" t="s">
        <v>533</v>
      </c>
      <c r="E1565">
        <v>1</v>
      </c>
      <c r="F1565" t="s">
        <v>533</v>
      </c>
      <c r="G1565">
        <f t="shared" si="24"/>
        <v>0</v>
      </c>
    </row>
    <row r="1566" spans="1:7" x14ac:dyDescent="0.25">
      <c r="A1566" t="e">
        <f>VLOOKUP(B1566,[1]Applicant!$B$2:$D$176,3,FALSE)</f>
        <v>#N/A</v>
      </c>
      <c r="B1566" t="s">
        <v>1206</v>
      </c>
      <c r="C1566" t="s">
        <v>543</v>
      </c>
      <c r="D1566" t="s">
        <v>636</v>
      </c>
      <c r="E1566">
        <v>1</v>
      </c>
      <c r="F1566" t="s">
        <v>796</v>
      </c>
      <c r="G1566">
        <f t="shared" si="24"/>
        <v>3</v>
      </c>
    </row>
    <row r="1567" spans="1:7" x14ac:dyDescent="0.25">
      <c r="A1567" t="e">
        <f>VLOOKUP(B1567,[1]Applicant!$B$2:$D$176,3,FALSE)</f>
        <v>#N/A</v>
      </c>
      <c r="B1567" t="s">
        <v>1206</v>
      </c>
      <c r="C1567" t="s">
        <v>545</v>
      </c>
      <c r="D1567" t="s">
        <v>636</v>
      </c>
      <c r="E1567">
        <v>1</v>
      </c>
      <c r="F1567" t="s">
        <v>796</v>
      </c>
      <c r="G1567">
        <f t="shared" si="24"/>
        <v>3</v>
      </c>
    </row>
    <row r="1568" spans="1:7" x14ac:dyDescent="0.25">
      <c r="A1568" t="e">
        <f>VLOOKUP(B1568,[1]Applicant!$B$2:$D$176,3,FALSE)</f>
        <v>#N/A</v>
      </c>
      <c r="B1568" t="s">
        <v>1206</v>
      </c>
      <c r="C1568" t="s">
        <v>547</v>
      </c>
      <c r="D1568" t="s">
        <v>636</v>
      </c>
      <c r="E1568">
        <v>1</v>
      </c>
      <c r="F1568" t="s">
        <v>796</v>
      </c>
      <c r="G1568">
        <f t="shared" si="24"/>
        <v>3</v>
      </c>
    </row>
    <row r="1569" spans="1:7" x14ac:dyDescent="0.25">
      <c r="A1569" t="e">
        <f>VLOOKUP(B1569,[1]Applicant!$B$2:$D$176,3,FALSE)</f>
        <v>#N/A</v>
      </c>
      <c r="B1569" t="s">
        <v>1206</v>
      </c>
      <c r="C1569" t="s">
        <v>550</v>
      </c>
      <c r="D1569" t="s">
        <v>636</v>
      </c>
      <c r="E1569">
        <v>1</v>
      </c>
      <c r="F1569" t="s">
        <v>796</v>
      </c>
      <c r="G1569">
        <f t="shared" si="24"/>
        <v>3</v>
      </c>
    </row>
    <row r="1570" spans="1:7" x14ac:dyDescent="0.25">
      <c r="A1570" t="e">
        <f>VLOOKUP(B1570,[1]Applicant!$B$2:$D$176,3,FALSE)</f>
        <v>#N/A</v>
      </c>
      <c r="B1570" t="s">
        <v>1207</v>
      </c>
      <c r="C1570" t="s">
        <v>552</v>
      </c>
      <c r="D1570" t="s">
        <v>630</v>
      </c>
      <c r="E1570">
        <v>1</v>
      </c>
      <c r="F1570" t="s">
        <v>783</v>
      </c>
      <c r="G1570">
        <f t="shared" si="24"/>
        <v>3</v>
      </c>
    </row>
    <row r="1571" spans="1:7" x14ac:dyDescent="0.25">
      <c r="A1571" t="e">
        <f>VLOOKUP(B1571,[1]Applicant!$B$2:$D$176,3,FALSE)</f>
        <v>#N/A</v>
      </c>
      <c r="B1571" t="s">
        <v>1207</v>
      </c>
      <c r="C1571" t="s">
        <v>552</v>
      </c>
      <c r="D1571" t="s">
        <v>633</v>
      </c>
      <c r="E1571">
        <v>1</v>
      </c>
      <c r="F1571" t="s">
        <v>783</v>
      </c>
      <c r="G1571">
        <f t="shared" si="24"/>
        <v>3</v>
      </c>
    </row>
    <row r="1572" spans="1:7" x14ac:dyDescent="0.25">
      <c r="A1572" t="e">
        <f>VLOOKUP(B1572,[1]Applicant!$B$2:$D$176,3,FALSE)</f>
        <v>#N/A</v>
      </c>
      <c r="B1572" t="s">
        <v>1207</v>
      </c>
      <c r="C1572" t="s">
        <v>524</v>
      </c>
      <c r="D1572" t="s">
        <v>630</v>
      </c>
      <c r="E1572">
        <v>1</v>
      </c>
      <c r="F1572" t="s">
        <v>789</v>
      </c>
      <c r="G1572">
        <f t="shared" si="24"/>
        <v>3</v>
      </c>
    </row>
    <row r="1573" spans="1:7" x14ac:dyDescent="0.25">
      <c r="A1573" t="e">
        <f>VLOOKUP(B1573,[1]Applicant!$B$2:$D$176,3,FALSE)</f>
        <v>#N/A</v>
      </c>
      <c r="B1573" t="s">
        <v>1207</v>
      </c>
      <c r="C1573" t="s">
        <v>524</v>
      </c>
      <c r="D1573" t="s">
        <v>633</v>
      </c>
      <c r="E1573">
        <v>1</v>
      </c>
      <c r="F1573" t="s">
        <v>783</v>
      </c>
      <c r="G1573">
        <f t="shared" si="24"/>
        <v>3</v>
      </c>
    </row>
    <row r="1574" spans="1:7" x14ac:dyDescent="0.25">
      <c r="A1574" t="e">
        <f>VLOOKUP(B1574,[1]Applicant!$B$2:$D$176,3,FALSE)</f>
        <v>#N/A</v>
      </c>
      <c r="B1574" t="s">
        <v>1207</v>
      </c>
      <c r="C1574" t="s">
        <v>526</v>
      </c>
      <c r="D1574" t="s">
        <v>630</v>
      </c>
      <c r="E1574">
        <v>1</v>
      </c>
      <c r="F1574" t="s">
        <v>783</v>
      </c>
      <c r="G1574">
        <f t="shared" si="24"/>
        <v>3</v>
      </c>
    </row>
    <row r="1575" spans="1:7" x14ac:dyDescent="0.25">
      <c r="A1575" t="e">
        <f>VLOOKUP(B1575,[1]Applicant!$B$2:$D$176,3,FALSE)</f>
        <v>#N/A</v>
      </c>
      <c r="B1575" t="s">
        <v>1207</v>
      </c>
      <c r="C1575" t="s">
        <v>526</v>
      </c>
      <c r="D1575" t="s">
        <v>597</v>
      </c>
      <c r="E1575">
        <v>1</v>
      </c>
      <c r="F1575" t="s">
        <v>783</v>
      </c>
      <c r="G1575">
        <f t="shared" si="24"/>
        <v>3</v>
      </c>
    </row>
    <row r="1576" spans="1:7" x14ac:dyDescent="0.25">
      <c r="A1576" t="e">
        <f>VLOOKUP(B1576,[1]Applicant!$B$2:$D$176,3,FALSE)</f>
        <v>#N/A</v>
      </c>
      <c r="B1576" t="s">
        <v>1207</v>
      </c>
      <c r="C1576" t="s">
        <v>528</v>
      </c>
      <c r="D1576" t="s">
        <v>630</v>
      </c>
      <c r="E1576">
        <v>1</v>
      </c>
      <c r="F1576" t="s">
        <v>788</v>
      </c>
      <c r="G1576">
        <f t="shared" si="24"/>
        <v>3</v>
      </c>
    </row>
    <row r="1577" spans="1:7" x14ac:dyDescent="0.25">
      <c r="A1577" t="e">
        <f>VLOOKUP(B1577,[1]Applicant!$B$2:$D$176,3,FALSE)</f>
        <v>#N/A</v>
      </c>
      <c r="B1577" t="s">
        <v>1207</v>
      </c>
      <c r="C1577" t="s">
        <v>528</v>
      </c>
      <c r="D1577" t="s">
        <v>597</v>
      </c>
      <c r="E1577">
        <v>1</v>
      </c>
      <c r="F1577" t="s">
        <v>788</v>
      </c>
      <c r="G1577">
        <f t="shared" si="24"/>
        <v>3</v>
      </c>
    </row>
    <row r="1578" spans="1:7" x14ac:dyDescent="0.25">
      <c r="A1578" t="e">
        <f>VLOOKUP(B1578,[1]Applicant!$B$2:$D$176,3,FALSE)</f>
        <v>#N/A</v>
      </c>
      <c r="B1578" t="s">
        <v>1207</v>
      </c>
      <c r="C1578" t="s">
        <v>529</v>
      </c>
      <c r="D1578" t="s">
        <v>630</v>
      </c>
      <c r="E1578">
        <v>1</v>
      </c>
      <c r="F1578" t="s">
        <v>783</v>
      </c>
      <c r="G1578">
        <f t="shared" si="24"/>
        <v>3</v>
      </c>
    </row>
    <row r="1579" spans="1:7" x14ac:dyDescent="0.25">
      <c r="A1579" t="e">
        <f>VLOOKUP(B1579,[1]Applicant!$B$2:$D$176,3,FALSE)</f>
        <v>#N/A</v>
      </c>
      <c r="B1579" t="s">
        <v>1207</v>
      </c>
      <c r="C1579" t="s">
        <v>532</v>
      </c>
      <c r="D1579" t="s">
        <v>630</v>
      </c>
      <c r="E1579">
        <v>1</v>
      </c>
      <c r="F1579" t="s">
        <v>783</v>
      </c>
      <c r="G1579">
        <f t="shared" si="24"/>
        <v>3</v>
      </c>
    </row>
    <row r="1580" spans="1:7" x14ac:dyDescent="0.25">
      <c r="A1580" t="e">
        <f>VLOOKUP(B1580,[1]Applicant!$B$2:$D$176,3,FALSE)</f>
        <v>#N/A</v>
      </c>
      <c r="B1580" t="s">
        <v>1207</v>
      </c>
      <c r="C1580" t="s">
        <v>534</v>
      </c>
      <c r="D1580" t="s">
        <v>630</v>
      </c>
      <c r="E1580">
        <v>1</v>
      </c>
      <c r="F1580" t="s">
        <v>783</v>
      </c>
      <c r="G1580">
        <f t="shared" si="24"/>
        <v>3</v>
      </c>
    </row>
    <row r="1581" spans="1:7" x14ac:dyDescent="0.25">
      <c r="A1581" t="e">
        <f>VLOOKUP(B1581,[1]Applicant!$B$2:$D$176,3,FALSE)</f>
        <v>#N/A</v>
      </c>
      <c r="B1581" t="s">
        <v>1207</v>
      </c>
      <c r="C1581" t="s">
        <v>538</v>
      </c>
      <c r="D1581" t="s">
        <v>630</v>
      </c>
      <c r="E1581">
        <v>1</v>
      </c>
      <c r="F1581" t="s">
        <v>783</v>
      </c>
      <c r="G1581">
        <f t="shared" si="24"/>
        <v>3</v>
      </c>
    </row>
    <row r="1582" spans="1:7" x14ac:dyDescent="0.25">
      <c r="A1582" t="e">
        <f>VLOOKUP(B1582,[1]Applicant!$B$2:$D$176,3,FALSE)</f>
        <v>#N/A</v>
      </c>
      <c r="B1582" t="s">
        <v>1207</v>
      </c>
      <c r="C1582" t="s">
        <v>539</v>
      </c>
      <c r="D1582" t="s">
        <v>630</v>
      </c>
      <c r="E1582">
        <v>1</v>
      </c>
      <c r="F1582" t="s">
        <v>783</v>
      </c>
      <c r="G1582">
        <f t="shared" si="24"/>
        <v>3</v>
      </c>
    </row>
    <row r="1583" spans="1:7" x14ac:dyDescent="0.25">
      <c r="A1583" t="e">
        <f>VLOOKUP(B1583,[1]Applicant!$B$2:$D$176,3,FALSE)</f>
        <v>#N/A</v>
      </c>
      <c r="B1583" t="s">
        <v>1207</v>
      </c>
      <c r="C1583" t="s">
        <v>541</v>
      </c>
      <c r="D1583" t="s">
        <v>630</v>
      </c>
      <c r="E1583">
        <v>1</v>
      </c>
      <c r="F1583" t="s">
        <v>783</v>
      </c>
      <c r="G1583">
        <f t="shared" si="24"/>
        <v>3</v>
      </c>
    </row>
    <row r="1584" spans="1:7" x14ac:dyDescent="0.25">
      <c r="A1584" t="e">
        <f>VLOOKUP(B1584,[1]Applicant!$B$2:$D$176,3,FALSE)</f>
        <v>#N/A</v>
      </c>
      <c r="B1584" t="s">
        <v>1207</v>
      </c>
      <c r="C1584" t="s">
        <v>541</v>
      </c>
      <c r="D1584" t="s">
        <v>573</v>
      </c>
      <c r="E1584">
        <v>1</v>
      </c>
      <c r="F1584" t="s">
        <v>783</v>
      </c>
      <c r="G1584">
        <f t="shared" si="24"/>
        <v>3</v>
      </c>
    </row>
    <row r="1585" spans="1:7" x14ac:dyDescent="0.25">
      <c r="A1585" t="e">
        <f>VLOOKUP(B1585,[1]Applicant!$B$2:$D$176,3,FALSE)</f>
        <v>#N/A</v>
      </c>
      <c r="B1585" t="s">
        <v>1207</v>
      </c>
      <c r="C1585" t="s">
        <v>541</v>
      </c>
      <c r="D1585" t="s">
        <v>785</v>
      </c>
      <c r="E1585">
        <v>1</v>
      </c>
      <c r="F1585" t="s">
        <v>784</v>
      </c>
      <c r="G1585">
        <f t="shared" si="24"/>
        <v>3</v>
      </c>
    </row>
    <row r="1586" spans="1:7" x14ac:dyDescent="0.25">
      <c r="A1586" t="e">
        <f>VLOOKUP(B1586,[1]Applicant!$B$2:$D$176,3,FALSE)</f>
        <v>#N/A</v>
      </c>
      <c r="B1586" t="s">
        <v>1207</v>
      </c>
      <c r="C1586" t="s">
        <v>543</v>
      </c>
      <c r="D1586" t="s">
        <v>785</v>
      </c>
      <c r="E1586">
        <v>1</v>
      </c>
      <c r="F1586" t="s">
        <v>787</v>
      </c>
      <c r="G1586">
        <f t="shared" si="24"/>
        <v>3</v>
      </c>
    </row>
    <row r="1587" spans="1:7" x14ac:dyDescent="0.25">
      <c r="A1587" t="e">
        <f>VLOOKUP(B1587,[1]Applicant!$B$2:$D$176,3,FALSE)</f>
        <v>#N/A</v>
      </c>
      <c r="B1587" t="s">
        <v>1207</v>
      </c>
      <c r="C1587" t="s">
        <v>545</v>
      </c>
      <c r="D1587" t="s">
        <v>785</v>
      </c>
      <c r="E1587">
        <v>1</v>
      </c>
      <c r="F1587" t="s">
        <v>787</v>
      </c>
      <c r="G1587">
        <f t="shared" si="24"/>
        <v>3</v>
      </c>
    </row>
    <row r="1588" spans="1:7" x14ac:dyDescent="0.25">
      <c r="A1588" t="e">
        <f>VLOOKUP(B1588,[1]Applicant!$B$2:$D$176,3,FALSE)</f>
        <v>#N/A</v>
      </c>
      <c r="B1588" t="s">
        <v>1207</v>
      </c>
      <c r="C1588" t="s">
        <v>547</v>
      </c>
      <c r="D1588" t="s">
        <v>785</v>
      </c>
      <c r="E1588">
        <v>1</v>
      </c>
      <c r="F1588" t="s">
        <v>786</v>
      </c>
      <c r="G1588">
        <f t="shared" si="24"/>
        <v>3</v>
      </c>
    </row>
    <row r="1589" spans="1:7" x14ac:dyDescent="0.25">
      <c r="A1589" t="e">
        <f>VLOOKUP(B1589,[1]Applicant!$B$2:$D$176,3,FALSE)</f>
        <v>#N/A</v>
      </c>
      <c r="B1589" t="s">
        <v>1207</v>
      </c>
      <c r="C1589" t="s">
        <v>550</v>
      </c>
      <c r="D1589" t="s">
        <v>785</v>
      </c>
      <c r="E1589">
        <v>1</v>
      </c>
      <c r="F1589" t="s">
        <v>784</v>
      </c>
      <c r="G1589">
        <f t="shared" si="24"/>
        <v>3</v>
      </c>
    </row>
    <row r="1590" spans="1:7" x14ac:dyDescent="0.25">
      <c r="A1590" t="e">
        <f>VLOOKUP(B1590,[1]Applicant!$B$2:$D$176,3,FALSE)</f>
        <v>#N/A</v>
      </c>
      <c r="B1590" t="s">
        <v>1207</v>
      </c>
      <c r="C1590" t="s">
        <v>536</v>
      </c>
      <c r="D1590" t="s">
        <v>630</v>
      </c>
      <c r="E1590">
        <v>1</v>
      </c>
      <c r="F1590" t="s">
        <v>783</v>
      </c>
      <c r="G1590">
        <f t="shared" si="24"/>
        <v>3</v>
      </c>
    </row>
    <row r="1591" spans="1:7" x14ac:dyDescent="0.25">
      <c r="A1591" t="e">
        <f>VLOOKUP(B1591,[1]Applicant!$B$2:$D$176,3,FALSE)</f>
        <v>#N/A</v>
      </c>
      <c r="B1591" t="s">
        <v>1208</v>
      </c>
      <c r="E1591">
        <v>1</v>
      </c>
      <c r="G1591">
        <f t="shared" si="24"/>
        <v>0</v>
      </c>
    </row>
    <row r="1592" spans="1:7" x14ac:dyDescent="0.25">
      <c r="A1592" t="e">
        <f>VLOOKUP(B1592,[1]Applicant!$B$2:$D$176,3,FALSE)</f>
        <v>#N/A</v>
      </c>
      <c r="B1592" t="s">
        <v>1208</v>
      </c>
      <c r="E1592">
        <v>1</v>
      </c>
      <c r="G1592">
        <f t="shared" si="24"/>
        <v>0</v>
      </c>
    </row>
    <row r="1593" spans="1:7" x14ac:dyDescent="0.25">
      <c r="A1593" t="e">
        <f>VLOOKUP(B1593,[1]Applicant!$B$2:$D$176,3,FALSE)</f>
        <v>#N/A</v>
      </c>
      <c r="B1593" t="s">
        <v>1208</v>
      </c>
      <c r="E1593">
        <v>1</v>
      </c>
      <c r="G1593">
        <f t="shared" si="24"/>
        <v>0</v>
      </c>
    </row>
    <row r="1594" spans="1:7" x14ac:dyDescent="0.25">
      <c r="A1594" t="e">
        <f>VLOOKUP(B1594,[1]Applicant!$B$2:$D$176,3,FALSE)</f>
        <v>#N/A</v>
      </c>
      <c r="B1594" t="s">
        <v>1208</v>
      </c>
      <c r="E1594">
        <v>1</v>
      </c>
      <c r="G1594">
        <f t="shared" si="24"/>
        <v>0</v>
      </c>
    </row>
    <row r="1595" spans="1:7" x14ac:dyDescent="0.25">
      <c r="A1595" t="e">
        <f>VLOOKUP(B1595,[1]Applicant!$B$2:$D$176,3,FALSE)</f>
        <v>#N/A</v>
      </c>
      <c r="B1595" t="s">
        <v>1208</v>
      </c>
      <c r="E1595">
        <v>1</v>
      </c>
      <c r="G1595">
        <f t="shared" si="24"/>
        <v>0</v>
      </c>
    </row>
    <row r="1596" spans="1:7" x14ac:dyDescent="0.25">
      <c r="A1596" t="e">
        <f>VLOOKUP(B1596,[1]Applicant!$B$2:$D$176,3,FALSE)</f>
        <v>#N/A</v>
      </c>
      <c r="B1596" t="s">
        <v>1208</v>
      </c>
      <c r="E1596">
        <v>1</v>
      </c>
      <c r="G1596">
        <f t="shared" si="24"/>
        <v>0</v>
      </c>
    </row>
    <row r="1597" spans="1:7" x14ac:dyDescent="0.25">
      <c r="A1597" t="e">
        <f>VLOOKUP(B1597,[1]Applicant!$B$2:$D$176,3,FALSE)</f>
        <v>#N/A</v>
      </c>
      <c r="B1597" t="s">
        <v>1208</v>
      </c>
      <c r="E1597">
        <v>1</v>
      </c>
      <c r="G1597">
        <f t="shared" si="24"/>
        <v>0</v>
      </c>
    </row>
    <row r="1598" spans="1:7" x14ac:dyDescent="0.25">
      <c r="A1598" t="e">
        <f>VLOOKUP(B1598,[1]Applicant!$B$2:$D$176,3,FALSE)</f>
        <v>#N/A</v>
      </c>
      <c r="B1598" t="s">
        <v>1208</v>
      </c>
      <c r="E1598">
        <v>1</v>
      </c>
      <c r="G1598">
        <f t="shared" si="24"/>
        <v>0</v>
      </c>
    </row>
    <row r="1599" spans="1:7" x14ac:dyDescent="0.25">
      <c r="A1599" t="e">
        <f>VLOOKUP(B1599,[1]Applicant!$B$2:$D$176,3,FALSE)</f>
        <v>#N/A</v>
      </c>
      <c r="B1599" t="s">
        <v>1208</v>
      </c>
      <c r="E1599">
        <v>1</v>
      </c>
      <c r="G1599">
        <f t="shared" si="24"/>
        <v>0</v>
      </c>
    </row>
    <row r="1600" spans="1:7" x14ac:dyDescent="0.25">
      <c r="A1600" t="e">
        <f>VLOOKUP(B1600,[1]Applicant!$B$2:$D$176,3,FALSE)</f>
        <v>#N/A</v>
      </c>
      <c r="B1600" t="s">
        <v>1208</v>
      </c>
      <c r="E1600">
        <v>1</v>
      </c>
      <c r="G1600">
        <f t="shared" si="24"/>
        <v>0</v>
      </c>
    </row>
    <row r="1601" spans="1:7" x14ac:dyDescent="0.25">
      <c r="A1601" t="e">
        <f>VLOOKUP(B1601,[1]Applicant!$B$2:$D$176,3,FALSE)</f>
        <v>#N/A</v>
      </c>
      <c r="B1601" t="s">
        <v>1208</v>
      </c>
      <c r="E1601">
        <v>1</v>
      </c>
      <c r="G1601">
        <f t="shared" si="24"/>
        <v>0</v>
      </c>
    </row>
    <row r="1602" spans="1:7" x14ac:dyDescent="0.25">
      <c r="A1602" t="e">
        <f>VLOOKUP(B1602,[1]Applicant!$B$2:$D$176,3,FALSE)</f>
        <v>#N/A</v>
      </c>
      <c r="B1602" t="s">
        <v>1208</v>
      </c>
      <c r="E1602">
        <v>1</v>
      </c>
      <c r="G1602">
        <f t="shared" ref="G1602:G1665" si="25">IFERROR(VLOOKUP(D1602,$I$2:$J$126,2,0),0)</f>
        <v>0</v>
      </c>
    </row>
    <row r="1603" spans="1:7" x14ac:dyDescent="0.25">
      <c r="A1603" t="e">
        <f>VLOOKUP(B1603,[1]Applicant!$B$2:$D$176,3,FALSE)</f>
        <v>#N/A</v>
      </c>
      <c r="B1603" t="s">
        <v>1208</v>
      </c>
      <c r="E1603">
        <v>1</v>
      </c>
      <c r="G1603">
        <f t="shared" si="25"/>
        <v>0</v>
      </c>
    </row>
    <row r="1604" spans="1:7" x14ac:dyDescent="0.25">
      <c r="A1604" t="e">
        <f>VLOOKUP(B1604,[1]Applicant!$B$2:$D$176,3,FALSE)</f>
        <v>#N/A</v>
      </c>
      <c r="B1604" t="s">
        <v>1208</v>
      </c>
      <c r="E1604">
        <v>1</v>
      </c>
      <c r="G1604">
        <f t="shared" si="25"/>
        <v>0</v>
      </c>
    </row>
    <row r="1605" spans="1:7" x14ac:dyDescent="0.25">
      <c r="A1605" t="e">
        <f>VLOOKUP(B1605,[1]Applicant!$B$2:$D$176,3,FALSE)</f>
        <v>#N/A</v>
      </c>
      <c r="B1605" t="s">
        <v>1208</v>
      </c>
      <c r="E1605">
        <v>1</v>
      </c>
      <c r="G1605">
        <f t="shared" si="25"/>
        <v>0</v>
      </c>
    </row>
    <row r="1606" spans="1:7" x14ac:dyDescent="0.25">
      <c r="A1606" t="e">
        <f>VLOOKUP(B1606,[1]Applicant!$B$2:$D$176,3,FALSE)</f>
        <v>#N/A</v>
      </c>
      <c r="B1606" t="s">
        <v>1209</v>
      </c>
      <c r="E1606">
        <v>1</v>
      </c>
      <c r="G1606">
        <f t="shared" si="25"/>
        <v>0</v>
      </c>
    </row>
    <row r="1607" spans="1:7" x14ac:dyDescent="0.25">
      <c r="A1607" t="e">
        <f>VLOOKUP(B1607,[1]Applicant!$B$2:$D$176,3,FALSE)</f>
        <v>#N/A</v>
      </c>
      <c r="B1607" t="s">
        <v>1209</v>
      </c>
      <c r="E1607">
        <v>1</v>
      </c>
      <c r="G1607">
        <f t="shared" si="25"/>
        <v>0</v>
      </c>
    </row>
    <row r="1608" spans="1:7" x14ac:dyDescent="0.25">
      <c r="A1608" t="e">
        <f>VLOOKUP(B1608,[1]Applicant!$B$2:$D$176,3,FALSE)</f>
        <v>#N/A</v>
      </c>
      <c r="B1608" t="s">
        <v>1209</v>
      </c>
      <c r="E1608">
        <v>1</v>
      </c>
      <c r="G1608">
        <f t="shared" si="25"/>
        <v>0</v>
      </c>
    </row>
    <row r="1609" spans="1:7" x14ac:dyDescent="0.25">
      <c r="A1609" t="e">
        <f>VLOOKUP(B1609,[1]Applicant!$B$2:$D$176,3,FALSE)</f>
        <v>#N/A</v>
      </c>
      <c r="B1609" t="s">
        <v>1209</v>
      </c>
      <c r="E1609">
        <v>1</v>
      </c>
      <c r="G1609">
        <f t="shared" si="25"/>
        <v>0</v>
      </c>
    </row>
    <row r="1610" spans="1:7" x14ac:dyDescent="0.25">
      <c r="A1610" t="e">
        <f>VLOOKUP(B1610,[1]Applicant!$B$2:$D$176,3,FALSE)</f>
        <v>#N/A</v>
      </c>
      <c r="B1610" t="s">
        <v>1209</v>
      </c>
      <c r="E1610">
        <v>1</v>
      </c>
      <c r="G1610">
        <f t="shared" si="25"/>
        <v>0</v>
      </c>
    </row>
    <row r="1611" spans="1:7" x14ac:dyDescent="0.25">
      <c r="A1611" t="e">
        <f>VLOOKUP(B1611,[1]Applicant!$B$2:$D$176,3,FALSE)</f>
        <v>#N/A</v>
      </c>
      <c r="B1611" t="s">
        <v>1209</v>
      </c>
      <c r="E1611">
        <v>1</v>
      </c>
      <c r="G1611">
        <f t="shared" si="25"/>
        <v>0</v>
      </c>
    </row>
    <row r="1612" spans="1:7" x14ac:dyDescent="0.25">
      <c r="A1612" t="e">
        <f>VLOOKUP(B1612,[1]Applicant!$B$2:$D$176,3,FALSE)</f>
        <v>#N/A</v>
      </c>
      <c r="B1612" t="s">
        <v>1209</v>
      </c>
      <c r="E1612">
        <v>1</v>
      </c>
      <c r="G1612">
        <f t="shared" si="25"/>
        <v>0</v>
      </c>
    </row>
    <row r="1613" spans="1:7" x14ac:dyDescent="0.25">
      <c r="A1613" t="e">
        <f>VLOOKUP(B1613,[1]Applicant!$B$2:$D$176,3,FALSE)</f>
        <v>#N/A</v>
      </c>
      <c r="B1613" t="s">
        <v>1209</v>
      </c>
      <c r="E1613">
        <v>1</v>
      </c>
      <c r="G1613">
        <f t="shared" si="25"/>
        <v>0</v>
      </c>
    </row>
    <row r="1614" spans="1:7" x14ac:dyDescent="0.25">
      <c r="A1614" t="e">
        <f>VLOOKUP(B1614,[1]Applicant!$B$2:$D$176,3,FALSE)</f>
        <v>#N/A</v>
      </c>
      <c r="B1614" t="s">
        <v>1209</v>
      </c>
      <c r="E1614">
        <v>1</v>
      </c>
      <c r="G1614">
        <f t="shared" si="25"/>
        <v>0</v>
      </c>
    </row>
    <row r="1615" spans="1:7" x14ac:dyDescent="0.25">
      <c r="A1615" t="e">
        <f>VLOOKUP(B1615,[1]Applicant!$B$2:$D$176,3,FALSE)</f>
        <v>#N/A</v>
      </c>
      <c r="B1615" t="s">
        <v>1209</v>
      </c>
      <c r="E1615">
        <v>1</v>
      </c>
      <c r="G1615">
        <f t="shared" si="25"/>
        <v>0</v>
      </c>
    </row>
    <row r="1616" spans="1:7" x14ac:dyDescent="0.25">
      <c r="A1616" t="e">
        <f>VLOOKUP(B1616,[1]Applicant!$B$2:$D$176,3,FALSE)</f>
        <v>#N/A</v>
      </c>
      <c r="B1616" t="s">
        <v>1209</v>
      </c>
      <c r="E1616">
        <v>1</v>
      </c>
      <c r="G1616">
        <f t="shared" si="25"/>
        <v>0</v>
      </c>
    </row>
    <row r="1617" spans="1:7" x14ac:dyDescent="0.25">
      <c r="A1617" t="e">
        <f>VLOOKUP(B1617,[1]Applicant!$B$2:$D$176,3,FALSE)</f>
        <v>#N/A</v>
      </c>
      <c r="B1617" t="s">
        <v>1209</v>
      </c>
      <c r="E1617">
        <v>1</v>
      </c>
      <c r="G1617">
        <f t="shared" si="25"/>
        <v>0</v>
      </c>
    </row>
    <row r="1618" spans="1:7" x14ac:dyDescent="0.25">
      <c r="A1618" t="e">
        <f>VLOOKUP(B1618,[1]Applicant!$B$2:$D$176,3,FALSE)</f>
        <v>#N/A</v>
      </c>
      <c r="B1618" t="s">
        <v>1209</v>
      </c>
      <c r="E1618">
        <v>1</v>
      </c>
      <c r="G1618">
        <f t="shared" si="25"/>
        <v>0</v>
      </c>
    </row>
    <row r="1619" spans="1:7" x14ac:dyDescent="0.25">
      <c r="A1619" t="e">
        <f>VLOOKUP(B1619,[1]Applicant!$B$2:$D$176,3,FALSE)</f>
        <v>#N/A</v>
      </c>
      <c r="B1619" t="s">
        <v>1209</v>
      </c>
      <c r="E1619">
        <v>1</v>
      </c>
      <c r="G1619">
        <f t="shared" si="25"/>
        <v>0</v>
      </c>
    </row>
    <row r="1620" spans="1:7" x14ac:dyDescent="0.25">
      <c r="A1620" t="e">
        <f>VLOOKUP(B1620,[1]Applicant!$B$2:$D$176,3,FALSE)</f>
        <v>#N/A</v>
      </c>
      <c r="B1620" t="s">
        <v>1209</v>
      </c>
      <c r="E1620">
        <v>1</v>
      </c>
      <c r="G1620">
        <f t="shared" si="25"/>
        <v>0</v>
      </c>
    </row>
    <row r="1621" spans="1:7" x14ac:dyDescent="0.25">
      <c r="A1621" t="e">
        <f>VLOOKUP(B1621,[1]Applicant!$B$2:$D$176,3,FALSE)</f>
        <v>#N/A</v>
      </c>
      <c r="B1621" t="s">
        <v>1210</v>
      </c>
      <c r="C1621" t="s">
        <v>552</v>
      </c>
      <c r="D1621" t="s">
        <v>612</v>
      </c>
      <c r="E1621">
        <v>1</v>
      </c>
      <c r="F1621" t="s">
        <v>778</v>
      </c>
      <c r="G1621">
        <f t="shared" si="25"/>
        <v>3</v>
      </c>
    </row>
    <row r="1622" spans="1:7" x14ac:dyDescent="0.25">
      <c r="A1622" t="e">
        <f>VLOOKUP(B1622,[1]Applicant!$B$2:$D$176,3,FALSE)</f>
        <v>#N/A</v>
      </c>
      <c r="B1622" t="s">
        <v>1210</v>
      </c>
      <c r="C1622" t="s">
        <v>524</v>
      </c>
      <c r="D1622" t="s">
        <v>612</v>
      </c>
      <c r="E1622">
        <v>1</v>
      </c>
      <c r="F1622" t="s">
        <v>778</v>
      </c>
      <c r="G1622">
        <f t="shared" si="25"/>
        <v>3</v>
      </c>
    </row>
    <row r="1623" spans="1:7" x14ac:dyDescent="0.25">
      <c r="A1623" t="e">
        <f>VLOOKUP(B1623,[1]Applicant!$B$2:$D$176,3,FALSE)</f>
        <v>#N/A</v>
      </c>
      <c r="B1623" t="s">
        <v>1210</v>
      </c>
      <c r="C1623" t="s">
        <v>526</v>
      </c>
      <c r="D1623" t="s">
        <v>612</v>
      </c>
      <c r="E1623">
        <v>1</v>
      </c>
      <c r="F1623" t="s">
        <v>778</v>
      </c>
      <c r="G1623">
        <f t="shared" si="25"/>
        <v>3</v>
      </c>
    </row>
    <row r="1624" spans="1:7" x14ac:dyDescent="0.25">
      <c r="A1624" t="e">
        <f>VLOOKUP(B1624,[1]Applicant!$B$2:$D$176,3,FALSE)</f>
        <v>#N/A</v>
      </c>
      <c r="B1624" t="s">
        <v>1210</v>
      </c>
      <c r="C1624" t="s">
        <v>528</v>
      </c>
      <c r="D1624" t="s">
        <v>612</v>
      </c>
      <c r="E1624">
        <v>1</v>
      </c>
      <c r="F1624" t="s">
        <v>778</v>
      </c>
      <c r="G1624">
        <f t="shared" si="25"/>
        <v>3</v>
      </c>
    </row>
    <row r="1625" spans="1:7" x14ac:dyDescent="0.25">
      <c r="A1625" t="e">
        <f>VLOOKUP(B1625,[1]Applicant!$B$2:$D$176,3,FALSE)</f>
        <v>#N/A</v>
      </c>
      <c r="B1625" t="s">
        <v>1210</v>
      </c>
      <c r="C1625" t="s">
        <v>529</v>
      </c>
      <c r="D1625" t="s">
        <v>612</v>
      </c>
      <c r="E1625">
        <v>1</v>
      </c>
      <c r="F1625" t="s">
        <v>778</v>
      </c>
      <c r="G1625">
        <f t="shared" si="25"/>
        <v>3</v>
      </c>
    </row>
    <row r="1626" spans="1:7" x14ac:dyDescent="0.25">
      <c r="A1626" t="e">
        <f>VLOOKUP(B1626,[1]Applicant!$B$2:$D$176,3,FALSE)</f>
        <v>#N/A</v>
      </c>
      <c r="B1626" t="s">
        <v>1210</v>
      </c>
      <c r="C1626" t="s">
        <v>532</v>
      </c>
      <c r="D1626" t="s">
        <v>612</v>
      </c>
      <c r="E1626">
        <v>1</v>
      </c>
      <c r="F1626" t="s">
        <v>778</v>
      </c>
      <c r="G1626">
        <f t="shared" si="25"/>
        <v>3</v>
      </c>
    </row>
    <row r="1627" spans="1:7" x14ac:dyDescent="0.25">
      <c r="A1627" t="e">
        <f>VLOOKUP(B1627,[1]Applicant!$B$2:$D$176,3,FALSE)</f>
        <v>#N/A</v>
      </c>
      <c r="B1627" t="s">
        <v>1210</v>
      </c>
      <c r="C1627" t="s">
        <v>536</v>
      </c>
      <c r="D1627" t="s">
        <v>626</v>
      </c>
      <c r="E1627">
        <v>1</v>
      </c>
      <c r="F1627" t="s">
        <v>777</v>
      </c>
      <c r="G1627">
        <f t="shared" si="25"/>
        <v>1</v>
      </c>
    </row>
    <row r="1628" spans="1:7" x14ac:dyDescent="0.25">
      <c r="A1628" t="e">
        <f>VLOOKUP(B1628,[1]Applicant!$B$2:$D$176,3,FALSE)</f>
        <v>#N/A</v>
      </c>
      <c r="B1628" t="s">
        <v>1210</v>
      </c>
      <c r="C1628" t="s">
        <v>538</v>
      </c>
      <c r="D1628" t="s">
        <v>626</v>
      </c>
      <c r="E1628">
        <v>1</v>
      </c>
      <c r="F1628" t="s">
        <v>775</v>
      </c>
      <c r="G1628">
        <f t="shared" si="25"/>
        <v>1</v>
      </c>
    </row>
    <row r="1629" spans="1:7" x14ac:dyDescent="0.25">
      <c r="A1629" t="e">
        <f>VLOOKUP(B1629,[1]Applicant!$B$2:$D$176,3,FALSE)</f>
        <v>#N/A</v>
      </c>
      <c r="B1629" t="s">
        <v>1210</v>
      </c>
      <c r="C1629" t="s">
        <v>539</v>
      </c>
      <c r="D1629" t="s">
        <v>626</v>
      </c>
      <c r="E1629">
        <v>1</v>
      </c>
      <c r="F1629" t="s">
        <v>775</v>
      </c>
      <c r="G1629">
        <f t="shared" si="25"/>
        <v>1</v>
      </c>
    </row>
    <row r="1630" spans="1:7" x14ac:dyDescent="0.25">
      <c r="A1630" t="e">
        <f>VLOOKUP(B1630,[1]Applicant!$B$2:$D$176,3,FALSE)</f>
        <v>#N/A</v>
      </c>
      <c r="B1630" t="s">
        <v>1210</v>
      </c>
      <c r="C1630" t="s">
        <v>541</v>
      </c>
      <c r="D1630" t="s">
        <v>626</v>
      </c>
      <c r="E1630">
        <v>1</v>
      </c>
      <c r="F1630" t="s">
        <v>775</v>
      </c>
      <c r="G1630">
        <f t="shared" si="25"/>
        <v>1</v>
      </c>
    </row>
    <row r="1631" spans="1:7" x14ac:dyDescent="0.25">
      <c r="A1631" t="e">
        <f>VLOOKUP(B1631,[1]Applicant!$B$2:$D$176,3,FALSE)</f>
        <v>#N/A</v>
      </c>
      <c r="B1631" t="s">
        <v>1210</v>
      </c>
      <c r="C1631" t="s">
        <v>543</v>
      </c>
      <c r="D1631" t="s">
        <v>626</v>
      </c>
      <c r="E1631">
        <v>1</v>
      </c>
      <c r="F1631" t="s">
        <v>775</v>
      </c>
      <c r="G1631">
        <f t="shared" si="25"/>
        <v>1</v>
      </c>
    </row>
    <row r="1632" spans="1:7" x14ac:dyDescent="0.25">
      <c r="A1632" t="e">
        <f>VLOOKUP(B1632,[1]Applicant!$B$2:$D$176,3,FALSE)</f>
        <v>#N/A</v>
      </c>
      <c r="B1632" t="s">
        <v>1210</v>
      </c>
      <c r="C1632" t="s">
        <v>545</v>
      </c>
      <c r="D1632" t="s">
        <v>776</v>
      </c>
      <c r="E1632">
        <v>1</v>
      </c>
      <c r="F1632" t="s">
        <v>775</v>
      </c>
      <c r="G1632">
        <f t="shared" si="25"/>
        <v>1</v>
      </c>
    </row>
    <row r="1633" spans="1:7" x14ac:dyDescent="0.25">
      <c r="A1633" t="e">
        <f>VLOOKUP(B1633,[1]Applicant!$B$2:$D$176,3,FALSE)</f>
        <v>#N/A</v>
      </c>
      <c r="B1633" t="s">
        <v>1210</v>
      </c>
      <c r="C1633" t="s">
        <v>547</v>
      </c>
      <c r="D1633" t="s">
        <v>626</v>
      </c>
      <c r="E1633">
        <v>1</v>
      </c>
      <c r="F1633" t="s">
        <v>775</v>
      </c>
      <c r="G1633">
        <f t="shared" si="25"/>
        <v>1</v>
      </c>
    </row>
    <row r="1634" spans="1:7" x14ac:dyDescent="0.25">
      <c r="A1634" t="e">
        <f>VLOOKUP(B1634,[1]Applicant!$B$2:$D$176,3,FALSE)</f>
        <v>#N/A</v>
      </c>
      <c r="B1634" t="s">
        <v>1210</v>
      </c>
      <c r="C1634" t="s">
        <v>550</v>
      </c>
      <c r="D1634" t="s">
        <v>626</v>
      </c>
      <c r="E1634">
        <v>1</v>
      </c>
      <c r="F1634" t="s">
        <v>775</v>
      </c>
      <c r="G1634">
        <f t="shared" si="25"/>
        <v>1</v>
      </c>
    </row>
    <row r="1635" spans="1:7" x14ac:dyDescent="0.25">
      <c r="A1635" t="e">
        <f>VLOOKUP(B1635,[1]Applicant!$B$2:$D$176,3,FALSE)</f>
        <v>#N/A</v>
      </c>
      <c r="B1635" t="s">
        <v>1210</v>
      </c>
      <c r="C1635" t="s">
        <v>627</v>
      </c>
      <c r="D1635" t="s">
        <v>626</v>
      </c>
      <c r="E1635">
        <v>1</v>
      </c>
      <c r="F1635" t="s">
        <v>775</v>
      </c>
      <c r="G1635">
        <f t="shared" si="25"/>
        <v>1</v>
      </c>
    </row>
    <row r="1636" spans="1:7" x14ac:dyDescent="0.25">
      <c r="A1636" t="e">
        <f>VLOOKUP(B1636,[1]Applicant!$B$2:$D$176,3,FALSE)</f>
        <v>#N/A</v>
      </c>
      <c r="B1636" t="s">
        <v>1211</v>
      </c>
      <c r="C1636" t="s">
        <v>543</v>
      </c>
      <c r="D1636" t="s">
        <v>594</v>
      </c>
      <c r="E1636">
        <v>1</v>
      </c>
      <c r="F1636" t="s">
        <v>771</v>
      </c>
      <c r="G1636">
        <f t="shared" si="25"/>
        <v>3</v>
      </c>
    </row>
    <row r="1637" spans="1:7" x14ac:dyDescent="0.25">
      <c r="A1637" t="e">
        <f>VLOOKUP(B1637,[1]Applicant!$B$2:$D$176,3,FALSE)</f>
        <v>#N/A</v>
      </c>
      <c r="B1637" t="s">
        <v>1211</v>
      </c>
      <c r="C1637" t="s">
        <v>545</v>
      </c>
      <c r="D1637" t="s">
        <v>594</v>
      </c>
      <c r="E1637">
        <v>1</v>
      </c>
      <c r="F1637" t="s">
        <v>771</v>
      </c>
      <c r="G1637">
        <f t="shared" si="25"/>
        <v>3</v>
      </c>
    </row>
    <row r="1638" spans="1:7" x14ac:dyDescent="0.25">
      <c r="A1638" t="e">
        <f>VLOOKUP(B1638,[1]Applicant!$B$2:$D$176,3,FALSE)</f>
        <v>#N/A</v>
      </c>
      <c r="B1638" t="s">
        <v>1211</v>
      </c>
      <c r="C1638" t="s">
        <v>547</v>
      </c>
      <c r="D1638" t="s">
        <v>594</v>
      </c>
      <c r="E1638">
        <v>1</v>
      </c>
      <c r="F1638" t="s">
        <v>771</v>
      </c>
      <c r="G1638">
        <f t="shared" si="25"/>
        <v>3</v>
      </c>
    </row>
    <row r="1639" spans="1:7" x14ac:dyDescent="0.25">
      <c r="A1639" t="e">
        <f>VLOOKUP(B1639,[1]Applicant!$B$2:$D$176,3,FALSE)</f>
        <v>#N/A</v>
      </c>
      <c r="B1639" t="s">
        <v>1211</v>
      </c>
      <c r="C1639" t="s">
        <v>550</v>
      </c>
      <c r="D1639" t="s">
        <v>594</v>
      </c>
      <c r="E1639">
        <v>1</v>
      </c>
      <c r="F1639" t="s">
        <v>771</v>
      </c>
      <c r="G1639">
        <f t="shared" si="25"/>
        <v>3</v>
      </c>
    </row>
    <row r="1640" spans="1:7" x14ac:dyDescent="0.25">
      <c r="A1640" t="e">
        <f>VLOOKUP(B1640,[1]Applicant!$B$2:$D$176,3,FALSE)</f>
        <v>#N/A</v>
      </c>
      <c r="B1640" t="s">
        <v>1211</v>
      </c>
      <c r="C1640" t="s">
        <v>627</v>
      </c>
      <c r="D1640" t="s">
        <v>594</v>
      </c>
      <c r="E1640">
        <v>1</v>
      </c>
      <c r="F1640" t="s">
        <v>771</v>
      </c>
      <c r="G1640">
        <f t="shared" si="25"/>
        <v>3</v>
      </c>
    </row>
    <row r="1641" spans="1:7" x14ac:dyDescent="0.25">
      <c r="A1641" t="e">
        <f>VLOOKUP(B1641,[1]Applicant!$B$2:$D$176,3,FALSE)</f>
        <v>#N/A</v>
      </c>
      <c r="B1641" t="s">
        <v>1211</v>
      </c>
      <c r="C1641" t="s">
        <v>627</v>
      </c>
      <c r="D1641" t="s">
        <v>584</v>
      </c>
      <c r="E1641">
        <v>1</v>
      </c>
      <c r="F1641" t="s">
        <v>770</v>
      </c>
      <c r="G1641">
        <f t="shared" si="25"/>
        <v>1</v>
      </c>
    </row>
    <row r="1642" spans="1:7" x14ac:dyDescent="0.25">
      <c r="A1642" t="e">
        <f>VLOOKUP(B1642,[1]Applicant!$B$2:$D$176,3,FALSE)</f>
        <v>#N/A</v>
      </c>
      <c r="B1642" t="s">
        <v>1211</v>
      </c>
      <c r="E1642">
        <v>1</v>
      </c>
      <c r="G1642">
        <f t="shared" si="25"/>
        <v>0</v>
      </c>
    </row>
    <row r="1643" spans="1:7" x14ac:dyDescent="0.25">
      <c r="A1643" t="e">
        <f>VLOOKUP(B1643,[1]Applicant!$B$2:$D$176,3,FALSE)</f>
        <v>#N/A</v>
      </c>
      <c r="B1643" t="s">
        <v>1211</v>
      </c>
      <c r="E1643">
        <v>1</v>
      </c>
      <c r="G1643">
        <f t="shared" si="25"/>
        <v>0</v>
      </c>
    </row>
    <row r="1644" spans="1:7" x14ac:dyDescent="0.25">
      <c r="A1644" t="e">
        <f>VLOOKUP(B1644,[1]Applicant!$B$2:$D$176,3,FALSE)</f>
        <v>#N/A</v>
      </c>
      <c r="B1644" t="s">
        <v>1211</v>
      </c>
      <c r="E1644">
        <v>1</v>
      </c>
      <c r="G1644">
        <f t="shared" si="25"/>
        <v>0</v>
      </c>
    </row>
    <row r="1645" spans="1:7" x14ac:dyDescent="0.25">
      <c r="A1645" t="e">
        <f>VLOOKUP(B1645,[1]Applicant!$B$2:$D$176,3,FALSE)</f>
        <v>#N/A</v>
      </c>
      <c r="B1645" t="s">
        <v>1211</v>
      </c>
      <c r="E1645">
        <v>1</v>
      </c>
      <c r="G1645">
        <f t="shared" si="25"/>
        <v>0</v>
      </c>
    </row>
    <row r="1646" spans="1:7" x14ac:dyDescent="0.25">
      <c r="A1646" t="e">
        <f>VLOOKUP(B1646,[1]Applicant!$B$2:$D$176,3,FALSE)</f>
        <v>#N/A</v>
      </c>
      <c r="B1646" t="s">
        <v>1211</v>
      </c>
      <c r="E1646">
        <v>1</v>
      </c>
      <c r="G1646">
        <f t="shared" si="25"/>
        <v>0</v>
      </c>
    </row>
    <row r="1647" spans="1:7" x14ac:dyDescent="0.25">
      <c r="A1647" t="e">
        <f>VLOOKUP(B1647,[1]Applicant!$B$2:$D$176,3,FALSE)</f>
        <v>#N/A</v>
      </c>
      <c r="B1647" t="s">
        <v>1211</v>
      </c>
      <c r="E1647">
        <v>1</v>
      </c>
      <c r="G1647">
        <f t="shared" si="25"/>
        <v>0</v>
      </c>
    </row>
    <row r="1648" spans="1:7" x14ac:dyDescent="0.25">
      <c r="A1648" t="e">
        <f>VLOOKUP(B1648,[1]Applicant!$B$2:$D$176,3,FALSE)</f>
        <v>#N/A</v>
      </c>
      <c r="B1648" t="s">
        <v>1211</v>
      </c>
      <c r="E1648">
        <v>1</v>
      </c>
      <c r="G1648">
        <f t="shared" si="25"/>
        <v>0</v>
      </c>
    </row>
    <row r="1649" spans="1:7" x14ac:dyDescent="0.25">
      <c r="A1649" t="e">
        <f>VLOOKUP(B1649,[1]Applicant!$B$2:$D$176,3,FALSE)</f>
        <v>#N/A</v>
      </c>
      <c r="B1649" t="s">
        <v>1211</v>
      </c>
      <c r="E1649">
        <v>1</v>
      </c>
      <c r="G1649">
        <f t="shared" si="25"/>
        <v>0</v>
      </c>
    </row>
    <row r="1650" spans="1:7" x14ac:dyDescent="0.25">
      <c r="A1650" t="e">
        <f>VLOOKUP(B1650,[1]Applicant!$B$2:$D$176,3,FALSE)</f>
        <v>#N/A</v>
      </c>
      <c r="B1650" t="s">
        <v>1211</v>
      </c>
      <c r="E1650">
        <v>1</v>
      </c>
      <c r="G1650">
        <f t="shared" si="25"/>
        <v>0</v>
      </c>
    </row>
    <row r="1651" spans="1:7" x14ac:dyDescent="0.25">
      <c r="A1651" t="e">
        <f>VLOOKUP(B1651,[1]Applicant!$B$2:$D$176,3,FALSE)</f>
        <v>#N/A</v>
      </c>
      <c r="B1651" t="s">
        <v>1212</v>
      </c>
      <c r="C1651" t="s">
        <v>543</v>
      </c>
      <c r="D1651" t="s">
        <v>633</v>
      </c>
      <c r="E1651">
        <v>1</v>
      </c>
      <c r="F1651" t="s">
        <v>768</v>
      </c>
      <c r="G1651">
        <f t="shared" si="25"/>
        <v>3</v>
      </c>
    </row>
    <row r="1652" spans="1:7" x14ac:dyDescent="0.25">
      <c r="A1652" t="e">
        <f>VLOOKUP(B1652,[1]Applicant!$B$2:$D$176,3,FALSE)</f>
        <v>#N/A</v>
      </c>
      <c r="B1652" t="s">
        <v>1212</v>
      </c>
      <c r="C1652" t="s">
        <v>543</v>
      </c>
      <c r="D1652" t="s">
        <v>630</v>
      </c>
      <c r="E1652">
        <v>1</v>
      </c>
      <c r="F1652" t="s">
        <v>769</v>
      </c>
      <c r="G1652">
        <f t="shared" si="25"/>
        <v>3</v>
      </c>
    </row>
    <row r="1653" spans="1:7" x14ac:dyDescent="0.25">
      <c r="A1653" t="e">
        <f>VLOOKUP(B1653,[1]Applicant!$B$2:$D$176,3,FALSE)</f>
        <v>#N/A</v>
      </c>
      <c r="B1653" t="s">
        <v>1212</v>
      </c>
      <c r="C1653" t="s">
        <v>545</v>
      </c>
      <c r="D1653" t="s">
        <v>633</v>
      </c>
      <c r="E1653">
        <v>1</v>
      </c>
      <c r="F1653" t="s">
        <v>768</v>
      </c>
      <c r="G1653">
        <f t="shared" si="25"/>
        <v>3</v>
      </c>
    </row>
    <row r="1654" spans="1:7" x14ac:dyDescent="0.25">
      <c r="A1654" t="e">
        <f>VLOOKUP(B1654,[1]Applicant!$B$2:$D$176,3,FALSE)</f>
        <v>#N/A</v>
      </c>
      <c r="B1654" t="s">
        <v>1212</v>
      </c>
      <c r="C1654" t="s">
        <v>545</v>
      </c>
      <c r="D1654" t="s">
        <v>549</v>
      </c>
      <c r="E1654">
        <v>1</v>
      </c>
      <c r="F1654" t="s">
        <v>767</v>
      </c>
      <c r="G1654">
        <f t="shared" si="25"/>
        <v>1</v>
      </c>
    </row>
    <row r="1655" spans="1:7" x14ac:dyDescent="0.25">
      <c r="A1655" t="e">
        <f>VLOOKUP(B1655,[1]Applicant!$B$2:$D$176,3,FALSE)</f>
        <v>#N/A</v>
      </c>
      <c r="B1655" t="s">
        <v>1212</v>
      </c>
      <c r="C1655" t="s">
        <v>547</v>
      </c>
      <c r="D1655" t="s">
        <v>549</v>
      </c>
      <c r="E1655">
        <v>1</v>
      </c>
      <c r="F1655" t="s">
        <v>767</v>
      </c>
      <c r="G1655">
        <f t="shared" si="25"/>
        <v>1</v>
      </c>
    </row>
    <row r="1656" spans="1:7" x14ac:dyDescent="0.25">
      <c r="A1656" t="e">
        <f>VLOOKUP(B1656,[1]Applicant!$B$2:$D$176,3,FALSE)</f>
        <v>#N/A</v>
      </c>
      <c r="B1656" t="s">
        <v>1212</v>
      </c>
      <c r="C1656" t="s">
        <v>550</v>
      </c>
      <c r="D1656" t="s">
        <v>549</v>
      </c>
      <c r="E1656">
        <v>1</v>
      </c>
      <c r="F1656" t="s">
        <v>767</v>
      </c>
      <c r="G1656">
        <f t="shared" si="25"/>
        <v>1</v>
      </c>
    </row>
    <row r="1657" spans="1:7" x14ac:dyDescent="0.25">
      <c r="A1657" t="e">
        <f>VLOOKUP(B1657,[1]Applicant!$B$2:$D$176,3,FALSE)</f>
        <v>#N/A</v>
      </c>
      <c r="B1657" t="s">
        <v>1212</v>
      </c>
      <c r="C1657" t="s">
        <v>627</v>
      </c>
      <c r="D1657" t="s">
        <v>549</v>
      </c>
      <c r="E1657">
        <v>1</v>
      </c>
      <c r="F1657" t="s">
        <v>767</v>
      </c>
      <c r="G1657">
        <f t="shared" si="25"/>
        <v>1</v>
      </c>
    </row>
    <row r="1658" spans="1:7" x14ac:dyDescent="0.25">
      <c r="A1658" t="e">
        <f>VLOOKUP(B1658,[1]Applicant!$B$2:$D$176,3,FALSE)</f>
        <v>#N/A</v>
      </c>
      <c r="B1658" t="s">
        <v>1212</v>
      </c>
      <c r="D1658" t="s">
        <v>521</v>
      </c>
      <c r="E1658">
        <v>1</v>
      </c>
      <c r="F1658" t="s">
        <v>521</v>
      </c>
      <c r="G1658">
        <f t="shared" si="25"/>
        <v>0</v>
      </c>
    </row>
    <row r="1659" spans="1:7" x14ac:dyDescent="0.25">
      <c r="A1659" t="e">
        <f>VLOOKUP(B1659,[1]Applicant!$B$2:$D$176,3,FALSE)</f>
        <v>#N/A</v>
      </c>
      <c r="B1659" t="s">
        <v>1212</v>
      </c>
      <c r="D1659" t="s">
        <v>521</v>
      </c>
      <c r="E1659">
        <v>1</v>
      </c>
      <c r="F1659" t="s">
        <v>521</v>
      </c>
      <c r="G1659">
        <f t="shared" si="25"/>
        <v>0</v>
      </c>
    </row>
    <row r="1660" spans="1:7" x14ac:dyDescent="0.25">
      <c r="A1660" t="e">
        <f>VLOOKUP(B1660,[1]Applicant!$B$2:$D$176,3,FALSE)</f>
        <v>#N/A</v>
      </c>
      <c r="B1660" t="s">
        <v>1212</v>
      </c>
      <c r="D1660" t="s">
        <v>521</v>
      </c>
      <c r="E1660">
        <v>1</v>
      </c>
      <c r="F1660" t="s">
        <v>521</v>
      </c>
      <c r="G1660">
        <f t="shared" si="25"/>
        <v>0</v>
      </c>
    </row>
    <row r="1661" spans="1:7" x14ac:dyDescent="0.25">
      <c r="A1661" t="e">
        <f>VLOOKUP(B1661,[1]Applicant!$B$2:$D$176,3,FALSE)</f>
        <v>#N/A</v>
      </c>
      <c r="B1661" t="s">
        <v>1212</v>
      </c>
      <c r="D1661" t="s">
        <v>521</v>
      </c>
      <c r="E1661">
        <v>1</v>
      </c>
      <c r="F1661" t="s">
        <v>521</v>
      </c>
      <c r="G1661">
        <f t="shared" si="25"/>
        <v>0</v>
      </c>
    </row>
    <row r="1662" spans="1:7" x14ac:dyDescent="0.25">
      <c r="A1662" t="e">
        <f>VLOOKUP(B1662,[1]Applicant!$B$2:$D$176,3,FALSE)</f>
        <v>#N/A</v>
      </c>
      <c r="B1662" t="s">
        <v>1212</v>
      </c>
      <c r="D1662" t="s">
        <v>521</v>
      </c>
      <c r="E1662">
        <v>1</v>
      </c>
      <c r="F1662" t="s">
        <v>521</v>
      </c>
      <c r="G1662">
        <f t="shared" si="25"/>
        <v>0</v>
      </c>
    </row>
    <row r="1663" spans="1:7" x14ac:dyDescent="0.25">
      <c r="A1663" t="e">
        <f>VLOOKUP(B1663,[1]Applicant!$B$2:$D$176,3,FALSE)</f>
        <v>#N/A</v>
      </c>
      <c r="B1663" t="s">
        <v>1212</v>
      </c>
      <c r="D1663" t="s">
        <v>521</v>
      </c>
      <c r="E1663">
        <v>1</v>
      </c>
      <c r="F1663" t="s">
        <v>521</v>
      </c>
      <c r="G1663">
        <f t="shared" si="25"/>
        <v>0</v>
      </c>
    </row>
    <row r="1664" spans="1:7" x14ac:dyDescent="0.25">
      <c r="A1664" t="e">
        <f>VLOOKUP(B1664,[1]Applicant!$B$2:$D$176,3,FALSE)</f>
        <v>#N/A</v>
      </c>
      <c r="B1664" t="s">
        <v>1212</v>
      </c>
      <c r="D1664" t="s">
        <v>521</v>
      </c>
      <c r="E1664">
        <v>1</v>
      </c>
      <c r="F1664" t="s">
        <v>521</v>
      </c>
      <c r="G1664">
        <f t="shared" si="25"/>
        <v>0</v>
      </c>
    </row>
    <row r="1665" spans="1:7" x14ac:dyDescent="0.25">
      <c r="A1665" t="e">
        <f>VLOOKUP(B1665,[1]Applicant!$B$2:$D$176,3,FALSE)</f>
        <v>#N/A</v>
      </c>
      <c r="B1665" t="s">
        <v>1212</v>
      </c>
      <c r="D1665" t="s">
        <v>521</v>
      </c>
      <c r="E1665">
        <v>1</v>
      </c>
      <c r="F1665" t="s">
        <v>521</v>
      </c>
      <c r="G1665">
        <f t="shared" si="25"/>
        <v>0</v>
      </c>
    </row>
    <row r="1666" spans="1:7" x14ac:dyDescent="0.25">
      <c r="A1666" t="e">
        <f>VLOOKUP(B1666,[1]Applicant!$B$2:$D$176,3,FALSE)</f>
        <v>#N/A</v>
      </c>
      <c r="B1666" t="s">
        <v>1213</v>
      </c>
      <c r="D1666" t="s">
        <v>533</v>
      </c>
      <c r="E1666">
        <v>1</v>
      </c>
      <c r="F1666" t="s">
        <v>533</v>
      </c>
      <c r="G1666">
        <f t="shared" ref="G1666:G1729" si="26">IFERROR(VLOOKUP(D1666,$I$2:$J$126,2,0),0)</f>
        <v>0</v>
      </c>
    </row>
    <row r="1667" spans="1:7" x14ac:dyDescent="0.25">
      <c r="A1667" t="e">
        <f>VLOOKUP(B1667,[1]Applicant!$B$2:$D$176,3,FALSE)</f>
        <v>#N/A</v>
      </c>
      <c r="B1667" t="s">
        <v>1213</v>
      </c>
      <c r="D1667" t="s">
        <v>533</v>
      </c>
      <c r="E1667">
        <v>1</v>
      </c>
      <c r="F1667" t="s">
        <v>533</v>
      </c>
      <c r="G1667">
        <f t="shared" si="26"/>
        <v>0</v>
      </c>
    </row>
    <row r="1668" spans="1:7" x14ac:dyDescent="0.25">
      <c r="A1668" t="e">
        <f>VLOOKUP(B1668,[1]Applicant!$B$2:$D$176,3,FALSE)</f>
        <v>#N/A</v>
      </c>
      <c r="B1668" t="s">
        <v>1213</v>
      </c>
      <c r="D1668" t="s">
        <v>533</v>
      </c>
      <c r="E1668">
        <v>1</v>
      </c>
      <c r="F1668" t="s">
        <v>533</v>
      </c>
      <c r="G1668">
        <f t="shared" si="26"/>
        <v>0</v>
      </c>
    </row>
    <row r="1669" spans="1:7" x14ac:dyDescent="0.25">
      <c r="A1669" t="e">
        <f>VLOOKUP(B1669,[1]Applicant!$B$2:$D$176,3,FALSE)</f>
        <v>#N/A</v>
      </c>
      <c r="B1669" t="s">
        <v>1213</v>
      </c>
      <c r="D1669" t="s">
        <v>533</v>
      </c>
      <c r="E1669">
        <v>1</v>
      </c>
      <c r="F1669" t="s">
        <v>533</v>
      </c>
      <c r="G1669">
        <f t="shared" si="26"/>
        <v>0</v>
      </c>
    </row>
    <row r="1670" spans="1:7" x14ac:dyDescent="0.25">
      <c r="A1670" t="e">
        <f>VLOOKUP(B1670,[1]Applicant!$B$2:$D$176,3,FALSE)</f>
        <v>#N/A</v>
      </c>
      <c r="B1670" t="s">
        <v>1213</v>
      </c>
      <c r="D1670" t="s">
        <v>533</v>
      </c>
      <c r="E1670">
        <v>1</v>
      </c>
      <c r="F1670" t="s">
        <v>533</v>
      </c>
      <c r="G1670">
        <f t="shared" si="26"/>
        <v>0</v>
      </c>
    </row>
    <row r="1671" spans="1:7" x14ac:dyDescent="0.25">
      <c r="A1671" t="e">
        <f>VLOOKUP(B1671,[1]Applicant!$B$2:$D$176,3,FALSE)</f>
        <v>#N/A</v>
      </c>
      <c r="B1671" t="s">
        <v>1213</v>
      </c>
      <c r="D1671" t="s">
        <v>533</v>
      </c>
      <c r="E1671">
        <v>1</v>
      </c>
      <c r="F1671" t="s">
        <v>533</v>
      </c>
      <c r="G1671">
        <f t="shared" si="26"/>
        <v>0</v>
      </c>
    </row>
    <row r="1672" spans="1:7" x14ac:dyDescent="0.25">
      <c r="A1672" t="e">
        <f>VLOOKUP(B1672,[1]Applicant!$B$2:$D$176,3,FALSE)</f>
        <v>#N/A</v>
      </c>
      <c r="B1672" t="s">
        <v>1213</v>
      </c>
      <c r="D1672" t="s">
        <v>533</v>
      </c>
      <c r="E1672">
        <v>1</v>
      </c>
      <c r="F1672" t="s">
        <v>533</v>
      </c>
      <c r="G1672">
        <f t="shared" si="26"/>
        <v>0</v>
      </c>
    </row>
    <row r="1673" spans="1:7" x14ac:dyDescent="0.25">
      <c r="A1673" t="e">
        <f>VLOOKUP(B1673,[1]Applicant!$B$2:$D$176,3,FALSE)</f>
        <v>#N/A</v>
      </c>
      <c r="B1673" t="s">
        <v>1213</v>
      </c>
      <c r="D1673" t="s">
        <v>533</v>
      </c>
      <c r="E1673">
        <v>1</v>
      </c>
      <c r="F1673" t="s">
        <v>533</v>
      </c>
      <c r="G1673">
        <f t="shared" si="26"/>
        <v>0</v>
      </c>
    </row>
    <row r="1674" spans="1:7" x14ac:dyDescent="0.25">
      <c r="A1674" t="e">
        <f>VLOOKUP(B1674,[1]Applicant!$B$2:$D$176,3,FALSE)</f>
        <v>#N/A</v>
      </c>
      <c r="B1674" t="s">
        <v>1213</v>
      </c>
      <c r="D1674" t="s">
        <v>533</v>
      </c>
      <c r="E1674">
        <v>1</v>
      </c>
      <c r="F1674" t="s">
        <v>533</v>
      </c>
      <c r="G1674">
        <f t="shared" si="26"/>
        <v>0</v>
      </c>
    </row>
    <row r="1675" spans="1:7" x14ac:dyDescent="0.25">
      <c r="A1675" t="e">
        <f>VLOOKUP(B1675,[1]Applicant!$B$2:$D$176,3,FALSE)</f>
        <v>#N/A</v>
      </c>
      <c r="B1675" t="s">
        <v>1213</v>
      </c>
      <c r="D1675" t="s">
        <v>533</v>
      </c>
      <c r="E1675">
        <v>1</v>
      </c>
      <c r="F1675" t="s">
        <v>533</v>
      </c>
      <c r="G1675">
        <f t="shared" si="26"/>
        <v>0</v>
      </c>
    </row>
    <row r="1676" spans="1:7" x14ac:dyDescent="0.25">
      <c r="A1676" t="e">
        <f>VLOOKUP(B1676,[1]Applicant!$B$2:$D$176,3,FALSE)</f>
        <v>#N/A</v>
      </c>
      <c r="B1676" t="s">
        <v>1213</v>
      </c>
      <c r="D1676" t="s">
        <v>533</v>
      </c>
      <c r="E1676">
        <v>1</v>
      </c>
      <c r="F1676" t="s">
        <v>533</v>
      </c>
      <c r="G1676">
        <f t="shared" si="26"/>
        <v>0</v>
      </c>
    </row>
    <row r="1677" spans="1:7" x14ac:dyDescent="0.25">
      <c r="A1677" t="e">
        <f>VLOOKUP(B1677,[1]Applicant!$B$2:$D$176,3,FALSE)</f>
        <v>#N/A</v>
      </c>
      <c r="B1677" t="s">
        <v>1213</v>
      </c>
      <c r="D1677" t="s">
        <v>533</v>
      </c>
      <c r="E1677">
        <v>1</v>
      </c>
      <c r="F1677" t="s">
        <v>533</v>
      </c>
      <c r="G1677">
        <f t="shared" si="26"/>
        <v>0</v>
      </c>
    </row>
    <row r="1678" spans="1:7" x14ac:dyDescent="0.25">
      <c r="A1678" t="e">
        <f>VLOOKUP(B1678,[1]Applicant!$B$2:$D$176,3,FALSE)</f>
        <v>#N/A</v>
      </c>
      <c r="B1678" t="s">
        <v>1213</v>
      </c>
      <c r="D1678" t="s">
        <v>533</v>
      </c>
      <c r="E1678">
        <v>1</v>
      </c>
      <c r="F1678" t="s">
        <v>533</v>
      </c>
      <c r="G1678">
        <f t="shared" si="26"/>
        <v>0</v>
      </c>
    </row>
    <row r="1679" spans="1:7" x14ac:dyDescent="0.25">
      <c r="A1679" t="e">
        <f>VLOOKUP(B1679,[1]Applicant!$B$2:$D$176,3,FALSE)</f>
        <v>#N/A</v>
      </c>
      <c r="B1679" t="s">
        <v>1213</v>
      </c>
      <c r="D1679" t="s">
        <v>533</v>
      </c>
      <c r="E1679">
        <v>1</v>
      </c>
      <c r="F1679" t="s">
        <v>533</v>
      </c>
      <c r="G1679">
        <f t="shared" si="26"/>
        <v>0</v>
      </c>
    </row>
    <row r="1680" spans="1:7" x14ac:dyDescent="0.25">
      <c r="A1680" t="e">
        <f>VLOOKUP(B1680,[1]Applicant!$B$2:$D$176,3,FALSE)</f>
        <v>#N/A</v>
      </c>
      <c r="B1680" t="s">
        <v>1213</v>
      </c>
      <c r="D1680" t="s">
        <v>535</v>
      </c>
      <c r="E1680">
        <v>1</v>
      </c>
      <c r="F1680" t="s">
        <v>533</v>
      </c>
      <c r="G1680">
        <f t="shared" si="26"/>
        <v>0</v>
      </c>
    </row>
    <row r="1681" spans="1:7" x14ac:dyDescent="0.25">
      <c r="A1681" t="e">
        <f>VLOOKUP(B1681,[1]Applicant!$B$2:$D$176,3,FALSE)</f>
        <v>#N/A</v>
      </c>
      <c r="B1681" t="s">
        <v>1214</v>
      </c>
      <c r="C1681" t="s">
        <v>528</v>
      </c>
      <c r="D1681" t="s">
        <v>533</v>
      </c>
      <c r="E1681">
        <v>1</v>
      </c>
      <c r="F1681" t="s">
        <v>533</v>
      </c>
      <c r="G1681">
        <f t="shared" si="26"/>
        <v>0</v>
      </c>
    </row>
    <row r="1682" spans="1:7" x14ac:dyDescent="0.25">
      <c r="A1682" t="e">
        <f>VLOOKUP(B1682,[1]Applicant!$B$2:$D$176,3,FALSE)</f>
        <v>#N/A</v>
      </c>
      <c r="B1682" t="s">
        <v>1214</v>
      </c>
      <c r="C1682" t="s">
        <v>529</v>
      </c>
      <c r="D1682" t="s">
        <v>581</v>
      </c>
      <c r="E1682">
        <v>1</v>
      </c>
      <c r="F1682" t="s">
        <v>766</v>
      </c>
      <c r="G1682">
        <f t="shared" si="26"/>
        <v>1</v>
      </c>
    </row>
    <row r="1683" spans="1:7" x14ac:dyDescent="0.25">
      <c r="A1683" t="e">
        <f>VLOOKUP(B1683,[1]Applicant!$B$2:$D$176,3,FALSE)</f>
        <v>#N/A</v>
      </c>
      <c r="B1683" t="s">
        <v>1214</v>
      </c>
      <c r="C1683" t="s">
        <v>534</v>
      </c>
      <c r="D1683" t="s">
        <v>581</v>
      </c>
      <c r="E1683">
        <v>1</v>
      </c>
      <c r="F1683" t="s">
        <v>766</v>
      </c>
      <c r="G1683">
        <f t="shared" si="26"/>
        <v>1</v>
      </c>
    </row>
    <row r="1684" spans="1:7" x14ac:dyDescent="0.25">
      <c r="A1684" t="e">
        <f>VLOOKUP(B1684,[1]Applicant!$B$2:$D$176,3,FALSE)</f>
        <v>#N/A</v>
      </c>
      <c r="B1684" t="s">
        <v>1214</v>
      </c>
      <c r="C1684" t="s">
        <v>536</v>
      </c>
      <c r="D1684" t="s">
        <v>581</v>
      </c>
      <c r="E1684">
        <v>1</v>
      </c>
      <c r="F1684" t="s">
        <v>766</v>
      </c>
      <c r="G1684">
        <f t="shared" si="26"/>
        <v>1</v>
      </c>
    </row>
    <row r="1685" spans="1:7" x14ac:dyDescent="0.25">
      <c r="A1685" t="e">
        <f>VLOOKUP(B1685,[1]Applicant!$B$2:$D$176,3,FALSE)</f>
        <v>#N/A</v>
      </c>
      <c r="B1685" t="s">
        <v>1214</v>
      </c>
      <c r="C1685" t="s">
        <v>538</v>
      </c>
      <c r="D1685" t="s">
        <v>581</v>
      </c>
      <c r="E1685">
        <v>1</v>
      </c>
      <c r="F1685" t="s">
        <v>766</v>
      </c>
      <c r="G1685">
        <f t="shared" si="26"/>
        <v>1</v>
      </c>
    </row>
    <row r="1686" spans="1:7" x14ac:dyDescent="0.25">
      <c r="A1686" t="e">
        <f>VLOOKUP(B1686,[1]Applicant!$B$2:$D$176,3,FALSE)</f>
        <v>#N/A</v>
      </c>
      <c r="B1686" t="s">
        <v>1214</v>
      </c>
      <c r="C1686" t="s">
        <v>539</v>
      </c>
      <c r="D1686" t="s">
        <v>581</v>
      </c>
      <c r="E1686">
        <v>1</v>
      </c>
      <c r="F1686" t="s">
        <v>766</v>
      </c>
      <c r="G1686">
        <f t="shared" si="26"/>
        <v>1</v>
      </c>
    </row>
    <row r="1687" spans="1:7" x14ac:dyDescent="0.25">
      <c r="A1687" t="e">
        <f>VLOOKUP(B1687,[1]Applicant!$B$2:$D$176,3,FALSE)</f>
        <v>#N/A</v>
      </c>
      <c r="B1687" t="s">
        <v>1214</v>
      </c>
      <c r="C1687" t="s">
        <v>541</v>
      </c>
      <c r="D1687" t="s">
        <v>581</v>
      </c>
      <c r="E1687">
        <v>1</v>
      </c>
      <c r="F1687" t="s">
        <v>766</v>
      </c>
      <c r="G1687">
        <f t="shared" si="26"/>
        <v>1</v>
      </c>
    </row>
    <row r="1688" spans="1:7" x14ac:dyDescent="0.25">
      <c r="A1688" t="e">
        <f>VLOOKUP(B1688,[1]Applicant!$B$2:$D$176,3,FALSE)</f>
        <v>#N/A</v>
      </c>
      <c r="B1688" t="s">
        <v>1214</v>
      </c>
      <c r="C1688" t="s">
        <v>543</v>
      </c>
      <c r="D1688" t="s">
        <v>581</v>
      </c>
      <c r="E1688">
        <v>1</v>
      </c>
      <c r="F1688" t="s">
        <v>766</v>
      </c>
      <c r="G1688">
        <f t="shared" si="26"/>
        <v>1</v>
      </c>
    </row>
    <row r="1689" spans="1:7" x14ac:dyDescent="0.25">
      <c r="A1689" t="e">
        <f>VLOOKUP(B1689,[1]Applicant!$B$2:$D$176,3,FALSE)</f>
        <v>#N/A</v>
      </c>
      <c r="B1689" t="s">
        <v>1214</v>
      </c>
      <c r="C1689" t="s">
        <v>545</v>
      </c>
      <c r="D1689" t="s">
        <v>581</v>
      </c>
      <c r="E1689">
        <v>1</v>
      </c>
      <c r="F1689" t="s">
        <v>766</v>
      </c>
      <c r="G1689">
        <f t="shared" si="26"/>
        <v>1</v>
      </c>
    </row>
    <row r="1690" spans="1:7" x14ac:dyDescent="0.25">
      <c r="A1690" t="e">
        <f>VLOOKUP(B1690,[1]Applicant!$B$2:$D$176,3,FALSE)</f>
        <v>#N/A</v>
      </c>
      <c r="B1690" t="s">
        <v>1214</v>
      </c>
      <c r="C1690" t="s">
        <v>547</v>
      </c>
      <c r="D1690" t="s">
        <v>581</v>
      </c>
      <c r="E1690">
        <v>1</v>
      </c>
      <c r="F1690" t="s">
        <v>766</v>
      </c>
      <c r="G1690">
        <f t="shared" si="26"/>
        <v>1</v>
      </c>
    </row>
    <row r="1691" spans="1:7" x14ac:dyDescent="0.25">
      <c r="A1691" t="e">
        <f>VLOOKUP(B1691,[1]Applicant!$B$2:$D$176,3,FALSE)</f>
        <v>#N/A</v>
      </c>
      <c r="B1691" t="s">
        <v>1214</v>
      </c>
      <c r="C1691" t="s">
        <v>550</v>
      </c>
      <c r="D1691" t="s">
        <v>581</v>
      </c>
      <c r="E1691">
        <v>1</v>
      </c>
      <c r="F1691" t="s">
        <v>766</v>
      </c>
      <c r="G1691">
        <f t="shared" si="26"/>
        <v>1</v>
      </c>
    </row>
    <row r="1692" spans="1:7" x14ac:dyDescent="0.25">
      <c r="A1692" t="e">
        <f>VLOOKUP(B1692,[1]Applicant!$B$2:$D$176,3,FALSE)</f>
        <v>#N/A</v>
      </c>
      <c r="B1692" t="s">
        <v>1214</v>
      </c>
      <c r="C1692" t="s">
        <v>627</v>
      </c>
      <c r="D1692" t="s">
        <v>581</v>
      </c>
      <c r="E1692">
        <v>1</v>
      </c>
      <c r="F1692" t="s">
        <v>766</v>
      </c>
      <c r="G1692">
        <f t="shared" si="26"/>
        <v>1</v>
      </c>
    </row>
    <row r="1693" spans="1:7" x14ac:dyDescent="0.25">
      <c r="A1693" t="e">
        <f>VLOOKUP(B1693,[1]Applicant!$B$2:$D$176,3,FALSE)</f>
        <v>#N/A</v>
      </c>
      <c r="B1693" t="s">
        <v>1214</v>
      </c>
      <c r="D1693" t="s">
        <v>533</v>
      </c>
      <c r="E1693">
        <v>1</v>
      </c>
      <c r="F1693" t="s">
        <v>533</v>
      </c>
      <c r="G1693">
        <f t="shared" si="26"/>
        <v>0</v>
      </c>
    </row>
    <row r="1694" spans="1:7" x14ac:dyDescent="0.25">
      <c r="A1694" t="e">
        <f>VLOOKUP(B1694,[1]Applicant!$B$2:$D$176,3,FALSE)</f>
        <v>#N/A</v>
      </c>
      <c r="B1694" t="s">
        <v>1214</v>
      </c>
      <c r="D1694" t="s">
        <v>533</v>
      </c>
      <c r="E1694">
        <v>1</v>
      </c>
      <c r="F1694" t="s">
        <v>533</v>
      </c>
      <c r="G1694">
        <f t="shared" si="26"/>
        <v>0</v>
      </c>
    </row>
    <row r="1695" spans="1:7" x14ac:dyDescent="0.25">
      <c r="A1695" t="e">
        <f>VLOOKUP(B1695,[1]Applicant!$B$2:$D$176,3,FALSE)</f>
        <v>#N/A</v>
      </c>
      <c r="B1695" t="s">
        <v>1214</v>
      </c>
      <c r="C1695" t="s">
        <v>532</v>
      </c>
      <c r="D1695" t="s">
        <v>581</v>
      </c>
      <c r="E1695">
        <v>1</v>
      </c>
      <c r="F1695" t="s">
        <v>766</v>
      </c>
      <c r="G1695">
        <f t="shared" si="26"/>
        <v>1</v>
      </c>
    </row>
    <row r="1696" spans="1:7" x14ac:dyDescent="0.25">
      <c r="A1696" t="e">
        <f>VLOOKUP(B1696,[1]Applicant!$B$2:$D$176,3,FALSE)</f>
        <v>#N/A</v>
      </c>
      <c r="B1696" t="s">
        <v>1215</v>
      </c>
      <c r="C1696" t="s">
        <v>541</v>
      </c>
      <c r="D1696" t="s">
        <v>644</v>
      </c>
      <c r="E1696">
        <v>1</v>
      </c>
      <c r="F1696" t="s">
        <v>764</v>
      </c>
      <c r="G1696">
        <f t="shared" si="26"/>
        <v>3</v>
      </c>
    </row>
    <row r="1697" spans="1:7" x14ac:dyDescent="0.25">
      <c r="A1697" t="e">
        <f>VLOOKUP(B1697,[1]Applicant!$B$2:$D$176,3,FALSE)</f>
        <v>#N/A</v>
      </c>
      <c r="B1697" t="s">
        <v>1215</v>
      </c>
      <c r="C1697" t="s">
        <v>541</v>
      </c>
      <c r="D1697" t="s">
        <v>591</v>
      </c>
      <c r="E1697">
        <v>1</v>
      </c>
      <c r="F1697" t="s">
        <v>764</v>
      </c>
      <c r="G1697">
        <f t="shared" si="26"/>
        <v>3</v>
      </c>
    </row>
    <row r="1698" spans="1:7" x14ac:dyDescent="0.25">
      <c r="A1698" t="e">
        <f>VLOOKUP(B1698,[1]Applicant!$B$2:$D$176,3,FALSE)</f>
        <v>#N/A</v>
      </c>
      <c r="B1698" t="s">
        <v>1215</v>
      </c>
      <c r="C1698" t="s">
        <v>543</v>
      </c>
      <c r="D1698" t="s">
        <v>592</v>
      </c>
      <c r="E1698">
        <v>1</v>
      </c>
      <c r="F1698" t="s">
        <v>764</v>
      </c>
      <c r="G1698">
        <f t="shared" si="26"/>
        <v>3</v>
      </c>
    </row>
    <row r="1699" spans="1:7" x14ac:dyDescent="0.25">
      <c r="A1699" t="e">
        <f>VLOOKUP(B1699,[1]Applicant!$B$2:$D$176,3,FALSE)</f>
        <v>#N/A</v>
      </c>
      <c r="B1699" t="s">
        <v>1215</v>
      </c>
      <c r="C1699" t="s">
        <v>545</v>
      </c>
      <c r="D1699" t="s">
        <v>624</v>
      </c>
      <c r="E1699">
        <v>1</v>
      </c>
      <c r="F1699" t="s">
        <v>764</v>
      </c>
      <c r="G1699">
        <f t="shared" si="26"/>
        <v>3</v>
      </c>
    </row>
    <row r="1700" spans="1:7" x14ac:dyDescent="0.25">
      <c r="A1700" t="e">
        <f>VLOOKUP(B1700,[1]Applicant!$B$2:$D$176,3,FALSE)</f>
        <v>#N/A</v>
      </c>
      <c r="B1700" t="s">
        <v>1215</v>
      </c>
      <c r="C1700" t="s">
        <v>545</v>
      </c>
      <c r="D1700" t="s">
        <v>592</v>
      </c>
      <c r="E1700">
        <v>1</v>
      </c>
      <c r="F1700" t="s">
        <v>764</v>
      </c>
      <c r="G1700">
        <f t="shared" si="26"/>
        <v>3</v>
      </c>
    </row>
    <row r="1701" spans="1:7" x14ac:dyDescent="0.25">
      <c r="A1701" t="e">
        <f>VLOOKUP(B1701,[1]Applicant!$B$2:$D$176,3,FALSE)</f>
        <v>#N/A</v>
      </c>
      <c r="B1701" t="s">
        <v>1215</v>
      </c>
      <c r="C1701" t="s">
        <v>547</v>
      </c>
      <c r="D1701" t="s">
        <v>591</v>
      </c>
      <c r="E1701">
        <v>1</v>
      </c>
      <c r="F1701" t="s">
        <v>764</v>
      </c>
      <c r="G1701">
        <f t="shared" si="26"/>
        <v>3</v>
      </c>
    </row>
    <row r="1702" spans="1:7" x14ac:dyDescent="0.25">
      <c r="A1702" t="e">
        <f>VLOOKUP(B1702,[1]Applicant!$B$2:$D$176,3,FALSE)</f>
        <v>#N/A</v>
      </c>
      <c r="B1702" t="s">
        <v>1215</v>
      </c>
      <c r="C1702" t="s">
        <v>547</v>
      </c>
      <c r="D1702" t="s">
        <v>624</v>
      </c>
      <c r="E1702">
        <v>1</v>
      </c>
      <c r="F1702" t="s">
        <v>764</v>
      </c>
      <c r="G1702">
        <f t="shared" si="26"/>
        <v>3</v>
      </c>
    </row>
    <row r="1703" spans="1:7" x14ac:dyDescent="0.25">
      <c r="A1703" t="e">
        <f>VLOOKUP(B1703,[1]Applicant!$B$2:$D$176,3,FALSE)</f>
        <v>#N/A</v>
      </c>
      <c r="B1703" t="s">
        <v>1215</v>
      </c>
      <c r="C1703" t="s">
        <v>547</v>
      </c>
      <c r="D1703" t="s">
        <v>765</v>
      </c>
      <c r="E1703">
        <v>1</v>
      </c>
      <c r="F1703" t="s">
        <v>764</v>
      </c>
      <c r="G1703">
        <f t="shared" si="26"/>
        <v>3</v>
      </c>
    </row>
    <row r="1704" spans="1:7" x14ac:dyDescent="0.25">
      <c r="A1704" t="e">
        <f>VLOOKUP(B1704,[1]Applicant!$B$2:$D$176,3,FALSE)</f>
        <v>#N/A</v>
      </c>
      <c r="B1704" t="s">
        <v>1215</v>
      </c>
      <c r="C1704" t="s">
        <v>550</v>
      </c>
      <c r="D1704" t="s">
        <v>592</v>
      </c>
      <c r="E1704">
        <v>1</v>
      </c>
      <c r="F1704" t="s">
        <v>763</v>
      </c>
      <c r="G1704">
        <f t="shared" si="26"/>
        <v>3</v>
      </c>
    </row>
    <row r="1705" spans="1:7" x14ac:dyDescent="0.25">
      <c r="A1705" t="e">
        <f>VLOOKUP(B1705,[1]Applicant!$B$2:$D$176,3,FALSE)</f>
        <v>#N/A</v>
      </c>
      <c r="B1705" t="s">
        <v>1215</v>
      </c>
      <c r="C1705" t="s">
        <v>550</v>
      </c>
      <c r="D1705" t="s">
        <v>591</v>
      </c>
      <c r="E1705">
        <v>1</v>
      </c>
      <c r="F1705" t="s">
        <v>762</v>
      </c>
      <c r="G1705">
        <f t="shared" si="26"/>
        <v>3</v>
      </c>
    </row>
    <row r="1706" spans="1:7" x14ac:dyDescent="0.25">
      <c r="A1706" t="e">
        <f>VLOOKUP(B1706,[1]Applicant!$B$2:$D$176,3,FALSE)</f>
        <v>#N/A</v>
      </c>
      <c r="B1706" t="s">
        <v>1215</v>
      </c>
      <c r="C1706" t="s">
        <v>550</v>
      </c>
      <c r="D1706" t="s">
        <v>624</v>
      </c>
      <c r="E1706">
        <v>1</v>
      </c>
      <c r="F1706" t="s">
        <v>762</v>
      </c>
      <c r="G1706">
        <f t="shared" si="26"/>
        <v>3</v>
      </c>
    </row>
    <row r="1707" spans="1:7" x14ac:dyDescent="0.25">
      <c r="A1707" t="e">
        <f>VLOOKUP(B1707,[1]Applicant!$B$2:$D$176,3,FALSE)</f>
        <v>#N/A</v>
      </c>
      <c r="B1707" t="s">
        <v>1215</v>
      </c>
      <c r="E1707">
        <v>1</v>
      </c>
      <c r="G1707">
        <f t="shared" si="26"/>
        <v>0</v>
      </c>
    </row>
    <row r="1708" spans="1:7" x14ac:dyDescent="0.25">
      <c r="A1708" t="e">
        <f>VLOOKUP(B1708,[1]Applicant!$B$2:$D$176,3,FALSE)</f>
        <v>#N/A</v>
      </c>
      <c r="B1708" t="s">
        <v>1215</v>
      </c>
      <c r="E1708">
        <v>1</v>
      </c>
      <c r="G1708">
        <f t="shared" si="26"/>
        <v>0</v>
      </c>
    </row>
    <row r="1709" spans="1:7" x14ac:dyDescent="0.25">
      <c r="A1709" t="e">
        <f>VLOOKUP(B1709,[1]Applicant!$B$2:$D$176,3,FALSE)</f>
        <v>#N/A</v>
      </c>
      <c r="B1709" t="s">
        <v>1215</v>
      </c>
      <c r="E1709">
        <v>1</v>
      </c>
      <c r="G1709">
        <f t="shared" si="26"/>
        <v>0</v>
      </c>
    </row>
    <row r="1710" spans="1:7" x14ac:dyDescent="0.25">
      <c r="A1710" t="e">
        <f>VLOOKUP(B1710,[1]Applicant!$B$2:$D$176,3,FALSE)</f>
        <v>#N/A</v>
      </c>
      <c r="B1710" t="s">
        <v>1215</v>
      </c>
      <c r="E1710">
        <v>1</v>
      </c>
      <c r="G1710">
        <f t="shared" si="26"/>
        <v>0</v>
      </c>
    </row>
    <row r="1711" spans="1:7" x14ac:dyDescent="0.25">
      <c r="A1711" t="e">
        <f>VLOOKUP(B1711,[1]Applicant!$B$2:$D$176,3,FALSE)</f>
        <v>#N/A</v>
      </c>
      <c r="B1711" t="s">
        <v>1216</v>
      </c>
      <c r="C1711" t="s">
        <v>539</v>
      </c>
      <c r="D1711" t="s">
        <v>759</v>
      </c>
      <c r="E1711">
        <v>1</v>
      </c>
      <c r="F1711" t="s">
        <v>761</v>
      </c>
      <c r="G1711">
        <f t="shared" si="26"/>
        <v>3</v>
      </c>
    </row>
    <row r="1712" spans="1:7" x14ac:dyDescent="0.25">
      <c r="A1712" t="e">
        <f>VLOOKUP(B1712,[1]Applicant!$B$2:$D$176,3,FALSE)</f>
        <v>#N/A</v>
      </c>
      <c r="B1712" t="s">
        <v>1216</v>
      </c>
      <c r="C1712" t="s">
        <v>541</v>
      </c>
      <c r="D1712" t="s">
        <v>759</v>
      </c>
      <c r="E1712">
        <v>1</v>
      </c>
      <c r="F1712" t="s">
        <v>761</v>
      </c>
      <c r="G1712">
        <f t="shared" si="26"/>
        <v>3</v>
      </c>
    </row>
    <row r="1713" spans="1:7" x14ac:dyDescent="0.25">
      <c r="A1713" t="e">
        <f>VLOOKUP(B1713,[1]Applicant!$B$2:$D$176,3,FALSE)</f>
        <v>#N/A</v>
      </c>
      <c r="B1713" t="s">
        <v>1216</v>
      </c>
      <c r="C1713" t="s">
        <v>543</v>
      </c>
      <c r="D1713" t="s">
        <v>759</v>
      </c>
      <c r="E1713">
        <v>1</v>
      </c>
      <c r="F1713" t="s">
        <v>761</v>
      </c>
      <c r="G1713">
        <f t="shared" si="26"/>
        <v>3</v>
      </c>
    </row>
    <row r="1714" spans="1:7" x14ac:dyDescent="0.25">
      <c r="A1714" t="e">
        <f>VLOOKUP(B1714,[1]Applicant!$B$2:$D$176,3,FALSE)</f>
        <v>#N/A</v>
      </c>
      <c r="B1714" t="s">
        <v>1216</v>
      </c>
      <c r="C1714" t="s">
        <v>545</v>
      </c>
      <c r="D1714" t="s">
        <v>759</v>
      </c>
      <c r="E1714">
        <v>1</v>
      </c>
      <c r="F1714" t="s">
        <v>761</v>
      </c>
      <c r="G1714">
        <f t="shared" si="26"/>
        <v>3</v>
      </c>
    </row>
    <row r="1715" spans="1:7" x14ac:dyDescent="0.25">
      <c r="A1715" t="e">
        <f>VLOOKUP(B1715,[1]Applicant!$B$2:$D$176,3,FALSE)</f>
        <v>#N/A</v>
      </c>
      <c r="B1715" t="s">
        <v>1216</v>
      </c>
      <c r="C1715" t="s">
        <v>547</v>
      </c>
      <c r="D1715" t="s">
        <v>759</v>
      </c>
      <c r="E1715">
        <v>1</v>
      </c>
      <c r="F1715" t="s">
        <v>760</v>
      </c>
      <c r="G1715">
        <f t="shared" si="26"/>
        <v>3</v>
      </c>
    </row>
    <row r="1716" spans="1:7" x14ac:dyDescent="0.25">
      <c r="A1716" t="e">
        <f>VLOOKUP(B1716,[1]Applicant!$B$2:$D$176,3,FALSE)</f>
        <v>#N/A</v>
      </c>
      <c r="B1716" t="s">
        <v>1216</v>
      </c>
      <c r="C1716" t="s">
        <v>550</v>
      </c>
      <c r="D1716" t="s">
        <v>759</v>
      </c>
      <c r="E1716">
        <v>1</v>
      </c>
      <c r="F1716" t="s">
        <v>758</v>
      </c>
      <c r="G1716">
        <f t="shared" si="26"/>
        <v>3</v>
      </c>
    </row>
    <row r="1717" spans="1:7" x14ac:dyDescent="0.25">
      <c r="A1717" t="e">
        <f>VLOOKUP(B1717,[1]Applicant!$B$2:$D$176,3,FALSE)</f>
        <v>#N/A</v>
      </c>
      <c r="B1717" t="s">
        <v>1216</v>
      </c>
      <c r="E1717">
        <v>1</v>
      </c>
      <c r="G1717">
        <f t="shared" si="26"/>
        <v>0</v>
      </c>
    </row>
    <row r="1718" spans="1:7" x14ac:dyDescent="0.25">
      <c r="A1718" t="e">
        <f>VLOOKUP(B1718,[1]Applicant!$B$2:$D$176,3,FALSE)</f>
        <v>#N/A</v>
      </c>
      <c r="B1718" t="s">
        <v>1216</v>
      </c>
      <c r="E1718">
        <v>1</v>
      </c>
      <c r="G1718">
        <f t="shared" si="26"/>
        <v>0</v>
      </c>
    </row>
    <row r="1719" spans="1:7" x14ac:dyDescent="0.25">
      <c r="A1719" t="e">
        <f>VLOOKUP(B1719,[1]Applicant!$B$2:$D$176,3,FALSE)</f>
        <v>#N/A</v>
      </c>
      <c r="B1719" t="s">
        <v>1216</v>
      </c>
      <c r="E1719">
        <v>1</v>
      </c>
      <c r="G1719">
        <f t="shared" si="26"/>
        <v>0</v>
      </c>
    </row>
    <row r="1720" spans="1:7" x14ac:dyDescent="0.25">
      <c r="A1720" t="e">
        <f>VLOOKUP(B1720,[1]Applicant!$B$2:$D$176,3,FALSE)</f>
        <v>#N/A</v>
      </c>
      <c r="B1720" t="s">
        <v>1216</v>
      </c>
      <c r="E1720">
        <v>1</v>
      </c>
      <c r="G1720">
        <f t="shared" si="26"/>
        <v>0</v>
      </c>
    </row>
    <row r="1721" spans="1:7" x14ac:dyDescent="0.25">
      <c r="A1721" t="e">
        <f>VLOOKUP(B1721,[1]Applicant!$B$2:$D$176,3,FALSE)</f>
        <v>#N/A</v>
      </c>
      <c r="B1721" t="s">
        <v>1216</v>
      </c>
      <c r="E1721">
        <v>1</v>
      </c>
      <c r="G1721">
        <f t="shared" si="26"/>
        <v>0</v>
      </c>
    </row>
    <row r="1722" spans="1:7" x14ac:dyDescent="0.25">
      <c r="A1722" t="e">
        <f>VLOOKUP(B1722,[1]Applicant!$B$2:$D$176,3,FALSE)</f>
        <v>#N/A</v>
      </c>
      <c r="B1722" t="s">
        <v>1216</v>
      </c>
      <c r="E1722">
        <v>1</v>
      </c>
      <c r="G1722">
        <f t="shared" si="26"/>
        <v>0</v>
      </c>
    </row>
    <row r="1723" spans="1:7" x14ac:dyDescent="0.25">
      <c r="A1723" t="e">
        <f>VLOOKUP(B1723,[1]Applicant!$B$2:$D$176,3,FALSE)</f>
        <v>#N/A</v>
      </c>
      <c r="B1723" t="s">
        <v>1216</v>
      </c>
      <c r="E1723">
        <v>1</v>
      </c>
      <c r="G1723">
        <f t="shared" si="26"/>
        <v>0</v>
      </c>
    </row>
    <row r="1724" spans="1:7" x14ac:dyDescent="0.25">
      <c r="A1724" t="e">
        <f>VLOOKUP(B1724,[1]Applicant!$B$2:$D$176,3,FALSE)</f>
        <v>#N/A</v>
      </c>
      <c r="B1724" t="s">
        <v>1216</v>
      </c>
      <c r="E1724">
        <v>1</v>
      </c>
      <c r="G1724">
        <f t="shared" si="26"/>
        <v>0</v>
      </c>
    </row>
    <row r="1725" spans="1:7" x14ac:dyDescent="0.25">
      <c r="A1725" t="e">
        <f>VLOOKUP(B1725,[1]Applicant!$B$2:$D$176,3,FALSE)</f>
        <v>#N/A</v>
      </c>
      <c r="B1725" t="s">
        <v>1216</v>
      </c>
      <c r="E1725">
        <v>1</v>
      </c>
      <c r="G1725">
        <f t="shared" si="26"/>
        <v>0</v>
      </c>
    </row>
    <row r="1726" spans="1:7" x14ac:dyDescent="0.25">
      <c r="A1726" t="e">
        <f>VLOOKUP(B1726,[1]Applicant!$B$2:$D$176,3,FALSE)</f>
        <v>#N/A</v>
      </c>
      <c r="B1726" t="s">
        <v>1218</v>
      </c>
      <c r="C1726" t="s">
        <v>552</v>
      </c>
      <c r="D1726" t="s">
        <v>533</v>
      </c>
      <c r="E1726">
        <v>1</v>
      </c>
      <c r="F1726" t="s">
        <v>533</v>
      </c>
      <c r="G1726">
        <f t="shared" si="26"/>
        <v>0</v>
      </c>
    </row>
    <row r="1727" spans="1:7" x14ac:dyDescent="0.25">
      <c r="A1727" t="e">
        <f>VLOOKUP(B1727,[1]Applicant!$B$2:$D$176,3,FALSE)</f>
        <v>#N/A</v>
      </c>
      <c r="B1727" t="s">
        <v>1218</v>
      </c>
      <c r="C1727" t="s">
        <v>524</v>
      </c>
      <c r="D1727" t="s">
        <v>533</v>
      </c>
      <c r="E1727">
        <v>1</v>
      </c>
      <c r="F1727" t="s">
        <v>533</v>
      </c>
      <c r="G1727">
        <f t="shared" si="26"/>
        <v>0</v>
      </c>
    </row>
    <row r="1728" spans="1:7" x14ac:dyDescent="0.25">
      <c r="A1728" t="e">
        <f>VLOOKUP(B1728,[1]Applicant!$B$2:$D$176,3,FALSE)</f>
        <v>#N/A</v>
      </c>
      <c r="B1728" t="s">
        <v>1218</v>
      </c>
      <c r="C1728" t="s">
        <v>526</v>
      </c>
      <c r="D1728" t="s">
        <v>533</v>
      </c>
      <c r="E1728">
        <v>1</v>
      </c>
      <c r="F1728" t="s">
        <v>533</v>
      </c>
      <c r="G1728">
        <f t="shared" si="26"/>
        <v>0</v>
      </c>
    </row>
    <row r="1729" spans="1:7" x14ac:dyDescent="0.25">
      <c r="A1729" t="e">
        <f>VLOOKUP(B1729,[1]Applicant!$B$2:$D$176,3,FALSE)</f>
        <v>#N/A</v>
      </c>
      <c r="B1729" t="s">
        <v>1218</v>
      </c>
      <c r="C1729" t="s">
        <v>528</v>
      </c>
      <c r="D1729" t="s">
        <v>533</v>
      </c>
      <c r="E1729">
        <v>1</v>
      </c>
      <c r="F1729" t="s">
        <v>533</v>
      </c>
      <c r="G1729">
        <f t="shared" si="26"/>
        <v>0</v>
      </c>
    </row>
    <row r="1730" spans="1:7" x14ac:dyDescent="0.25">
      <c r="A1730" t="e">
        <f>VLOOKUP(B1730,[1]Applicant!$B$2:$D$176,3,FALSE)</f>
        <v>#N/A</v>
      </c>
      <c r="B1730" t="s">
        <v>1218</v>
      </c>
      <c r="C1730" t="s">
        <v>529</v>
      </c>
      <c r="D1730" t="s">
        <v>533</v>
      </c>
      <c r="E1730">
        <v>1</v>
      </c>
      <c r="F1730" t="s">
        <v>533</v>
      </c>
      <c r="G1730">
        <f t="shared" ref="G1730:G1793" si="27">IFERROR(VLOOKUP(D1730,$I$2:$J$126,2,0),0)</f>
        <v>0</v>
      </c>
    </row>
    <row r="1731" spans="1:7" x14ac:dyDescent="0.25">
      <c r="A1731" t="e">
        <f>VLOOKUP(B1731,[1]Applicant!$B$2:$D$176,3,FALSE)</f>
        <v>#N/A</v>
      </c>
      <c r="B1731" t="s">
        <v>1218</v>
      </c>
      <c r="C1731" t="s">
        <v>532</v>
      </c>
      <c r="D1731" t="s">
        <v>533</v>
      </c>
      <c r="E1731">
        <v>1</v>
      </c>
      <c r="F1731" t="s">
        <v>533</v>
      </c>
      <c r="G1731">
        <f t="shared" si="27"/>
        <v>0</v>
      </c>
    </row>
    <row r="1732" spans="1:7" x14ac:dyDescent="0.25">
      <c r="A1732" t="e">
        <f>VLOOKUP(B1732,[1]Applicant!$B$2:$D$176,3,FALSE)</f>
        <v>#N/A</v>
      </c>
      <c r="B1732" t="s">
        <v>1218</v>
      </c>
      <c r="C1732" t="s">
        <v>534</v>
      </c>
      <c r="D1732" t="s">
        <v>533</v>
      </c>
      <c r="E1732">
        <v>1</v>
      </c>
      <c r="F1732" t="s">
        <v>533</v>
      </c>
      <c r="G1732">
        <f t="shared" si="27"/>
        <v>0</v>
      </c>
    </row>
    <row r="1733" spans="1:7" x14ac:dyDescent="0.25">
      <c r="A1733" t="e">
        <f>VLOOKUP(B1733,[1]Applicant!$B$2:$D$176,3,FALSE)</f>
        <v>#N/A</v>
      </c>
      <c r="B1733" t="s">
        <v>1218</v>
      </c>
      <c r="C1733" t="s">
        <v>536</v>
      </c>
      <c r="D1733" t="s">
        <v>533</v>
      </c>
      <c r="E1733">
        <v>1</v>
      </c>
      <c r="F1733" t="s">
        <v>533</v>
      </c>
      <c r="G1733">
        <f t="shared" si="27"/>
        <v>0</v>
      </c>
    </row>
    <row r="1734" spans="1:7" x14ac:dyDescent="0.25">
      <c r="A1734" t="e">
        <f>VLOOKUP(B1734,[1]Applicant!$B$2:$D$176,3,FALSE)</f>
        <v>#N/A</v>
      </c>
      <c r="B1734" t="s">
        <v>1218</v>
      </c>
      <c r="C1734" t="s">
        <v>538</v>
      </c>
      <c r="D1734" t="s">
        <v>533</v>
      </c>
      <c r="E1734">
        <v>1</v>
      </c>
      <c r="F1734" t="s">
        <v>533</v>
      </c>
      <c r="G1734">
        <f t="shared" si="27"/>
        <v>0</v>
      </c>
    </row>
    <row r="1735" spans="1:7" x14ac:dyDescent="0.25">
      <c r="A1735" t="e">
        <f>VLOOKUP(B1735,[1]Applicant!$B$2:$D$176,3,FALSE)</f>
        <v>#N/A</v>
      </c>
      <c r="B1735" t="s">
        <v>1218</v>
      </c>
      <c r="C1735" t="s">
        <v>539</v>
      </c>
      <c r="D1735" t="s">
        <v>533</v>
      </c>
      <c r="E1735">
        <v>1</v>
      </c>
      <c r="F1735" t="s">
        <v>533</v>
      </c>
      <c r="G1735">
        <f t="shared" si="27"/>
        <v>0</v>
      </c>
    </row>
    <row r="1736" spans="1:7" x14ac:dyDescent="0.25">
      <c r="A1736" t="e">
        <f>VLOOKUP(B1736,[1]Applicant!$B$2:$D$176,3,FALSE)</f>
        <v>#N/A</v>
      </c>
      <c r="B1736" t="s">
        <v>1218</v>
      </c>
      <c r="C1736" t="s">
        <v>541</v>
      </c>
      <c r="D1736" t="s">
        <v>533</v>
      </c>
      <c r="E1736">
        <v>1</v>
      </c>
      <c r="F1736" t="s">
        <v>533</v>
      </c>
      <c r="G1736">
        <f t="shared" si="27"/>
        <v>0</v>
      </c>
    </row>
    <row r="1737" spans="1:7" x14ac:dyDescent="0.25">
      <c r="A1737" t="e">
        <f>VLOOKUP(B1737,[1]Applicant!$B$2:$D$176,3,FALSE)</f>
        <v>#N/A</v>
      </c>
      <c r="B1737" t="s">
        <v>1218</v>
      </c>
      <c r="C1737" t="s">
        <v>543</v>
      </c>
      <c r="D1737" t="s">
        <v>533</v>
      </c>
      <c r="E1737">
        <v>1</v>
      </c>
      <c r="F1737" t="s">
        <v>533</v>
      </c>
      <c r="G1737">
        <f t="shared" si="27"/>
        <v>0</v>
      </c>
    </row>
    <row r="1738" spans="1:7" x14ac:dyDescent="0.25">
      <c r="A1738" t="e">
        <f>VLOOKUP(B1738,[1]Applicant!$B$2:$D$176,3,FALSE)</f>
        <v>#N/A</v>
      </c>
      <c r="B1738" t="s">
        <v>1218</v>
      </c>
      <c r="C1738" t="s">
        <v>545</v>
      </c>
      <c r="D1738" t="s">
        <v>533</v>
      </c>
      <c r="E1738">
        <v>1</v>
      </c>
      <c r="F1738" t="s">
        <v>533</v>
      </c>
      <c r="G1738">
        <f t="shared" si="27"/>
        <v>0</v>
      </c>
    </row>
    <row r="1739" spans="1:7" x14ac:dyDescent="0.25">
      <c r="A1739" t="e">
        <f>VLOOKUP(B1739,[1]Applicant!$B$2:$D$176,3,FALSE)</f>
        <v>#N/A</v>
      </c>
      <c r="B1739" t="s">
        <v>1218</v>
      </c>
      <c r="C1739" t="s">
        <v>547</v>
      </c>
      <c r="D1739" t="s">
        <v>533</v>
      </c>
      <c r="E1739">
        <v>1</v>
      </c>
      <c r="F1739" t="s">
        <v>533</v>
      </c>
      <c r="G1739">
        <f t="shared" si="27"/>
        <v>0</v>
      </c>
    </row>
    <row r="1740" spans="1:7" x14ac:dyDescent="0.25">
      <c r="A1740" t="e">
        <f>VLOOKUP(B1740,[1]Applicant!$B$2:$D$176,3,FALSE)</f>
        <v>#N/A</v>
      </c>
      <c r="B1740" t="s">
        <v>1218</v>
      </c>
      <c r="C1740" t="s">
        <v>550</v>
      </c>
      <c r="D1740" t="s">
        <v>533</v>
      </c>
      <c r="E1740">
        <v>1</v>
      </c>
      <c r="F1740" t="s">
        <v>533</v>
      </c>
      <c r="G1740">
        <f t="shared" si="27"/>
        <v>0</v>
      </c>
    </row>
    <row r="1741" spans="1:7" x14ac:dyDescent="0.25">
      <c r="A1741" t="e">
        <f>VLOOKUP(B1741,[1]Applicant!$B$2:$D$176,3,FALSE)</f>
        <v>#N/A</v>
      </c>
      <c r="B1741" t="s">
        <v>1219</v>
      </c>
      <c r="C1741" t="s">
        <v>552</v>
      </c>
      <c r="D1741" t="s">
        <v>533</v>
      </c>
      <c r="E1741">
        <v>1</v>
      </c>
      <c r="F1741" t="s">
        <v>533</v>
      </c>
      <c r="G1741">
        <f t="shared" si="27"/>
        <v>0</v>
      </c>
    </row>
    <row r="1742" spans="1:7" x14ac:dyDescent="0.25">
      <c r="A1742" t="e">
        <f>VLOOKUP(B1742,[1]Applicant!$B$2:$D$176,3,FALSE)</f>
        <v>#N/A</v>
      </c>
      <c r="B1742" t="s">
        <v>1219</v>
      </c>
      <c r="C1742" t="s">
        <v>524</v>
      </c>
      <c r="D1742" t="s">
        <v>533</v>
      </c>
      <c r="E1742">
        <v>1</v>
      </c>
      <c r="F1742" t="s">
        <v>533</v>
      </c>
      <c r="G1742">
        <f t="shared" si="27"/>
        <v>0</v>
      </c>
    </row>
    <row r="1743" spans="1:7" x14ac:dyDescent="0.25">
      <c r="A1743" t="e">
        <f>VLOOKUP(B1743,[1]Applicant!$B$2:$D$176,3,FALSE)</f>
        <v>#N/A</v>
      </c>
      <c r="B1743" t="s">
        <v>1219</v>
      </c>
      <c r="C1743" t="s">
        <v>526</v>
      </c>
      <c r="D1743" t="s">
        <v>533</v>
      </c>
      <c r="E1743">
        <v>1</v>
      </c>
      <c r="F1743" t="s">
        <v>533</v>
      </c>
      <c r="G1743">
        <f t="shared" si="27"/>
        <v>0</v>
      </c>
    </row>
    <row r="1744" spans="1:7" x14ac:dyDescent="0.25">
      <c r="A1744" t="e">
        <f>VLOOKUP(B1744,[1]Applicant!$B$2:$D$176,3,FALSE)</f>
        <v>#N/A</v>
      </c>
      <c r="B1744" t="s">
        <v>1219</v>
      </c>
      <c r="C1744" t="s">
        <v>528</v>
      </c>
      <c r="D1744" t="s">
        <v>533</v>
      </c>
      <c r="E1744">
        <v>1</v>
      </c>
      <c r="F1744" t="s">
        <v>533</v>
      </c>
      <c r="G1744">
        <f t="shared" si="27"/>
        <v>0</v>
      </c>
    </row>
    <row r="1745" spans="1:7" x14ac:dyDescent="0.25">
      <c r="A1745" t="e">
        <f>VLOOKUP(B1745,[1]Applicant!$B$2:$D$176,3,FALSE)</f>
        <v>#N/A</v>
      </c>
      <c r="B1745" t="s">
        <v>1219</v>
      </c>
      <c r="C1745" t="s">
        <v>529</v>
      </c>
      <c r="D1745" t="s">
        <v>533</v>
      </c>
      <c r="E1745">
        <v>1</v>
      </c>
      <c r="F1745" t="s">
        <v>533</v>
      </c>
      <c r="G1745">
        <f t="shared" si="27"/>
        <v>0</v>
      </c>
    </row>
    <row r="1746" spans="1:7" x14ac:dyDescent="0.25">
      <c r="A1746" t="e">
        <f>VLOOKUP(B1746,[1]Applicant!$B$2:$D$176,3,FALSE)</f>
        <v>#N/A</v>
      </c>
      <c r="B1746" t="s">
        <v>1219</v>
      </c>
      <c r="C1746" t="s">
        <v>532</v>
      </c>
      <c r="D1746" t="s">
        <v>533</v>
      </c>
      <c r="E1746">
        <v>1</v>
      </c>
      <c r="F1746" t="s">
        <v>533</v>
      </c>
      <c r="G1746">
        <f t="shared" si="27"/>
        <v>0</v>
      </c>
    </row>
    <row r="1747" spans="1:7" x14ac:dyDescent="0.25">
      <c r="A1747" t="e">
        <f>VLOOKUP(B1747,[1]Applicant!$B$2:$D$176,3,FALSE)</f>
        <v>#N/A</v>
      </c>
      <c r="B1747" t="s">
        <v>1219</v>
      </c>
      <c r="C1747" t="s">
        <v>534</v>
      </c>
      <c r="D1747" t="s">
        <v>533</v>
      </c>
      <c r="E1747">
        <v>1</v>
      </c>
      <c r="F1747" t="s">
        <v>533</v>
      </c>
      <c r="G1747">
        <f t="shared" si="27"/>
        <v>0</v>
      </c>
    </row>
    <row r="1748" spans="1:7" x14ac:dyDescent="0.25">
      <c r="A1748" t="e">
        <f>VLOOKUP(B1748,[1]Applicant!$B$2:$D$176,3,FALSE)</f>
        <v>#N/A</v>
      </c>
      <c r="B1748" t="s">
        <v>1219</v>
      </c>
      <c r="C1748" t="s">
        <v>536</v>
      </c>
      <c r="D1748" t="s">
        <v>533</v>
      </c>
      <c r="E1748">
        <v>1</v>
      </c>
      <c r="F1748" t="s">
        <v>533</v>
      </c>
      <c r="G1748">
        <f t="shared" si="27"/>
        <v>0</v>
      </c>
    </row>
    <row r="1749" spans="1:7" x14ac:dyDescent="0.25">
      <c r="A1749" t="e">
        <f>VLOOKUP(B1749,[1]Applicant!$B$2:$D$176,3,FALSE)</f>
        <v>#N/A</v>
      </c>
      <c r="B1749" t="s">
        <v>1219</v>
      </c>
      <c r="C1749" t="s">
        <v>538</v>
      </c>
      <c r="D1749" t="s">
        <v>533</v>
      </c>
      <c r="E1749">
        <v>1</v>
      </c>
      <c r="F1749" t="s">
        <v>533</v>
      </c>
      <c r="G1749">
        <f t="shared" si="27"/>
        <v>0</v>
      </c>
    </row>
    <row r="1750" spans="1:7" x14ac:dyDescent="0.25">
      <c r="A1750" t="e">
        <f>VLOOKUP(B1750,[1]Applicant!$B$2:$D$176,3,FALSE)</f>
        <v>#N/A</v>
      </c>
      <c r="B1750" t="s">
        <v>1219</v>
      </c>
      <c r="C1750" t="s">
        <v>539</v>
      </c>
      <c r="D1750" t="s">
        <v>533</v>
      </c>
      <c r="E1750">
        <v>1</v>
      </c>
      <c r="F1750" t="s">
        <v>533</v>
      </c>
      <c r="G1750">
        <f t="shared" si="27"/>
        <v>0</v>
      </c>
    </row>
    <row r="1751" spans="1:7" x14ac:dyDescent="0.25">
      <c r="A1751" t="e">
        <f>VLOOKUP(B1751,[1]Applicant!$B$2:$D$176,3,FALSE)</f>
        <v>#N/A</v>
      </c>
      <c r="B1751" t="s">
        <v>1219</v>
      </c>
      <c r="C1751" t="s">
        <v>541</v>
      </c>
      <c r="D1751" t="s">
        <v>533</v>
      </c>
      <c r="E1751">
        <v>1</v>
      </c>
      <c r="F1751" t="s">
        <v>533</v>
      </c>
      <c r="G1751">
        <f t="shared" si="27"/>
        <v>0</v>
      </c>
    </row>
    <row r="1752" spans="1:7" x14ac:dyDescent="0.25">
      <c r="A1752" t="e">
        <f>VLOOKUP(B1752,[1]Applicant!$B$2:$D$176,3,FALSE)</f>
        <v>#N/A</v>
      </c>
      <c r="B1752" t="s">
        <v>1219</v>
      </c>
      <c r="C1752" t="s">
        <v>543</v>
      </c>
      <c r="D1752" t="s">
        <v>533</v>
      </c>
      <c r="E1752">
        <v>1</v>
      </c>
      <c r="F1752" t="s">
        <v>533</v>
      </c>
      <c r="G1752">
        <f t="shared" si="27"/>
        <v>0</v>
      </c>
    </row>
    <row r="1753" spans="1:7" x14ac:dyDescent="0.25">
      <c r="A1753" t="e">
        <f>VLOOKUP(B1753,[1]Applicant!$B$2:$D$176,3,FALSE)</f>
        <v>#N/A</v>
      </c>
      <c r="B1753" t="s">
        <v>1219</v>
      </c>
      <c r="C1753" t="s">
        <v>545</v>
      </c>
      <c r="D1753" t="s">
        <v>533</v>
      </c>
      <c r="E1753">
        <v>1</v>
      </c>
      <c r="F1753" t="s">
        <v>533</v>
      </c>
      <c r="G1753">
        <f t="shared" si="27"/>
        <v>0</v>
      </c>
    </row>
    <row r="1754" spans="1:7" x14ac:dyDescent="0.25">
      <c r="A1754" t="e">
        <f>VLOOKUP(B1754,[1]Applicant!$B$2:$D$176,3,FALSE)</f>
        <v>#N/A</v>
      </c>
      <c r="B1754" t="s">
        <v>1219</v>
      </c>
      <c r="C1754" t="s">
        <v>547</v>
      </c>
      <c r="D1754" t="s">
        <v>533</v>
      </c>
      <c r="E1754">
        <v>1</v>
      </c>
      <c r="F1754" t="s">
        <v>533</v>
      </c>
      <c r="G1754">
        <f t="shared" si="27"/>
        <v>0</v>
      </c>
    </row>
    <row r="1755" spans="1:7" x14ac:dyDescent="0.25">
      <c r="A1755" t="e">
        <f>VLOOKUP(B1755,[1]Applicant!$B$2:$D$176,3,FALSE)</f>
        <v>#N/A</v>
      </c>
      <c r="B1755" t="s">
        <v>1219</v>
      </c>
      <c r="C1755" t="s">
        <v>550</v>
      </c>
      <c r="D1755" t="s">
        <v>533</v>
      </c>
      <c r="E1755">
        <v>1</v>
      </c>
      <c r="F1755" t="s">
        <v>533</v>
      </c>
      <c r="G1755">
        <f t="shared" si="27"/>
        <v>0</v>
      </c>
    </row>
    <row r="1756" spans="1:7" x14ac:dyDescent="0.25">
      <c r="A1756" t="e">
        <f>VLOOKUP(B1756,[1]Applicant!$B$2:$D$176,3,FALSE)</f>
        <v>#N/A</v>
      </c>
      <c r="B1756" t="s">
        <v>1220</v>
      </c>
      <c r="C1756" t="s">
        <v>552</v>
      </c>
      <c r="D1756" t="s">
        <v>521</v>
      </c>
      <c r="E1756">
        <v>1</v>
      </c>
      <c r="F1756" t="s">
        <v>521</v>
      </c>
      <c r="G1756">
        <f t="shared" si="27"/>
        <v>0</v>
      </c>
    </row>
    <row r="1757" spans="1:7" x14ac:dyDescent="0.25">
      <c r="A1757" t="e">
        <f>VLOOKUP(B1757,[1]Applicant!$B$2:$D$176,3,FALSE)</f>
        <v>#N/A</v>
      </c>
      <c r="B1757" t="s">
        <v>1220</v>
      </c>
      <c r="C1757" t="s">
        <v>524</v>
      </c>
      <c r="D1757" t="s">
        <v>521</v>
      </c>
      <c r="E1757">
        <v>1</v>
      </c>
      <c r="F1757" t="s">
        <v>521</v>
      </c>
      <c r="G1757">
        <f t="shared" si="27"/>
        <v>0</v>
      </c>
    </row>
    <row r="1758" spans="1:7" x14ac:dyDescent="0.25">
      <c r="A1758" t="e">
        <f>VLOOKUP(B1758,[1]Applicant!$B$2:$D$176,3,FALSE)</f>
        <v>#N/A</v>
      </c>
      <c r="B1758" t="s">
        <v>1220</v>
      </c>
      <c r="C1758" t="s">
        <v>526</v>
      </c>
      <c r="D1758" t="s">
        <v>521</v>
      </c>
      <c r="E1758">
        <v>1</v>
      </c>
      <c r="F1758" t="s">
        <v>521</v>
      </c>
      <c r="G1758">
        <f t="shared" si="27"/>
        <v>0</v>
      </c>
    </row>
    <row r="1759" spans="1:7" x14ac:dyDescent="0.25">
      <c r="A1759" t="e">
        <f>VLOOKUP(B1759,[1]Applicant!$B$2:$D$176,3,FALSE)</f>
        <v>#N/A</v>
      </c>
      <c r="B1759" t="s">
        <v>1220</v>
      </c>
      <c r="C1759" t="s">
        <v>528</v>
      </c>
      <c r="D1759" t="s">
        <v>521</v>
      </c>
      <c r="E1759">
        <v>1</v>
      </c>
      <c r="F1759" t="s">
        <v>521</v>
      </c>
      <c r="G1759">
        <f t="shared" si="27"/>
        <v>0</v>
      </c>
    </row>
    <row r="1760" spans="1:7" x14ac:dyDescent="0.25">
      <c r="A1760" t="e">
        <f>VLOOKUP(B1760,[1]Applicant!$B$2:$D$176,3,FALSE)</f>
        <v>#N/A</v>
      </c>
      <c r="B1760" t="s">
        <v>1220</v>
      </c>
      <c r="C1760" t="s">
        <v>529</v>
      </c>
      <c r="D1760" t="s">
        <v>521</v>
      </c>
      <c r="E1760">
        <v>1</v>
      </c>
      <c r="F1760" t="s">
        <v>521</v>
      </c>
      <c r="G1760">
        <f t="shared" si="27"/>
        <v>0</v>
      </c>
    </row>
    <row r="1761" spans="1:7" x14ac:dyDescent="0.25">
      <c r="A1761" t="e">
        <f>VLOOKUP(B1761,[1]Applicant!$B$2:$D$176,3,FALSE)</f>
        <v>#N/A</v>
      </c>
      <c r="B1761" t="s">
        <v>1220</v>
      </c>
      <c r="C1761" t="s">
        <v>532</v>
      </c>
      <c r="D1761" t="s">
        <v>521</v>
      </c>
      <c r="E1761">
        <v>1</v>
      </c>
      <c r="F1761" t="s">
        <v>521</v>
      </c>
      <c r="G1761">
        <f t="shared" si="27"/>
        <v>0</v>
      </c>
    </row>
    <row r="1762" spans="1:7" x14ac:dyDescent="0.25">
      <c r="A1762" t="e">
        <f>VLOOKUP(B1762,[1]Applicant!$B$2:$D$176,3,FALSE)</f>
        <v>#N/A</v>
      </c>
      <c r="B1762" t="s">
        <v>1220</v>
      </c>
      <c r="C1762" t="s">
        <v>534</v>
      </c>
      <c r="D1762" t="s">
        <v>521</v>
      </c>
      <c r="E1762">
        <v>1</v>
      </c>
      <c r="F1762" t="s">
        <v>521</v>
      </c>
      <c r="G1762">
        <f t="shared" si="27"/>
        <v>0</v>
      </c>
    </row>
    <row r="1763" spans="1:7" x14ac:dyDescent="0.25">
      <c r="A1763" t="e">
        <f>VLOOKUP(B1763,[1]Applicant!$B$2:$D$176,3,FALSE)</f>
        <v>#N/A</v>
      </c>
      <c r="B1763" t="s">
        <v>1220</v>
      </c>
      <c r="C1763" t="s">
        <v>536</v>
      </c>
      <c r="D1763" t="s">
        <v>521</v>
      </c>
      <c r="E1763">
        <v>1</v>
      </c>
      <c r="F1763" t="s">
        <v>521</v>
      </c>
      <c r="G1763">
        <f t="shared" si="27"/>
        <v>0</v>
      </c>
    </row>
    <row r="1764" spans="1:7" x14ac:dyDescent="0.25">
      <c r="A1764" t="e">
        <f>VLOOKUP(B1764,[1]Applicant!$B$2:$D$176,3,FALSE)</f>
        <v>#N/A</v>
      </c>
      <c r="B1764" t="s">
        <v>1220</v>
      </c>
      <c r="C1764" t="s">
        <v>538</v>
      </c>
      <c r="D1764" t="s">
        <v>521</v>
      </c>
      <c r="E1764">
        <v>1</v>
      </c>
      <c r="F1764" t="s">
        <v>521</v>
      </c>
      <c r="G1764">
        <f t="shared" si="27"/>
        <v>0</v>
      </c>
    </row>
    <row r="1765" spans="1:7" x14ac:dyDescent="0.25">
      <c r="A1765" t="e">
        <f>VLOOKUP(B1765,[1]Applicant!$B$2:$D$176,3,FALSE)</f>
        <v>#N/A</v>
      </c>
      <c r="B1765" t="s">
        <v>1220</v>
      </c>
      <c r="C1765" t="s">
        <v>539</v>
      </c>
      <c r="D1765" t="s">
        <v>521</v>
      </c>
      <c r="E1765">
        <v>1</v>
      </c>
      <c r="F1765" t="s">
        <v>521</v>
      </c>
      <c r="G1765">
        <f t="shared" si="27"/>
        <v>0</v>
      </c>
    </row>
    <row r="1766" spans="1:7" x14ac:dyDescent="0.25">
      <c r="A1766" t="e">
        <f>VLOOKUP(B1766,[1]Applicant!$B$2:$D$176,3,FALSE)</f>
        <v>#N/A</v>
      </c>
      <c r="B1766" t="s">
        <v>1220</v>
      </c>
      <c r="C1766" t="s">
        <v>541</v>
      </c>
      <c r="D1766" t="s">
        <v>521</v>
      </c>
      <c r="E1766">
        <v>1</v>
      </c>
      <c r="F1766" t="s">
        <v>521</v>
      </c>
      <c r="G1766">
        <f t="shared" si="27"/>
        <v>0</v>
      </c>
    </row>
    <row r="1767" spans="1:7" x14ac:dyDescent="0.25">
      <c r="A1767" t="e">
        <f>VLOOKUP(B1767,[1]Applicant!$B$2:$D$176,3,FALSE)</f>
        <v>#N/A</v>
      </c>
      <c r="B1767" t="s">
        <v>1220</v>
      </c>
      <c r="C1767" t="s">
        <v>543</v>
      </c>
      <c r="D1767" t="s">
        <v>521</v>
      </c>
      <c r="E1767">
        <v>1</v>
      </c>
      <c r="F1767" t="s">
        <v>521</v>
      </c>
      <c r="G1767">
        <f t="shared" si="27"/>
        <v>0</v>
      </c>
    </row>
    <row r="1768" spans="1:7" x14ac:dyDescent="0.25">
      <c r="A1768" t="e">
        <f>VLOOKUP(B1768,[1]Applicant!$B$2:$D$176,3,FALSE)</f>
        <v>#N/A</v>
      </c>
      <c r="B1768" t="s">
        <v>1220</v>
      </c>
      <c r="C1768" t="s">
        <v>545</v>
      </c>
      <c r="D1768" t="s">
        <v>521</v>
      </c>
      <c r="E1768">
        <v>1</v>
      </c>
      <c r="F1768" t="s">
        <v>521</v>
      </c>
      <c r="G1768">
        <f t="shared" si="27"/>
        <v>0</v>
      </c>
    </row>
    <row r="1769" spans="1:7" x14ac:dyDescent="0.25">
      <c r="A1769" t="e">
        <f>VLOOKUP(B1769,[1]Applicant!$B$2:$D$176,3,FALSE)</f>
        <v>#N/A</v>
      </c>
      <c r="B1769" t="s">
        <v>1220</v>
      </c>
      <c r="C1769" t="s">
        <v>547</v>
      </c>
      <c r="D1769" t="s">
        <v>521</v>
      </c>
      <c r="E1769">
        <v>1</v>
      </c>
      <c r="F1769" t="s">
        <v>521</v>
      </c>
      <c r="G1769">
        <f t="shared" si="27"/>
        <v>0</v>
      </c>
    </row>
    <row r="1770" spans="1:7" x14ac:dyDescent="0.25">
      <c r="A1770" t="e">
        <f>VLOOKUP(B1770,[1]Applicant!$B$2:$D$176,3,FALSE)</f>
        <v>#N/A</v>
      </c>
      <c r="B1770" t="s">
        <v>1220</v>
      </c>
      <c r="C1770" t="s">
        <v>550</v>
      </c>
      <c r="D1770" t="s">
        <v>521</v>
      </c>
      <c r="E1770">
        <v>1</v>
      </c>
      <c r="F1770" t="s">
        <v>521</v>
      </c>
      <c r="G1770">
        <f t="shared" si="27"/>
        <v>0</v>
      </c>
    </row>
    <row r="1771" spans="1:7" x14ac:dyDescent="0.25">
      <c r="A1771" t="e">
        <f>VLOOKUP(B1771,[1]Applicant!$B$2:$D$176,3,FALSE)</f>
        <v>#N/A</v>
      </c>
      <c r="B1771" t="s">
        <v>1221</v>
      </c>
      <c r="C1771" t="s">
        <v>552</v>
      </c>
      <c r="D1771" t="s">
        <v>522</v>
      </c>
      <c r="E1771">
        <v>1</v>
      </c>
      <c r="F1771" t="s">
        <v>522</v>
      </c>
      <c r="G1771">
        <f t="shared" si="27"/>
        <v>0</v>
      </c>
    </row>
    <row r="1772" spans="1:7" x14ac:dyDescent="0.25">
      <c r="A1772" t="e">
        <f>VLOOKUP(B1772,[1]Applicant!$B$2:$D$176,3,FALSE)</f>
        <v>#N/A</v>
      </c>
      <c r="B1772" t="s">
        <v>1221</v>
      </c>
      <c r="C1772" t="s">
        <v>524</v>
      </c>
      <c r="D1772" t="s">
        <v>522</v>
      </c>
      <c r="E1772">
        <v>1</v>
      </c>
      <c r="F1772" t="s">
        <v>522</v>
      </c>
      <c r="G1772">
        <f t="shared" si="27"/>
        <v>0</v>
      </c>
    </row>
    <row r="1773" spans="1:7" x14ac:dyDescent="0.25">
      <c r="A1773" t="e">
        <f>VLOOKUP(B1773,[1]Applicant!$B$2:$D$176,3,FALSE)</f>
        <v>#N/A</v>
      </c>
      <c r="B1773" t="s">
        <v>1221</v>
      </c>
      <c r="C1773" t="s">
        <v>526</v>
      </c>
      <c r="D1773" t="s">
        <v>522</v>
      </c>
      <c r="E1773">
        <v>1</v>
      </c>
      <c r="F1773" t="s">
        <v>522</v>
      </c>
      <c r="G1773">
        <f t="shared" si="27"/>
        <v>0</v>
      </c>
    </row>
    <row r="1774" spans="1:7" x14ac:dyDescent="0.25">
      <c r="A1774" t="e">
        <f>VLOOKUP(B1774,[1]Applicant!$B$2:$D$176,3,FALSE)</f>
        <v>#N/A</v>
      </c>
      <c r="B1774" t="s">
        <v>1221</v>
      </c>
      <c r="C1774" t="s">
        <v>528</v>
      </c>
      <c r="D1774" t="s">
        <v>522</v>
      </c>
      <c r="E1774">
        <v>1</v>
      </c>
      <c r="F1774" t="s">
        <v>522</v>
      </c>
      <c r="G1774">
        <f t="shared" si="27"/>
        <v>0</v>
      </c>
    </row>
    <row r="1775" spans="1:7" x14ac:dyDescent="0.25">
      <c r="A1775" t="e">
        <f>VLOOKUP(B1775,[1]Applicant!$B$2:$D$176,3,FALSE)</f>
        <v>#N/A</v>
      </c>
      <c r="B1775" t="s">
        <v>1221</v>
      </c>
      <c r="C1775" t="s">
        <v>529</v>
      </c>
      <c r="D1775" t="s">
        <v>522</v>
      </c>
      <c r="E1775">
        <v>1</v>
      </c>
      <c r="F1775" t="s">
        <v>522</v>
      </c>
      <c r="G1775">
        <f t="shared" si="27"/>
        <v>0</v>
      </c>
    </row>
    <row r="1776" spans="1:7" x14ac:dyDescent="0.25">
      <c r="A1776" t="e">
        <f>VLOOKUP(B1776,[1]Applicant!$B$2:$D$176,3,FALSE)</f>
        <v>#N/A</v>
      </c>
      <c r="B1776" t="s">
        <v>1221</v>
      </c>
      <c r="C1776" t="s">
        <v>532</v>
      </c>
      <c r="D1776" t="s">
        <v>522</v>
      </c>
      <c r="E1776">
        <v>1</v>
      </c>
      <c r="F1776" t="s">
        <v>522</v>
      </c>
      <c r="G1776">
        <f t="shared" si="27"/>
        <v>0</v>
      </c>
    </row>
    <row r="1777" spans="1:7" x14ac:dyDescent="0.25">
      <c r="A1777" t="e">
        <f>VLOOKUP(B1777,[1]Applicant!$B$2:$D$176,3,FALSE)</f>
        <v>#N/A</v>
      </c>
      <c r="B1777" t="s">
        <v>1221</v>
      </c>
      <c r="C1777" t="s">
        <v>534</v>
      </c>
      <c r="D1777" t="s">
        <v>522</v>
      </c>
      <c r="E1777">
        <v>1</v>
      </c>
      <c r="F1777" t="s">
        <v>522</v>
      </c>
      <c r="G1777">
        <f t="shared" si="27"/>
        <v>0</v>
      </c>
    </row>
    <row r="1778" spans="1:7" x14ac:dyDescent="0.25">
      <c r="A1778" t="e">
        <f>VLOOKUP(B1778,[1]Applicant!$B$2:$D$176,3,FALSE)</f>
        <v>#N/A</v>
      </c>
      <c r="B1778" t="s">
        <v>1221</v>
      </c>
      <c r="C1778" t="s">
        <v>536</v>
      </c>
      <c r="D1778" t="s">
        <v>522</v>
      </c>
      <c r="E1778">
        <v>1</v>
      </c>
      <c r="F1778" t="s">
        <v>522</v>
      </c>
      <c r="G1778">
        <f t="shared" si="27"/>
        <v>0</v>
      </c>
    </row>
    <row r="1779" spans="1:7" x14ac:dyDescent="0.25">
      <c r="A1779" t="e">
        <f>VLOOKUP(B1779,[1]Applicant!$B$2:$D$176,3,FALSE)</f>
        <v>#N/A</v>
      </c>
      <c r="B1779" t="s">
        <v>1221</v>
      </c>
      <c r="C1779" t="s">
        <v>538</v>
      </c>
      <c r="D1779" t="s">
        <v>522</v>
      </c>
      <c r="E1779">
        <v>1</v>
      </c>
      <c r="F1779" t="s">
        <v>522</v>
      </c>
      <c r="G1779">
        <f t="shared" si="27"/>
        <v>0</v>
      </c>
    </row>
    <row r="1780" spans="1:7" x14ac:dyDescent="0.25">
      <c r="A1780" t="e">
        <f>VLOOKUP(B1780,[1]Applicant!$B$2:$D$176,3,FALSE)</f>
        <v>#N/A</v>
      </c>
      <c r="B1780" t="s">
        <v>1221</v>
      </c>
      <c r="C1780" t="s">
        <v>539</v>
      </c>
      <c r="D1780" t="s">
        <v>522</v>
      </c>
      <c r="E1780">
        <v>1</v>
      </c>
      <c r="F1780" t="s">
        <v>522</v>
      </c>
      <c r="G1780">
        <f t="shared" si="27"/>
        <v>0</v>
      </c>
    </row>
    <row r="1781" spans="1:7" x14ac:dyDescent="0.25">
      <c r="A1781" t="e">
        <f>VLOOKUP(B1781,[1]Applicant!$B$2:$D$176,3,FALSE)</f>
        <v>#N/A</v>
      </c>
      <c r="B1781" t="s">
        <v>1221</v>
      </c>
      <c r="C1781" t="s">
        <v>541</v>
      </c>
      <c r="D1781" t="s">
        <v>522</v>
      </c>
      <c r="E1781">
        <v>1</v>
      </c>
      <c r="F1781" t="s">
        <v>522</v>
      </c>
      <c r="G1781">
        <f t="shared" si="27"/>
        <v>0</v>
      </c>
    </row>
    <row r="1782" spans="1:7" x14ac:dyDescent="0.25">
      <c r="A1782" t="e">
        <f>VLOOKUP(B1782,[1]Applicant!$B$2:$D$176,3,FALSE)</f>
        <v>#N/A</v>
      </c>
      <c r="B1782" t="s">
        <v>1221</v>
      </c>
      <c r="C1782" t="s">
        <v>543</v>
      </c>
      <c r="D1782" t="s">
        <v>522</v>
      </c>
      <c r="E1782">
        <v>1</v>
      </c>
      <c r="F1782" t="s">
        <v>522</v>
      </c>
      <c r="G1782">
        <f t="shared" si="27"/>
        <v>0</v>
      </c>
    </row>
    <row r="1783" spans="1:7" x14ac:dyDescent="0.25">
      <c r="A1783" t="e">
        <f>VLOOKUP(B1783,[1]Applicant!$B$2:$D$176,3,FALSE)</f>
        <v>#N/A</v>
      </c>
      <c r="B1783" t="s">
        <v>1221</v>
      </c>
      <c r="C1783" t="s">
        <v>545</v>
      </c>
      <c r="D1783" t="s">
        <v>522</v>
      </c>
      <c r="E1783">
        <v>1</v>
      </c>
      <c r="F1783" t="s">
        <v>522</v>
      </c>
      <c r="G1783">
        <f t="shared" si="27"/>
        <v>0</v>
      </c>
    </row>
    <row r="1784" spans="1:7" x14ac:dyDescent="0.25">
      <c r="A1784" t="e">
        <f>VLOOKUP(B1784,[1]Applicant!$B$2:$D$176,3,FALSE)</f>
        <v>#N/A</v>
      </c>
      <c r="B1784" t="s">
        <v>1221</v>
      </c>
      <c r="C1784" t="s">
        <v>547</v>
      </c>
      <c r="D1784" t="s">
        <v>522</v>
      </c>
      <c r="E1784">
        <v>1</v>
      </c>
      <c r="F1784" t="s">
        <v>522</v>
      </c>
      <c r="G1784">
        <f t="shared" si="27"/>
        <v>0</v>
      </c>
    </row>
    <row r="1785" spans="1:7" x14ac:dyDescent="0.25">
      <c r="A1785" t="e">
        <f>VLOOKUP(B1785,[1]Applicant!$B$2:$D$176,3,FALSE)</f>
        <v>#N/A</v>
      </c>
      <c r="B1785" t="s">
        <v>1221</v>
      </c>
      <c r="C1785" t="s">
        <v>550</v>
      </c>
      <c r="D1785" t="s">
        <v>522</v>
      </c>
      <c r="E1785">
        <v>1</v>
      </c>
      <c r="F1785" t="s">
        <v>522</v>
      </c>
      <c r="G1785">
        <f t="shared" si="27"/>
        <v>0</v>
      </c>
    </row>
    <row r="1786" spans="1:7" x14ac:dyDescent="0.25">
      <c r="A1786" t="e">
        <f>VLOOKUP(B1786,[1]Applicant!$B$2:$D$176,3,FALSE)</f>
        <v>#N/A</v>
      </c>
      <c r="B1786" t="s">
        <v>1222</v>
      </c>
      <c r="C1786" t="s">
        <v>552</v>
      </c>
      <c r="D1786" t="s">
        <v>533</v>
      </c>
      <c r="E1786">
        <v>1</v>
      </c>
      <c r="F1786" t="s">
        <v>533</v>
      </c>
      <c r="G1786">
        <f t="shared" si="27"/>
        <v>0</v>
      </c>
    </row>
    <row r="1787" spans="1:7" x14ac:dyDescent="0.25">
      <c r="A1787" t="e">
        <f>VLOOKUP(B1787,[1]Applicant!$B$2:$D$176,3,FALSE)</f>
        <v>#N/A</v>
      </c>
      <c r="B1787" t="s">
        <v>1222</v>
      </c>
      <c r="C1787" t="s">
        <v>524</v>
      </c>
      <c r="D1787" t="s">
        <v>533</v>
      </c>
      <c r="E1787">
        <v>1</v>
      </c>
      <c r="F1787" t="s">
        <v>533</v>
      </c>
      <c r="G1787">
        <f t="shared" si="27"/>
        <v>0</v>
      </c>
    </row>
    <row r="1788" spans="1:7" x14ac:dyDescent="0.25">
      <c r="A1788" t="e">
        <f>VLOOKUP(B1788,[1]Applicant!$B$2:$D$176,3,FALSE)</f>
        <v>#N/A</v>
      </c>
      <c r="B1788" t="s">
        <v>1222</v>
      </c>
      <c r="C1788" t="s">
        <v>526</v>
      </c>
      <c r="D1788" t="s">
        <v>533</v>
      </c>
      <c r="E1788">
        <v>1</v>
      </c>
      <c r="F1788" t="s">
        <v>533</v>
      </c>
      <c r="G1788">
        <f t="shared" si="27"/>
        <v>0</v>
      </c>
    </row>
    <row r="1789" spans="1:7" x14ac:dyDescent="0.25">
      <c r="A1789" t="e">
        <f>VLOOKUP(B1789,[1]Applicant!$B$2:$D$176,3,FALSE)</f>
        <v>#N/A</v>
      </c>
      <c r="B1789" t="s">
        <v>1222</v>
      </c>
      <c r="C1789" t="s">
        <v>528</v>
      </c>
      <c r="D1789" t="s">
        <v>533</v>
      </c>
      <c r="E1789">
        <v>1</v>
      </c>
      <c r="F1789" t="s">
        <v>533</v>
      </c>
      <c r="G1789">
        <f t="shared" si="27"/>
        <v>0</v>
      </c>
    </row>
    <row r="1790" spans="1:7" x14ac:dyDescent="0.25">
      <c r="A1790" t="e">
        <f>VLOOKUP(B1790,[1]Applicant!$B$2:$D$176,3,FALSE)</f>
        <v>#N/A</v>
      </c>
      <c r="B1790" t="s">
        <v>1222</v>
      </c>
      <c r="C1790" t="s">
        <v>529</v>
      </c>
      <c r="D1790" t="s">
        <v>533</v>
      </c>
      <c r="E1790">
        <v>1</v>
      </c>
      <c r="F1790" t="s">
        <v>533</v>
      </c>
      <c r="G1790">
        <f t="shared" si="27"/>
        <v>0</v>
      </c>
    </row>
    <row r="1791" spans="1:7" x14ac:dyDescent="0.25">
      <c r="A1791" t="e">
        <f>VLOOKUP(B1791,[1]Applicant!$B$2:$D$176,3,FALSE)</f>
        <v>#N/A</v>
      </c>
      <c r="B1791" t="s">
        <v>1222</v>
      </c>
      <c r="C1791" t="s">
        <v>532</v>
      </c>
      <c r="D1791" t="s">
        <v>533</v>
      </c>
      <c r="E1791">
        <v>1</v>
      </c>
      <c r="F1791" t="s">
        <v>533</v>
      </c>
      <c r="G1791">
        <f t="shared" si="27"/>
        <v>0</v>
      </c>
    </row>
    <row r="1792" spans="1:7" x14ac:dyDescent="0.25">
      <c r="A1792" t="e">
        <f>VLOOKUP(B1792,[1]Applicant!$B$2:$D$176,3,FALSE)</f>
        <v>#N/A</v>
      </c>
      <c r="B1792" t="s">
        <v>1222</v>
      </c>
      <c r="C1792" t="s">
        <v>534</v>
      </c>
      <c r="D1792" t="s">
        <v>533</v>
      </c>
      <c r="E1792">
        <v>1</v>
      </c>
      <c r="F1792" t="s">
        <v>533</v>
      </c>
      <c r="G1792">
        <f t="shared" si="27"/>
        <v>0</v>
      </c>
    </row>
    <row r="1793" spans="1:7" x14ac:dyDescent="0.25">
      <c r="A1793" t="e">
        <f>VLOOKUP(B1793,[1]Applicant!$B$2:$D$176,3,FALSE)</f>
        <v>#N/A</v>
      </c>
      <c r="B1793" t="s">
        <v>1222</v>
      </c>
      <c r="C1793" t="s">
        <v>536</v>
      </c>
      <c r="D1793" t="s">
        <v>533</v>
      </c>
      <c r="E1793">
        <v>1</v>
      </c>
      <c r="F1793" t="s">
        <v>533</v>
      </c>
      <c r="G1793">
        <f t="shared" si="27"/>
        <v>0</v>
      </c>
    </row>
    <row r="1794" spans="1:7" x14ac:dyDescent="0.25">
      <c r="A1794" t="e">
        <f>VLOOKUP(B1794,[1]Applicant!$B$2:$D$176,3,FALSE)</f>
        <v>#N/A</v>
      </c>
      <c r="B1794" t="s">
        <v>1222</v>
      </c>
      <c r="C1794" t="s">
        <v>539</v>
      </c>
      <c r="D1794" t="s">
        <v>533</v>
      </c>
      <c r="E1794">
        <v>1</v>
      </c>
      <c r="F1794" t="s">
        <v>533</v>
      </c>
      <c r="G1794">
        <f t="shared" ref="G1794:G1857" si="28">IFERROR(VLOOKUP(D1794,$I$2:$J$126,2,0),0)</f>
        <v>0</v>
      </c>
    </row>
    <row r="1795" spans="1:7" x14ac:dyDescent="0.25">
      <c r="A1795" t="e">
        <f>VLOOKUP(B1795,[1]Applicant!$B$2:$D$176,3,FALSE)</f>
        <v>#N/A</v>
      </c>
      <c r="B1795" t="s">
        <v>1222</v>
      </c>
      <c r="C1795" t="s">
        <v>541</v>
      </c>
      <c r="D1795" t="s">
        <v>533</v>
      </c>
      <c r="E1795">
        <v>1</v>
      </c>
      <c r="F1795" t="s">
        <v>533</v>
      </c>
      <c r="G1795">
        <f t="shared" si="28"/>
        <v>0</v>
      </c>
    </row>
    <row r="1796" spans="1:7" x14ac:dyDescent="0.25">
      <c r="A1796" t="e">
        <f>VLOOKUP(B1796,[1]Applicant!$B$2:$D$176,3,FALSE)</f>
        <v>#N/A</v>
      </c>
      <c r="B1796" t="s">
        <v>1222</v>
      </c>
      <c r="C1796" t="s">
        <v>543</v>
      </c>
      <c r="D1796" t="s">
        <v>533</v>
      </c>
      <c r="E1796">
        <v>1</v>
      </c>
      <c r="F1796" t="s">
        <v>533</v>
      </c>
      <c r="G1796">
        <f t="shared" si="28"/>
        <v>0</v>
      </c>
    </row>
    <row r="1797" spans="1:7" x14ac:dyDescent="0.25">
      <c r="A1797" t="e">
        <f>VLOOKUP(B1797,[1]Applicant!$B$2:$D$176,3,FALSE)</f>
        <v>#N/A</v>
      </c>
      <c r="B1797" t="s">
        <v>1222</v>
      </c>
      <c r="C1797" t="s">
        <v>545</v>
      </c>
      <c r="D1797" t="s">
        <v>533</v>
      </c>
      <c r="E1797">
        <v>1</v>
      </c>
      <c r="F1797" t="s">
        <v>533</v>
      </c>
      <c r="G1797">
        <f t="shared" si="28"/>
        <v>0</v>
      </c>
    </row>
    <row r="1798" spans="1:7" x14ac:dyDescent="0.25">
      <c r="A1798" t="e">
        <f>VLOOKUP(B1798,[1]Applicant!$B$2:$D$176,3,FALSE)</f>
        <v>#N/A</v>
      </c>
      <c r="B1798" t="s">
        <v>1222</v>
      </c>
      <c r="C1798" t="s">
        <v>547</v>
      </c>
      <c r="D1798" t="s">
        <v>533</v>
      </c>
      <c r="E1798">
        <v>1</v>
      </c>
      <c r="F1798" t="s">
        <v>533</v>
      </c>
      <c r="G1798">
        <f t="shared" si="28"/>
        <v>0</v>
      </c>
    </row>
    <row r="1799" spans="1:7" x14ac:dyDescent="0.25">
      <c r="A1799" t="e">
        <f>VLOOKUP(B1799,[1]Applicant!$B$2:$D$176,3,FALSE)</f>
        <v>#N/A</v>
      </c>
      <c r="B1799" t="s">
        <v>1222</v>
      </c>
      <c r="C1799" t="s">
        <v>627</v>
      </c>
      <c r="D1799" t="s">
        <v>566</v>
      </c>
      <c r="E1799">
        <v>1</v>
      </c>
      <c r="F1799" t="s">
        <v>1011</v>
      </c>
      <c r="G1799">
        <f t="shared" si="28"/>
        <v>1</v>
      </c>
    </row>
    <row r="1800" spans="1:7" x14ac:dyDescent="0.25">
      <c r="A1800" t="e">
        <f>VLOOKUP(B1800,[1]Applicant!$B$2:$D$176,3,FALSE)</f>
        <v>#N/A</v>
      </c>
      <c r="B1800" t="s">
        <v>1222</v>
      </c>
      <c r="C1800" t="s">
        <v>538</v>
      </c>
      <c r="D1800" t="s">
        <v>533</v>
      </c>
      <c r="E1800">
        <v>1</v>
      </c>
      <c r="F1800" t="s">
        <v>533</v>
      </c>
      <c r="G1800">
        <f t="shared" si="28"/>
        <v>0</v>
      </c>
    </row>
    <row r="1801" spans="1:7" x14ac:dyDescent="0.25">
      <c r="A1801" t="e">
        <f>VLOOKUP(B1801,[1]Applicant!$B$2:$D$176,3,FALSE)</f>
        <v>#N/A</v>
      </c>
      <c r="B1801" t="s">
        <v>1223</v>
      </c>
      <c r="C1801" t="s">
        <v>552</v>
      </c>
      <c r="E1801">
        <v>1</v>
      </c>
      <c r="G1801">
        <f t="shared" si="28"/>
        <v>0</v>
      </c>
    </row>
    <row r="1802" spans="1:7" x14ac:dyDescent="0.25">
      <c r="A1802" t="e">
        <f>VLOOKUP(B1802,[1]Applicant!$B$2:$D$176,3,FALSE)</f>
        <v>#N/A</v>
      </c>
      <c r="B1802" t="s">
        <v>1223</v>
      </c>
      <c r="C1802" t="s">
        <v>524</v>
      </c>
      <c r="E1802">
        <v>1</v>
      </c>
      <c r="G1802">
        <f t="shared" si="28"/>
        <v>0</v>
      </c>
    </row>
    <row r="1803" spans="1:7" x14ac:dyDescent="0.25">
      <c r="A1803" t="e">
        <f>VLOOKUP(B1803,[1]Applicant!$B$2:$D$176,3,FALSE)</f>
        <v>#N/A</v>
      </c>
      <c r="B1803" t="s">
        <v>1223</v>
      </c>
      <c r="C1803" t="s">
        <v>526</v>
      </c>
      <c r="E1803">
        <v>1</v>
      </c>
      <c r="G1803">
        <f t="shared" si="28"/>
        <v>0</v>
      </c>
    </row>
    <row r="1804" spans="1:7" x14ac:dyDescent="0.25">
      <c r="A1804" t="e">
        <f>VLOOKUP(B1804,[1]Applicant!$B$2:$D$176,3,FALSE)</f>
        <v>#N/A</v>
      </c>
      <c r="B1804" t="s">
        <v>1223</v>
      </c>
      <c r="C1804" t="s">
        <v>528</v>
      </c>
      <c r="E1804">
        <v>1</v>
      </c>
      <c r="G1804">
        <f t="shared" si="28"/>
        <v>0</v>
      </c>
    </row>
    <row r="1805" spans="1:7" x14ac:dyDescent="0.25">
      <c r="A1805" t="e">
        <f>VLOOKUP(B1805,[1]Applicant!$B$2:$D$176,3,FALSE)</f>
        <v>#N/A</v>
      </c>
      <c r="B1805" t="s">
        <v>1223</v>
      </c>
      <c r="C1805" t="s">
        <v>529</v>
      </c>
      <c r="E1805">
        <v>1</v>
      </c>
      <c r="G1805">
        <f t="shared" si="28"/>
        <v>0</v>
      </c>
    </row>
    <row r="1806" spans="1:7" x14ac:dyDescent="0.25">
      <c r="A1806" t="e">
        <f>VLOOKUP(B1806,[1]Applicant!$B$2:$D$176,3,FALSE)</f>
        <v>#N/A</v>
      </c>
      <c r="B1806" t="s">
        <v>1223</v>
      </c>
      <c r="C1806" t="s">
        <v>532</v>
      </c>
      <c r="E1806">
        <v>1</v>
      </c>
      <c r="G1806">
        <f t="shared" si="28"/>
        <v>0</v>
      </c>
    </row>
    <row r="1807" spans="1:7" x14ac:dyDescent="0.25">
      <c r="A1807" t="e">
        <f>VLOOKUP(B1807,[1]Applicant!$B$2:$D$176,3,FALSE)</f>
        <v>#N/A</v>
      </c>
      <c r="B1807" t="s">
        <v>1223</v>
      </c>
      <c r="C1807" t="s">
        <v>534</v>
      </c>
      <c r="E1807">
        <v>1</v>
      </c>
      <c r="G1807">
        <f t="shared" si="28"/>
        <v>0</v>
      </c>
    </row>
    <row r="1808" spans="1:7" x14ac:dyDescent="0.25">
      <c r="A1808" t="e">
        <f>VLOOKUP(B1808,[1]Applicant!$B$2:$D$176,3,FALSE)</f>
        <v>#N/A</v>
      </c>
      <c r="B1808" t="s">
        <v>1223</v>
      </c>
      <c r="C1808" t="s">
        <v>536</v>
      </c>
      <c r="E1808">
        <v>1</v>
      </c>
      <c r="G1808">
        <f t="shared" si="28"/>
        <v>0</v>
      </c>
    </row>
    <row r="1809" spans="1:7" x14ac:dyDescent="0.25">
      <c r="A1809" t="e">
        <f>VLOOKUP(B1809,[1]Applicant!$B$2:$D$176,3,FALSE)</f>
        <v>#N/A</v>
      </c>
      <c r="B1809" t="s">
        <v>1223</v>
      </c>
      <c r="C1809" t="s">
        <v>538</v>
      </c>
      <c r="E1809">
        <v>1</v>
      </c>
      <c r="G1809">
        <f t="shared" si="28"/>
        <v>0</v>
      </c>
    </row>
    <row r="1810" spans="1:7" x14ac:dyDescent="0.25">
      <c r="A1810" t="e">
        <f>VLOOKUP(B1810,[1]Applicant!$B$2:$D$176,3,FALSE)</f>
        <v>#N/A</v>
      </c>
      <c r="B1810" t="s">
        <v>1223</v>
      </c>
      <c r="C1810" t="s">
        <v>539</v>
      </c>
      <c r="E1810">
        <v>1</v>
      </c>
      <c r="G1810">
        <f t="shared" si="28"/>
        <v>0</v>
      </c>
    </row>
    <row r="1811" spans="1:7" x14ac:dyDescent="0.25">
      <c r="A1811" t="e">
        <f>VLOOKUP(B1811,[1]Applicant!$B$2:$D$176,3,FALSE)</f>
        <v>#N/A</v>
      </c>
      <c r="B1811" t="s">
        <v>1223</v>
      </c>
      <c r="C1811" t="s">
        <v>541</v>
      </c>
      <c r="E1811">
        <v>1</v>
      </c>
      <c r="G1811">
        <f t="shared" si="28"/>
        <v>0</v>
      </c>
    </row>
    <row r="1812" spans="1:7" x14ac:dyDescent="0.25">
      <c r="A1812" t="e">
        <f>VLOOKUP(B1812,[1]Applicant!$B$2:$D$176,3,FALSE)</f>
        <v>#N/A</v>
      </c>
      <c r="B1812" t="s">
        <v>1223</v>
      </c>
      <c r="C1812" t="s">
        <v>543</v>
      </c>
      <c r="E1812">
        <v>1</v>
      </c>
      <c r="G1812">
        <f t="shared" si="28"/>
        <v>0</v>
      </c>
    </row>
    <row r="1813" spans="1:7" x14ac:dyDescent="0.25">
      <c r="A1813" t="e">
        <f>VLOOKUP(B1813,[1]Applicant!$B$2:$D$176,3,FALSE)</f>
        <v>#N/A</v>
      </c>
      <c r="B1813" t="s">
        <v>1223</v>
      </c>
      <c r="C1813" t="s">
        <v>545</v>
      </c>
      <c r="E1813">
        <v>1</v>
      </c>
      <c r="G1813">
        <f t="shared" si="28"/>
        <v>0</v>
      </c>
    </row>
    <row r="1814" spans="1:7" x14ac:dyDescent="0.25">
      <c r="A1814" t="e">
        <f>VLOOKUP(B1814,[1]Applicant!$B$2:$D$176,3,FALSE)</f>
        <v>#N/A</v>
      </c>
      <c r="B1814" t="s">
        <v>1223</v>
      </c>
      <c r="C1814" t="s">
        <v>547</v>
      </c>
      <c r="E1814">
        <v>1</v>
      </c>
      <c r="G1814">
        <f t="shared" si="28"/>
        <v>0</v>
      </c>
    </row>
    <row r="1815" spans="1:7" x14ac:dyDescent="0.25">
      <c r="A1815" t="e">
        <f>VLOOKUP(B1815,[1]Applicant!$B$2:$D$176,3,FALSE)</f>
        <v>#N/A</v>
      </c>
      <c r="B1815" t="s">
        <v>1223</v>
      </c>
      <c r="C1815" t="s">
        <v>550</v>
      </c>
      <c r="E1815">
        <v>1</v>
      </c>
      <c r="G1815">
        <f t="shared" si="28"/>
        <v>0</v>
      </c>
    </row>
    <row r="1816" spans="1:7" x14ac:dyDescent="0.25">
      <c r="A1816" t="e">
        <f>VLOOKUP(B1816,[1]Applicant!$B$2:$D$176,3,FALSE)</f>
        <v>#N/A</v>
      </c>
      <c r="B1816" t="s">
        <v>1224</v>
      </c>
      <c r="C1816" t="s">
        <v>552</v>
      </c>
      <c r="D1816" t="s">
        <v>603</v>
      </c>
      <c r="E1816">
        <v>1</v>
      </c>
      <c r="F1816" t="s">
        <v>989</v>
      </c>
      <c r="G1816">
        <f t="shared" si="28"/>
        <v>3</v>
      </c>
    </row>
    <row r="1817" spans="1:7" x14ac:dyDescent="0.25">
      <c r="A1817" t="e">
        <f>VLOOKUP(B1817,[1]Applicant!$B$2:$D$176,3,FALSE)</f>
        <v>#N/A</v>
      </c>
      <c r="B1817" t="s">
        <v>1224</v>
      </c>
      <c r="C1817" t="s">
        <v>524</v>
      </c>
      <c r="D1817" t="s">
        <v>603</v>
      </c>
      <c r="E1817">
        <v>1</v>
      </c>
      <c r="F1817" t="s">
        <v>989</v>
      </c>
      <c r="G1817">
        <f t="shared" si="28"/>
        <v>3</v>
      </c>
    </row>
    <row r="1818" spans="1:7" x14ac:dyDescent="0.25">
      <c r="A1818" t="e">
        <f>VLOOKUP(B1818,[1]Applicant!$B$2:$D$176,3,FALSE)</f>
        <v>#N/A</v>
      </c>
      <c r="B1818" t="s">
        <v>1224</v>
      </c>
      <c r="C1818" t="s">
        <v>526</v>
      </c>
      <c r="D1818" t="s">
        <v>603</v>
      </c>
      <c r="E1818">
        <v>1</v>
      </c>
      <c r="F1818" t="s">
        <v>989</v>
      </c>
      <c r="G1818">
        <f t="shared" si="28"/>
        <v>3</v>
      </c>
    </row>
    <row r="1819" spans="1:7" x14ac:dyDescent="0.25">
      <c r="A1819" t="e">
        <f>VLOOKUP(B1819,[1]Applicant!$B$2:$D$176,3,FALSE)</f>
        <v>#N/A</v>
      </c>
      <c r="B1819" t="s">
        <v>1224</v>
      </c>
      <c r="C1819" t="s">
        <v>528</v>
      </c>
      <c r="D1819" t="s">
        <v>603</v>
      </c>
      <c r="E1819">
        <v>1</v>
      </c>
      <c r="F1819" t="s">
        <v>989</v>
      </c>
      <c r="G1819">
        <f t="shared" si="28"/>
        <v>3</v>
      </c>
    </row>
    <row r="1820" spans="1:7" x14ac:dyDescent="0.25">
      <c r="A1820" t="e">
        <f>VLOOKUP(B1820,[1]Applicant!$B$2:$D$176,3,FALSE)</f>
        <v>#N/A</v>
      </c>
      <c r="B1820" t="s">
        <v>1224</v>
      </c>
      <c r="C1820" t="s">
        <v>529</v>
      </c>
      <c r="D1820" t="s">
        <v>603</v>
      </c>
      <c r="E1820">
        <v>1</v>
      </c>
      <c r="F1820" t="s">
        <v>989</v>
      </c>
      <c r="G1820">
        <f t="shared" si="28"/>
        <v>3</v>
      </c>
    </row>
    <row r="1821" spans="1:7" x14ac:dyDescent="0.25">
      <c r="A1821" t="e">
        <f>VLOOKUP(B1821,[1]Applicant!$B$2:$D$176,3,FALSE)</f>
        <v>#N/A</v>
      </c>
      <c r="B1821" t="s">
        <v>1224</v>
      </c>
      <c r="C1821" t="s">
        <v>532</v>
      </c>
      <c r="D1821" t="s">
        <v>603</v>
      </c>
      <c r="E1821">
        <v>1</v>
      </c>
      <c r="F1821" t="s">
        <v>989</v>
      </c>
      <c r="G1821">
        <f t="shared" si="28"/>
        <v>3</v>
      </c>
    </row>
    <row r="1822" spans="1:7" x14ac:dyDescent="0.25">
      <c r="A1822" t="e">
        <f>VLOOKUP(B1822,[1]Applicant!$B$2:$D$176,3,FALSE)</f>
        <v>#N/A</v>
      </c>
      <c r="B1822" t="s">
        <v>1224</v>
      </c>
      <c r="C1822" t="s">
        <v>534</v>
      </c>
      <c r="D1822" t="s">
        <v>603</v>
      </c>
      <c r="E1822">
        <v>1</v>
      </c>
      <c r="F1822" t="s">
        <v>989</v>
      </c>
      <c r="G1822">
        <f t="shared" si="28"/>
        <v>3</v>
      </c>
    </row>
    <row r="1823" spans="1:7" x14ac:dyDescent="0.25">
      <c r="A1823" t="e">
        <f>VLOOKUP(B1823,[1]Applicant!$B$2:$D$176,3,FALSE)</f>
        <v>#N/A</v>
      </c>
      <c r="B1823" t="s">
        <v>1224</v>
      </c>
      <c r="C1823" t="s">
        <v>536</v>
      </c>
      <c r="D1823" t="s">
        <v>603</v>
      </c>
      <c r="E1823">
        <v>1</v>
      </c>
      <c r="F1823" t="s">
        <v>989</v>
      </c>
      <c r="G1823">
        <f t="shared" si="28"/>
        <v>3</v>
      </c>
    </row>
    <row r="1824" spans="1:7" x14ac:dyDescent="0.25">
      <c r="A1824" t="e">
        <f>VLOOKUP(B1824,[1]Applicant!$B$2:$D$176,3,FALSE)</f>
        <v>#N/A</v>
      </c>
      <c r="B1824" t="s">
        <v>1224</v>
      </c>
      <c r="C1824" t="s">
        <v>538</v>
      </c>
      <c r="D1824" t="s">
        <v>603</v>
      </c>
      <c r="E1824">
        <v>1</v>
      </c>
      <c r="F1824" t="s">
        <v>989</v>
      </c>
      <c r="G1824">
        <f t="shared" si="28"/>
        <v>3</v>
      </c>
    </row>
    <row r="1825" spans="1:7" x14ac:dyDescent="0.25">
      <c r="A1825" t="e">
        <f>VLOOKUP(B1825,[1]Applicant!$B$2:$D$176,3,FALSE)</f>
        <v>#N/A</v>
      </c>
      <c r="B1825" t="s">
        <v>1224</v>
      </c>
      <c r="C1825" t="s">
        <v>539</v>
      </c>
      <c r="D1825" t="s">
        <v>603</v>
      </c>
      <c r="E1825">
        <v>1</v>
      </c>
      <c r="F1825" t="s">
        <v>989</v>
      </c>
      <c r="G1825">
        <f t="shared" si="28"/>
        <v>3</v>
      </c>
    </row>
    <row r="1826" spans="1:7" x14ac:dyDescent="0.25">
      <c r="A1826" t="e">
        <f>VLOOKUP(B1826,[1]Applicant!$B$2:$D$176,3,FALSE)</f>
        <v>#N/A</v>
      </c>
      <c r="B1826" t="s">
        <v>1224</v>
      </c>
      <c r="C1826" t="s">
        <v>541</v>
      </c>
      <c r="D1826" t="s">
        <v>603</v>
      </c>
      <c r="E1826">
        <v>1</v>
      </c>
      <c r="F1826" t="s">
        <v>989</v>
      </c>
      <c r="G1826">
        <f t="shared" si="28"/>
        <v>3</v>
      </c>
    </row>
    <row r="1827" spans="1:7" x14ac:dyDescent="0.25">
      <c r="A1827" t="e">
        <f>VLOOKUP(B1827,[1]Applicant!$B$2:$D$176,3,FALSE)</f>
        <v>#N/A</v>
      </c>
      <c r="B1827" t="s">
        <v>1224</v>
      </c>
      <c r="C1827" t="s">
        <v>543</v>
      </c>
      <c r="D1827" t="s">
        <v>603</v>
      </c>
      <c r="E1827">
        <v>1</v>
      </c>
      <c r="F1827" t="s">
        <v>989</v>
      </c>
      <c r="G1827">
        <f t="shared" si="28"/>
        <v>3</v>
      </c>
    </row>
    <row r="1828" spans="1:7" x14ac:dyDescent="0.25">
      <c r="A1828" t="e">
        <f>VLOOKUP(B1828,[1]Applicant!$B$2:$D$176,3,FALSE)</f>
        <v>#N/A</v>
      </c>
      <c r="B1828" t="s">
        <v>1224</v>
      </c>
      <c r="C1828" t="s">
        <v>545</v>
      </c>
      <c r="D1828" t="s">
        <v>603</v>
      </c>
      <c r="E1828">
        <v>1</v>
      </c>
      <c r="F1828" t="s">
        <v>989</v>
      </c>
      <c r="G1828">
        <f t="shared" si="28"/>
        <v>3</v>
      </c>
    </row>
    <row r="1829" spans="1:7" x14ac:dyDescent="0.25">
      <c r="A1829" t="e">
        <f>VLOOKUP(B1829,[1]Applicant!$B$2:$D$176,3,FALSE)</f>
        <v>#N/A</v>
      </c>
      <c r="B1829" t="s">
        <v>1224</v>
      </c>
      <c r="C1829" t="s">
        <v>547</v>
      </c>
      <c r="D1829" t="s">
        <v>603</v>
      </c>
      <c r="E1829">
        <v>1</v>
      </c>
      <c r="F1829" t="s">
        <v>989</v>
      </c>
      <c r="G1829">
        <f t="shared" si="28"/>
        <v>3</v>
      </c>
    </row>
    <row r="1830" spans="1:7" x14ac:dyDescent="0.25">
      <c r="A1830" t="e">
        <f>VLOOKUP(B1830,[1]Applicant!$B$2:$D$176,3,FALSE)</f>
        <v>#N/A</v>
      </c>
      <c r="B1830" t="s">
        <v>1224</v>
      </c>
      <c r="C1830" t="s">
        <v>550</v>
      </c>
      <c r="D1830" t="s">
        <v>603</v>
      </c>
      <c r="E1830">
        <v>1</v>
      </c>
      <c r="F1830" t="s">
        <v>989</v>
      </c>
      <c r="G1830">
        <f t="shared" si="28"/>
        <v>3</v>
      </c>
    </row>
    <row r="1831" spans="1:7" x14ac:dyDescent="0.25">
      <c r="A1831" t="e">
        <f>VLOOKUP(B1831,[1]Applicant!$B$2:$D$176,3,FALSE)</f>
        <v>#N/A</v>
      </c>
      <c r="B1831" t="s">
        <v>1224</v>
      </c>
      <c r="C1831" t="s">
        <v>627</v>
      </c>
      <c r="D1831" t="s">
        <v>603</v>
      </c>
      <c r="E1831">
        <v>1</v>
      </c>
      <c r="F1831" t="s">
        <v>989</v>
      </c>
      <c r="G1831">
        <f t="shared" si="28"/>
        <v>3</v>
      </c>
    </row>
    <row r="1832" spans="1:7" x14ac:dyDescent="0.25">
      <c r="A1832" t="e">
        <f>VLOOKUP(B1832,[1]Applicant!$B$2:$D$176,3,FALSE)</f>
        <v>#N/A</v>
      </c>
      <c r="B1832" t="s">
        <v>1225</v>
      </c>
      <c r="C1832" t="s">
        <v>552</v>
      </c>
      <c r="D1832" t="s">
        <v>533</v>
      </c>
      <c r="E1832">
        <v>1</v>
      </c>
      <c r="F1832" t="s">
        <v>533</v>
      </c>
      <c r="G1832">
        <f t="shared" si="28"/>
        <v>0</v>
      </c>
    </row>
    <row r="1833" spans="1:7" x14ac:dyDescent="0.25">
      <c r="A1833" t="e">
        <f>VLOOKUP(B1833,[1]Applicant!$B$2:$D$176,3,FALSE)</f>
        <v>#N/A</v>
      </c>
      <c r="B1833" t="s">
        <v>1225</v>
      </c>
      <c r="C1833" t="s">
        <v>524</v>
      </c>
      <c r="D1833" t="s">
        <v>533</v>
      </c>
      <c r="E1833">
        <v>1</v>
      </c>
      <c r="F1833" t="s">
        <v>533</v>
      </c>
      <c r="G1833">
        <f t="shared" si="28"/>
        <v>0</v>
      </c>
    </row>
    <row r="1834" spans="1:7" x14ac:dyDescent="0.25">
      <c r="A1834" t="e">
        <f>VLOOKUP(B1834,[1]Applicant!$B$2:$D$176,3,FALSE)</f>
        <v>#N/A</v>
      </c>
      <c r="B1834" t="s">
        <v>1225</v>
      </c>
      <c r="C1834" t="s">
        <v>526</v>
      </c>
      <c r="D1834" t="s">
        <v>533</v>
      </c>
      <c r="E1834">
        <v>1</v>
      </c>
      <c r="F1834" t="s">
        <v>533</v>
      </c>
      <c r="G1834">
        <f t="shared" si="28"/>
        <v>0</v>
      </c>
    </row>
    <row r="1835" spans="1:7" x14ac:dyDescent="0.25">
      <c r="A1835" t="e">
        <f>VLOOKUP(B1835,[1]Applicant!$B$2:$D$176,3,FALSE)</f>
        <v>#N/A</v>
      </c>
      <c r="B1835" t="s">
        <v>1225</v>
      </c>
      <c r="C1835" t="s">
        <v>528</v>
      </c>
      <c r="D1835" t="s">
        <v>533</v>
      </c>
      <c r="E1835">
        <v>1</v>
      </c>
      <c r="F1835" t="s">
        <v>533</v>
      </c>
      <c r="G1835">
        <f t="shared" si="28"/>
        <v>0</v>
      </c>
    </row>
    <row r="1836" spans="1:7" x14ac:dyDescent="0.25">
      <c r="A1836" t="e">
        <f>VLOOKUP(B1836,[1]Applicant!$B$2:$D$176,3,FALSE)</f>
        <v>#N/A</v>
      </c>
      <c r="B1836" t="s">
        <v>1225</v>
      </c>
      <c r="C1836" t="s">
        <v>529</v>
      </c>
      <c r="D1836" t="s">
        <v>533</v>
      </c>
      <c r="E1836">
        <v>1</v>
      </c>
      <c r="F1836" t="s">
        <v>533</v>
      </c>
      <c r="G1836">
        <f t="shared" si="28"/>
        <v>0</v>
      </c>
    </row>
    <row r="1837" spans="1:7" x14ac:dyDescent="0.25">
      <c r="A1837" t="e">
        <f>VLOOKUP(B1837,[1]Applicant!$B$2:$D$176,3,FALSE)</f>
        <v>#N/A</v>
      </c>
      <c r="B1837" t="s">
        <v>1225</v>
      </c>
      <c r="C1837" t="s">
        <v>532</v>
      </c>
      <c r="D1837" t="s">
        <v>533</v>
      </c>
      <c r="E1837">
        <v>1</v>
      </c>
      <c r="F1837" t="s">
        <v>533</v>
      </c>
      <c r="G1837">
        <f t="shared" si="28"/>
        <v>0</v>
      </c>
    </row>
    <row r="1838" spans="1:7" x14ac:dyDescent="0.25">
      <c r="A1838" t="e">
        <f>VLOOKUP(B1838,[1]Applicant!$B$2:$D$176,3,FALSE)</f>
        <v>#N/A</v>
      </c>
      <c r="B1838" t="s">
        <v>1225</v>
      </c>
      <c r="C1838" t="s">
        <v>534</v>
      </c>
      <c r="D1838" t="s">
        <v>533</v>
      </c>
      <c r="E1838">
        <v>1</v>
      </c>
      <c r="F1838" t="s">
        <v>533</v>
      </c>
      <c r="G1838">
        <f t="shared" si="28"/>
        <v>0</v>
      </c>
    </row>
    <row r="1839" spans="1:7" x14ac:dyDescent="0.25">
      <c r="A1839" t="e">
        <f>VLOOKUP(B1839,[1]Applicant!$B$2:$D$176,3,FALSE)</f>
        <v>#N/A</v>
      </c>
      <c r="B1839" t="s">
        <v>1225</v>
      </c>
      <c r="C1839" t="s">
        <v>536</v>
      </c>
      <c r="D1839" t="s">
        <v>533</v>
      </c>
      <c r="E1839">
        <v>1</v>
      </c>
      <c r="F1839" t="s">
        <v>533</v>
      </c>
      <c r="G1839">
        <f t="shared" si="28"/>
        <v>0</v>
      </c>
    </row>
    <row r="1840" spans="1:7" x14ac:dyDescent="0.25">
      <c r="A1840" t="e">
        <f>VLOOKUP(B1840,[1]Applicant!$B$2:$D$176,3,FALSE)</f>
        <v>#N/A</v>
      </c>
      <c r="B1840" t="s">
        <v>1225</v>
      </c>
      <c r="C1840" t="s">
        <v>538</v>
      </c>
      <c r="D1840" t="s">
        <v>533</v>
      </c>
      <c r="E1840">
        <v>1</v>
      </c>
      <c r="F1840" t="s">
        <v>533</v>
      </c>
      <c r="G1840">
        <f t="shared" si="28"/>
        <v>0</v>
      </c>
    </row>
    <row r="1841" spans="1:7" x14ac:dyDescent="0.25">
      <c r="A1841" t="e">
        <f>VLOOKUP(B1841,[1]Applicant!$B$2:$D$176,3,FALSE)</f>
        <v>#N/A</v>
      </c>
      <c r="B1841" t="s">
        <v>1225</v>
      </c>
      <c r="C1841" t="s">
        <v>539</v>
      </c>
      <c r="D1841" t="s">
        <v>533</v>
      </c>
      <c r="E1841">
        <v>1</v>
      </c>
      <c r="F1841" t="s">
        <v>533</v>
      </c>
      <c r="G1841">
        <f t="shared" si="28"/>
        <v>0</v>
      </c>
    </row>
    <row r="1842" spans="1:7" x14ac:dyDescent="0.25">
      <c r="A1842" t="e">
        <f>VLOOKUP(B1842,[1]Applicant!$B$2:$D$176,3,FALSE)</f>
        <v>#N/A</v>
      </c>
      <c r="B1842" t="s">
        <v>1225</v>
      </c>
      <c r="C1842" t="s">
        <v>541</v>
      </c>
      <c r="D1842" t="s">
        <v>533</v>
      </c>
      <c r="E1842">
        <v>1</v>
      </c>
      <c r="F1842" t="s">
        <v>533</v>
      </c>
      <c r="G1842">
        <f t="shared" si="28"/>
        <v>0</v>
      </c>
    </row>
    <row r="1843" spans="1:7" x14ac:dyDescent="0.25">
      <c r="A1843" t="e">
        <f>VLOOKUP(B1843,[1]Applicant!$B$2:$D$176,3,FALSE)</f>
        <v>#N/A</v>
      </c>
      <c r="B1843" t="s">
        <v>1225</v>
      </c>
      <c r="C1843" t="s">
        <v>543</v>
      </c>
      <c r="D1843" t="s">
        <v>533</v>
      </c>
      <c r="E1843">
        <v>1</v>
      </c>
      <c r="F1843" t="s">
        <v>533</v>
      </c>
      <c r="G1843">
        <f t="shared" si="28"/>
        <v>0</v>
      </c>
    </row>
    <row r="1844" spans="1:7" x14ac:dyDescent="0.25">
      <c r="A1844" t="e">
        <f>VLOOKUP(B1844,[1]Applicant!$B$2:$D$176,3,FALSE)</f>
        <v>#N/A</v>
      </c>
      <c r="B1844" t="s">
        <v>1225</v>
      </c>
      <c r="C1844" t="s">
        <v>545</v>
      </c>
      <c r="D1844" t="s">
        <v>533</v>
      </c>
      <c r="E1844">
        <v>1</v>
      </c>
      <c r="F1844" t="s">
        <v>533</v>
      </c>
      <c r="G1844">
        <f t="shared" si="28"/>
        <v>0</v>
      </c>
    </row>
    <row r="1845" spans="1:7" x14ac:dyDescent="0.25">
      <c r="A1845" t="e">
        <f>VLOOKUP(B1845,[1]Applicant!$B$2:$D$176,3,FALSE)</f>
        <v>#N/A</v>
      </c>
      <c r="B1845" t="s">
        <v>1225</v>
      </c>
      <c r="C1845" t="s">
        <v>547</v>
      </c>
      <c r="D1845" t="s">
        <v>533</v>
      </c>
      <c r="E1845">
        <v>1</v>
      </c>
      <c r="F1845" t="s">
        <v>533</v>
      </c>
      <c r="G1845">
        <f t="shared" si="28"/>
        <v>0</v>
      </c>
    </row>
    <row r="1846" spans="1:7" x14ac:dyDescent="0.25">
      <c r="A1846" t="e">
        <f>VLOOKUP(B1846,[1]Applicant!$B$2:$D$176,3,FALSE)</f>
        <v>#N/A</v>
      </c>
      <c r="B1846" t="s">
        <v>1225</v>
      </c>
      <c r="C1846" t="s">
        <v>550</v>
      </c>
      <c r="D1846" t="s">
        <v>533</v>
      </c>
      <c r="E1846">
        <v>1</v>
      </c>
      <c r="F1846" t="s">
        <v>533</v>
      </c>
      <c r="G1846">
        <f t="shared" si="28"/>
        <v>0</v>
      </c>
    </row>
    <row r="1847" spans="1:7" x14ac:dyDescent="0.25">
      <c r="A1847" t="e">
        <f>VLOOKUP(B1847,[1]Applicant!$B$2:$D$176,3,FALSE)</f>
        <v>#N/A</v>
      </c>
      <c r="B1847" t="s">
        <v>1226</v>
      </c>
      <c r="C1847" t="s">
        <v>552</v>
      </c>
      <c r="D1847" t="s">
        <v>533</v>
      </c>
      <c r="E1847">
        <v>1</v>
      </c>
      <c r="F1847" t="s">
        <v>533</v>
      </c>
      <c r="G1847">
        <f t="shared" si="28"/>
        <v>0</v>
      </c>
    </row>
    <row r="1848" spans="1:7" x14ac:dyDescent="0.25">
      <c r="A1848" t="e">
        <f>VLOOKUP(B1848,[1]Applicant!$B$2:$D$176,3,FALSE)</f>
        <v>#N/A</v>
      </c>
      <c r="B1848" t="s">
        <v>1226</v>
      </c>
      <c r="C1848" t="s">
        <v>524</v>
      </c>
      <c r="D1848" t="s">
        <v>533</v>
      </c>
      <c r="E1848">
        <v>1</v>
      </c>
      <c r="F1848" t="s">
        <v>533</v>
      </c>
      <c r="G1848">
        <f t="shared" si="28"/>
        <v>0</v>
      </c>
    </row>
    <row r="1849" spans="1:7" x14ac:dyDescent="0.25">
      <c r="A1849" t="e">
        <f>VLOOKUP(B1849,[1]Applicant!$B$2:$D$176,3,FALSE)</f>
        <v>#N/A</v>
      </c>
      <c r="B1849" t="s">
        <v>1226</v>
      </c>
      <c r="C1849" t="s">
        <v>526</v>
      </c>
      <c r="D1849" t="s">
        <v>533</v>
      </c>
      <c r="E1849">
        <v>1</v>
      </c>
      <c r="F1849" t="s">
        <v>533</v>
      </c>
      <c r="G1849">
        <f t="shared" si="28"/>
        <v>0</v>
      </c>
    </row>
    <row r="1850" spans="1:7" x14ac:dyDescent="0.25">
      <c r="A1850" t="e">
        <f>VLOOKUP(B1850,[1]Applicant!$B$2:$D$176,3,FALSE)</f>
        <v>#N/A</v>
      </c>
      <c r="B1850" t="s">
        <v>1226</v>
      </c>
      <c r="C1850" t="s">
        <v>528</v>
      </c>
      <c r="D1850" t="s">
        <v>533</v>
      </c>
      <c r="E1850">
        <v>1</v>
      </c>
      <c r="F1850" t="s">
        <v>533</v>
      </c>
      <c r="G1850">
        <f t="shared" si="28"/>
        <v>0</v>
      </c>
    </row>
    <row r="1851" spans="1:7" x14ac:dyDescent="0.25">
      <c r="A1851" t="e">
        <f>VLOOKUP(B1851,[1]Applicant!$B$2:$D$176,3,FALSE)</f>
        <v>#N/A</v>
      </c>
      <c r="B1851" t="s">
        <v>1226</v>
      </c>
      <c r="C1851" t="s">
        <v>529</v>
      </c>
      <c r="D1851" t="s">
        <v>533</v>
      </c>
      <c r="E1851">
        <v>1</v>
      </c>
      <c r="F1851" t="s">
        <v>533</v>
      </c>
      <c r="G1851">
        <f t="shared" si="28"/>
        <v>0</v>
      </c>
    </row>
    <row r="1852" spans="1:7" x14ac:dyDescent="0.25">
      <c r="A1852" t="e">
        <f>VLOOKUP(B1852,[1]Applicant!$B$2:$D$176,3,FALSE)</f>
        <v>#N/A</v>
      </c>
      <c r="B1852" t="s">
        <v>1226</v>
      </c>
      <c r="C1852" t="s">
        <v>532</v>
      </c>
      <c r="D1852" t="s">
        <v>533</v>
      </c>
      <c r="E1852">
        <v>1</v>
      </c>
      <c r="F1852" t="s">
        <v>533</v>
      </c>
      <c r="G1852">
        <f t="shared" si="28"/>
        <v>0</v>
      </c>
    </row>
    <row r="1853" spans="1:7" x14ac:dyDescent="0.25">
      <c r="A1853" t="e">
        <f>VLOOKUP(B1853,[1]Applicant!$B$2:$D$176,3,FALSE)</f>
        <v>#N/A</v>
      </c>
      <c r="B1853" t="s">
        <v>1226</v>
      </c>
      <c r="C1853" t="s">
        <v>534</v>
      </c>
      <c r="D1853" t="s">
        <v>533</v>
      </c>
      <c r="E1853">
        <v>1</v>
      </c>
      <c r="F1853" t="s">
        <v>533</v>
      </c>
      <c r="G1853">
        <f t="shared" si="28"/>
        <v>0</v>
      </c>
    </row>
    <row r="1854" spans="1:7" x14ac:dyDescent="0.25">
      <c r="A1854" t="e">
        <f>VLOOKUP(B1854,[1]Applicant!$B$2:$D$176,3,FALSE)</f>
        <v>#N/A</v>
      </c>
      <c r="B1854" t="s">
        <v>1226</v>
      </c>
      <c r="C1854" t="s">
        <v>536</v>
      </c>
      <c r="D1854" t="s">
        <v>533</v>
      </c>
      <c r="E1854">
        <v>1</v>
      </c>
      <c r="F1854" t="s">
        <v>533</v>
      </c>
      <c r="G1854">
        <f t="shared" si="28"/>
        <v>0</v>
      </c>
    </row>
    <row r="1855" spans="1:7" x14ac:dyDescent="0.25">
      <c r="A1855" t="e">
        <f>VLOOKUP(B1855,[1]Applicant!$B$2:$D$176,3,FALSE)</f>
        <v>#N/A</v>
      </c>
      <c r="B1855" t="s">
        <v>1226</v>
      </c>
      <c r="C1855" t="s">
        <v>538</v>
      </c>
      <c r="D1855" t="s">
        <v>533</v>
      </c>
      <c r="E1855">
        <v>1</v>
      </c>
      <c r="F1855" t="s">
        <v>533</v>
      </c>
      <c r="G1855">
        <f t="shared" si="28"/>
        <v>0</v>
      </c>
    </row>
    <row r="1856" spans="1:7" x14ac:dyDescent="0.25">
      <c r="A1856" t="e">
        <f>VLOOKUP(B1856,[1]Applicant!$B$2:$D$176,3,FALSE)</f>
        <v>#N/A</v>
      </c>
      <c r="B1856" t="s">
        <v>1226</v>
      </c>
      <c r="C1856" t="s">
        <v>539</v>
      </c>
      <c r="D1856" t="s">
        <v>533</v>
      </c>
      <c r="E1856">
        <v>1</v>
      </c>
      <c r="F1856" t="s">
        <v>533</v>
      </c>
      <c r="G1856">
        <f t="shared" si="28"/>
        <v>0</v>
      </c>
    </row>
    <row r="1857" spans="1:7" x14ac:dyDescent="0.25">
      <c r="A1857" t="e">
        <f>VLOOKUP(B1857,[1]Applicant!$B$2:$D$176,3,FALSE)</f>
        <v>#N/A</v>
      </c>
      <c r="B1857" t="s">
        <v>1226</v>
      </c>
      <c r="C1857" t="s">
        <v>541</v>
      </c>
      <c r="D1857" t="s">
        <v>533</v>
      </c>
      <c r="E1857">
        <v>1</v>
      </c>
      <c r="F1857" t="s">
        <v>533</v>
      </c>
      <c r="G1857">
        <f t="shared" si="28"/>
        <v>0</v>
      </c>
    </row>
    <row r="1858" spans="1:7" x14ac:dyDescent="0.25">
      <c r="A1858" t="e">
        <f>VLOOKUP(B1858,[1]Applicant!$B$2:$D$176,3,FALSE)</f>
        <v>#N/A</v>
      </c>
      <c r="B1858" t="s">
        <v>1226</v>
      </c>
      <c r="C1858" t="s">
        <v>543</v>
      </c>
      <c r="D1858" t="s">
        <v>533</v>
      </c>
      <c r="E1858">
        <v>1</v>
      </c>
      <c r="F1858" t="s">
        <v>533</v>
      </c>
      <c r="G1858">
        <f t="shared" ref="G1858:G1921" si="29">IFERROR(VLOOKUP(D1858,$I$2:$J$126,2,0),0)</f>
        <v>0</v>
      </c>
    </row>
    <row r="1859" spans="1:7" x14ac:dyDescent="0.25">
      <c r="A1859" t="e">
        <f>VLOOKUP(B1859,[1]Applicant!$B$2:$D$176,3,FALSE)</f>
        <v>#N/A</v>
      </c>
      <c r="B1859" t="s">
        <v>1226</v>
      </c>
      <c r="C1859" t="s">
        <v>545</v>
      </c>
      <c r="D1859" t="s">
        <v>533</v>
      </c>
      <c r="E1859">
        <v>1</v>
      </c>
      <c r="F1859" t="s">
        <v>533</v>
      </c>
      <c r="G1859">
        <f t="shared" si="29"/>
        <v>0</v>
      </c>
    </row>
    <row r="1860" spans="1:7" x14ac:dyDescent="0.25">
      <c r="A1860" t="e">
        <f>VLOOKUP(B1860,[1]Applicant!$B$2:$D$176,3,FALSE)</f>
        <v>#N/A</v>
      </c>
      <c r="B1860" t="s">
        <v>1226</v>
      </c>
      <c r="C1860" t="s">
        <v>547</v>
      </c>
      <c r="D1860" t="s">
        <v>533</v>
      </c>
      <c r="E1860">
        <v>1</v>
      </c>
      <c r="F1860" t="s">
        <v>533</v>
      </c>
      <c r="G1860">
        <f t="shared" si="29"/>
        <v>0</v>
      </c>
    </row>
    <row r="1861" spans="1:7" x14ac:dyDescent="0.25">
      <c r="A1861" t="e">
        <f>VLOOKUP(B1861,[1]Applicant!$B$2:$D$176,3,FALSE)</f>
        <v>#N/A</v>
      </c>
      <c r="B1861" t="s">
        <v>1226</v>
      </c>
      <c r="C1861" t="s">
        <v>550</v>
      </c>
      <c r="D1861" t="s">
        <v>533</v>
      </c>
      <c r="E1861">
        <v>1</v>
      </c>
      <c r="F1861" t="s">
        <v>533</v>
      </c>
      <c r="G1861">
        <f t="shared" si="29"/>
        <v>0</v>
      </c>
    </row>
    <row r="1862" spans="1:7" x14ac:dyDescent="0.25">
      <c r="A1862" t="e">
        <f>VLOOKUP(B1862,[1]Applicant!$B$2:$D$176,3,FALSE)</f>
        <v>#N/A</v>
      </c>
      <c r="B1862" t="s">
        <v>1227</v>
      </c>
      <c r="C1862" t="s">
        <v>552</v>
      </c>
      <c r="D1862" t="s">
        <v>533</v>
      </c>
      <c r="E1862">
        <v>1</v>
      </c>
      <c r="F1862" t="s">
        <v>533</v>
      </c>
      <c r="G1862">
        <f t="shared" si="29"/>
        <v>0</v>
      </c>
    </row>
    <row r="1863" spans="1:7" x14ac:dyDescent="0.25">
      <c r="A1863" t="e">
        <f>VLOOKUP(B1863,[1]Applicant!$B$2:$D$176,3,FALSE)</f>
        <v>#N/A</v>
      </c>
      <c r="B1863" t="s">
        <v>1227</v>
      </c>
      <c r="C1863" t="s">
        <v>524</v>
      </c>
      <c r="D1863" t="s">
        <v>533</v>
      </c>
      <c r="E1863">
        <v>1</v>
      </c>
      <c r="F1863" t="s">
        <v>533</v>
      </c>
      <c r="G1863">
        <f t="shared" si="29"/>
        <v>0</v>
      </c>
    </row>
    <row r="1864" spans="1:7" x14ac:dyDescent="0.25">
      <c r="A1864" t="e">
        <f>VLOOKUP(B1864,[1]Applicant!$B$2:$D$176,3,FALSE)</f>
        <v>#N/A</v>
      </c>
      <c r="B1864" t="s">
        <v>1227</v>
      </c>
      <c r="C1864" t="s">
        <v>526</v>
      </c>
      <c r="D1864" t="s">
        <v>533</v>
      </c>
      <c r="E1864">
        <v>1</v>
      </c>
      <c r="F1864" t="s">
        <v>533</v>
      </c>
      <c r="G1864">
        <f t="shared" si="29"/>
        <v>0</v>
      </c>
    </row>
    <row r="1865" spans="1:7" x14ac:dyDescent="0.25">
      <c r="A1865" t="e">
        <f>VLOOKUP(B1865,[1]Applicant!$B$2:$D$176,3,FALSE)</f>
        <v>#N/A</v>
      </c>
      <c r="B1865" t="s">
        <v>1227</v>
      </c>
      <c r="C1865" t="s">
        <v>528</v>
      </c>
      <c r="D1865" t="s">
        <v>533</v>
      </c>
      <c r="E1865">
        <v>1</v>
      </c>
      <c r="F1865" t="s">
        <v>533</v>
      </c>
      <c r="G1865">
        <f t="shared" si="29"/>
        <v>0</v>
      </c>
    </row>
    <row r="1866" spans="1:7" x14ac:dyDescent="0.25">
      <c r="A1866" t="e">
        <f>VLOOKUP(B1866,[1]Applicant!$B$2:$D$176,3,FALSE)</f>
        <v>#N/A</v>
      </c>
      <c r="B1866" t="s">
        <v>1227</v>
      </c>
      <c r="C1866" t="s">
        <v>529</v>
      </c>
      <c r="D1866" t="s">
        <v>533</v>
      </c>
      <c r="E1866">
        <v>1</v>
      </c>
      <c r="F1866" t="s">
        <v>533</v>
      </c>
      <c r="G1866">
        <f t="shared" si="29"/>
        <v>0</v>
      </c>
    </row>
    <row r="1867" spans="1:7" x14ac:dyDescent="0.25">
      <c r="A1867" t="e">
        <f>VLOOKUP(B1867,[1]Applicant!$B$2:$D$176,3,FALSE)</f>
        <v>#N/A</v>
      </c>
      <c r="B1867" t="s">
        <v>1227</v>
      </c>
      <c r="C1867" t="s">
        <v>532</v>
      </c>
      <c r="D1867" t="s">
        <v>533</v>
      </c>
      <c r="E1867">
        <v>1</v>
      </c>
      <c r="F1867" t="s">
        <v>533</v>
      </c>
      <c r="G1867">
        <f t="shared" si="29"/>
        <v>0</v>
      </c>
    </row>
    <row r="1868" spans="1:7" x14ac:dyDescent="0.25">
      <c r="A1868" t="e">
        <f>VLOOKUP(B1868,[1]Applicant!$B$2:$D$176,3,FALSE)</f>
        <v>#N/A</v>
      </c>
      <c r="B1868" t="s">
        <v>1227</v>
      </c>
      <c r="C1868" t="s">
        <v>534</v>
      </c>
      <c r="D1868" t="s">
        <v>533</v>
      </c>
      <c r="E1868">
        <v>1</v>
      </c>
      <c r="F1868" t="s">
        <v>533</v>
      </c>
      <c r="G1868">
        <f t="shared" si="29"/>
        <v>0</v>
      </c>
    </row>
    <row r="1869" spans="1:7" x14ac:dyDescent="0.25">
      <c r="A1869" t="e">
        <f>VLOOKUP(B1869,[1]Applicant!$B$2:$D$176,3,FALSE)</f>
        <v>#N/A</v>
      </c>
      <c r="B1869" t="s">
        <v>1227</v>
      </c>
      <c r="C1869" t="s">
        <v>536</v>
      </c>
      <c r="D1869" t="s">
        <v>533</v>
      </c>
      <c r="E1869">
        <v>1</v>
      </c>
      <c r="F1869" t="s">
        <v>533</v>
      </c>
      <c r="G1869">
        <f t="shared" si="29"/>
        <v>0</v>
      </c>
    </row>
    <row r="1870" spans="1:7" x14ac:dyDescent="0.25">
      <c r="A1870" t="e">
        <f>VLOOKUP(B1870,[1]Applicant!$B$2:$D$176,3,FALSE)</f>
        <v>#N/A</v>
      </c>
      <c r="B1870" t="s">
        <v>1227</v>
      </c>
      <c r="C1870" t="s">
        <v>538</v>
      </c>
      <c r="D1870" t="s">
        <v>533</v>
      </c>
      <c r="E1870">
        <v>1</v>
      </c>
      <c r="F1870" t="s">
        <v>533</v>
      </c>
      <c r="G1870">
        <f t="shared" si="29"/>
        <v>0</v>
      </c>
    </row>
    <row r="1871" spans="1:7" x14ac:dyDescent="0.25">
      <c r="A1871" t="e">
        <f>VLOOKUP(B1871,[1]Applicant!$B$2:$D$176,3,FALSE)</f>
        <v>#N/A</v>
      </c>
      <c r="B1871" t="s">
        <v>1227</v>
      </c>
      <c r="C1871" t="s">
        <v>539</v>
      </c>
      <c r="D1871" t="s">
        <v>533</v>
      </c>
      <c r="E1871">
        <v>1</v>
      </c>
      <c r="F1871" t="s">
        <v>533</v>
      </c>
      <c r="G1871">
        <f t="shared" si="29"/>
        <v>0</v>
      </c>
    </row>
    <row r="1872" spans="1:7" x14ac:dyDescent="0.25">
      <c r="A1872" t="e">
        <f>VLOOKUP(B1872,[1]Applicant!$B$2:$D$176,3,FALSE)</f>
        <v>#N/A</v>
      </c>
      <c r="B1872" t="s">
        <v>1227</v>
      </c>
      <c r="C1872" t="s">
        <v>541</v>
      </c>
      <c r="D1872" t="s">
        <v>533</v>
      </c>
      <c r="E1872">
        <v>1</v>
      </c>
      <c r="F1872" t="s">
        <v>533</v>
      </c>
      <c r="G1872">
        <f t="shared" si="29"/>
        <v>0</v>
      </c>
    </row>
    <row r="1873" spans="1:7" x14ac:dyDescent="0.25">
      <c r="A1873" t="e">
        <f>VLOOKUP(B1873,[1]Applicant!$B$2:$D$176,3,FALSE)</f>
        <v>#N/A</v>
      </c>
      <c r="B1873" t="s">
        <v>1227</v>
      </c>
      <c r="C1873" t="s">
        <v>550</v>
      </c>
      <c r="D1873" t="s">
        <v>644</v>
      </c>
      <c r="E1873">
        <v>1</v>
      </c>
      <c r="F1873" t="s">
        <v>971</v>
      </c>
      <c r="G1873">
        <f t="shared" si="29"/>
        <v>3</v>
      </c>
    </row>
    <row r="1874" spans="1:7" x14ac:dyDescent="0.25">
      <c r="A1874" t="e">
        <f>VLOOKUP(B1874,[1]Applicant!$B$2:$D$176,3,FALSE)</f>
        <v>#N/A</v>
      </c>
      <c r="B1874" t="s">
        <v>1227</v>
      </c>
      <c r="C1874" t="s">
        <v>550</v>
      </c>
      <c r="D1874" t="s">
        <v>648</v>
      </c>
      <c r="E1874">
        <v>1</v>
      </c>
      <c r="F1874" t="s">
        <v>971</v>
      </c>
      <c r="G1874">
        <f t="shared" si="29"/>
        <v>1</v>
      </c>
    </row>
    <row r="1875" spans="1:7" x14ac:dyDescent="0.25">
      <c r="A1875" t="e">
        <f>VLOOKUP(B1875,[1]Applicant!$B$2:$D$176,3,FALSE)</f>
        <v>#N/A</v>
      </c>
      <c r="B1875" t="s">
        <v>1227</v>
      </c>
      <c r="C1875" t="s">
        <v>550</v>
      </c>
      <c r="D1875" t="s">
        <v>648</v>
      </c>
      <c r="E1875">
        <v>1</v>
      </c>
      <c r="F1875" t="s">
        <v>970</v>
      </c>
      <c r="G1875">
        <f t="shared" si="29"/>
        <v>1</v>
      </c>
    </row>
    <row r="1876" spans="1:7" x14ac:dyDescent="0.25">
      <c r="A1876" t="e">
        <f>VLOOKUP(B1876,[1]Applicant!$B$2:$D$176,3,FALSE)</f>
        <v>#N/A</v>
      </c>
      <c r="B1876" t="s">
        <v>1227</v>
      </c>
      <c r="C1876" t="s">
        <v>627</v>
      </c>
      <c r="D1876" t="s">
        <v>648</v>
      </c>
      <c r="E1876">
        <v>1</v>
      </c>
      <c r="F1876" t="s">
        <v>970</v>
      </c>
      <c r="G1876">
        <f t="shared" si="29"/>
        <v>1</v>
      </c>
    </row>
    <row r="1877" spans="1:7" x14ac:dyDescent="0.25">
      <c r="A1877" t="e">
        <f>VLOOKUP(B1877,[1]Applicant!$B$2:$D$176,3,FALSE)</f>
        <v>#N/A</v>
      </c>
      <c r="B1877" t="s">
        <v>1228</v>
      </c>
      <c r="E1877">
        <v>1</v>
      </c>
      <c r="G1877">
        <f t="shared" si="29"/>
        <v>0</v>
      </c>
    </row>
    <row r="1878" spans="1:7" x14ac:dyDescent="0.25">
      <c r="A1878" t="e">
        <f>VLOOKUP(B1878,[1]Applicant!$B$2:$D$176,3,FALSE)</f>
        <v>#N/A</v>
      </c>
      <c r="B1878" t="s">
        <v>1228</v>
      </c>
      <c r="E1878">
        <v>1</v>
      </c>
      <c r="G1878">
        <f t="shared" si="29"/>
        <v>0</v>
      </c>
    </row>
    <row r="1879" spans="1:7" x14ac:dyDescent="0.25">
      <c r="A1879" t="e">
        <f>VLOOKUP(B1879,[1]Applicant!$B$2:$D$176,3,FALSE)</f>
        <v>#N/A</v>
      </c>
      <c r="B1879" t="s">
        <v>1228</v>
      </c>
      <c r="E1879">
        <v>1</v>
      </c>
      <c r="G1879">
        <f t="shared" si="29"/>
        <v>0</v>
      </c>
    </row>
    <row r="1880" spans="1:7" x14ac:dyDescent="0.25">
      <c r="A1880" t="e">
        <f>VLOOKUP(B1880,[1]Applicant!$B$2:$D$176,3,FALSE)</f>
        <v>#N/A</v>
      </c>
      <c r="B1880" t="s">
        <v>1228</v>
      </c>
      <c r="E1880">
        <v>1</v>
      </c>
      <c r="G1880">
        <f t="shared" si="29"/>
        <v>0</v>
      </c>
    </row>
    <row r="1881" spans="1:7" x14ac:dyDescent="0.25">
      <c r="A1881" t="e">
        <f>VLOOKUP(B1881,[1]Applicant!$B$2:$D$176,3,FALSE)</f>
        <v>#N/A</v>
      </c>
      <c r="B1881" t="s">
        <v>1228</v>
      </c>
      <c r="E1881">
        <v>1</v>
      </c>
      <c r="G1881">
        <f t="shared" si="29"/>
        <v>0</v>
      </c>
    </row>
    <row r="1882" spans="1:7" x14ac:dyDescent="0.25">
      <c r="A1882" t="e">
        <f>VLOOKUP(B1882,[1]Applicant!$B$2:$D$176,3,FALSE)</f>
        <v>#N/A</v>
      </c>
      <c r="B1882" t="s">
        <v>1228</v>
      </c>
      <c r="E1882">
        <v>1</v>
      </c>
      <c r="G1882">
        <f t="shared" si="29"/>
        <v>0</v>
      </c>
    </row>
    <row r="1883" spans="1:7" x14ac:dyDescent="0.25">
      <c r="A1883" t="e">
        <f>VLOOKUP(B1883,[1]Applicant!$B$2:$D$176,3,FALSE)</f>
        <v>#N/A</v>
      </c>
      <c r="B1883" t="s">
        <v>1228</v>
      </c>
      <c r="E1883">
        <v>1</v>
      </c>
      <c r="G1883">
        <f t="shared" si="29"/>
        <v>0</v>
      </c>
    </row>
    <row r="1884" spans="1:7" x14ac:dyDescent="0.25">
      <c r="A1884" t="e">
        <f>VLOOKUP(B1884,[1]Applicant!$B$2:$D$176,3,FALSE)</f>
        <v>#N/A</v>
      </c>
      <c r="B1884" t="s">
        <v>1228</v>
      </c>
      <c r="E1884">
        <v>1</v>
      </c>
      <c r="G1884">
        <f t="shared" si="29"/>
        <v>0</v>
      </c>
    </row>
    <row r="1885" spans="1:7" x14ac:dyDescent="0.25">
      <c r="A1885" t="e">
        <f>VLOOKUP(B1885,[1]Applicant!$B$2:$D$176,3,FALSE)</f>
        <v>#N/A</v>
      </c>
      <c r="B1885" t="s">
        <v>1228</v>
      </c>
      <c r="E1885">
        <v>1</v>
      </c>
      <c r="G1885">
        <f t="shared" si="29"/>
        <v>0</v>
      </c>
    </row>
    <row r="1886" spans="1:7" x14ac:dyDescent="0.25">
      <c r="A1886" t="e">
        <f>VLOOKUP(B1886,[1]Applicant!$B$2:$D$176,3,FALSE)</f>
        <v>#N/A</v>
      </c>
      <c r="B1886" t="s">
        <v>1228</v>
      </c>
      <c r="E1886">
        <v>1</v>
      </c>
      <c r="G1886">
        <f t="shared" si="29"/>
        <v>0</v>
      </c>
    </row>
    <row r="1887" spans="1:7" x14ac:dyDescent="0.25">
      <c r="A1887" t="e">
        <f>VLOOKUP(B1887,[1]Applicant!$B$2:$D$176,3,FALSE)</f>
        <v>#N/A</v>
      </c>
      <c r="B1887" t="s">
        <v>1228</v>
      </c>
      <c r="E1887">
        <v>1</v>
      </c>
      <c r="G1887">
        <f t="shared" si="29"/>
        <v>0</v>
      </c>
    </row>
    <row r="1888" spans="1:7" x14ac:dyDescent="0.25">
      <c r="A1888" t="e">
        <f>VLOOKUP(B1888,[1]Applicant!$B$2:$D$176,3,FALSE)</f>
        <v>#N/A</v>
      </c>
      <c r="B1888" t="s">
        <v>1228</v>
      </c>
      <c r="E1888">
        <v>1</v>
      </c>
      <c r="G1888">
        <f t="shared" si="29"/>
        <v>0</v>
      </c>
    </row>
    <row r="1889" spans="1:7" x14ac:dyDescent="0.25">
      <c r="A1889" t="e">
        <f>VLOOKUP(B1889,[1]Applicant!$B$2:$D$176,3,FALSE)</f>
        <v>#N/A</v>
      </c>
      <c r="B1889" t="s">
        <v>1228</v>
      </c>
      <c r="E1889">
        <v>1</v>
      </c>
      <c r="G1889">
        <f t="shared" si="29"/>
        <v>0</v>
      </c>
    </row>
    <row r="1890" spans="1:7" x14ac:dyDescent="0.25">
      <c r="A1890" t="e">
        <f>VLOOKUP(B1890,[1]Applicant!$B$2:$D$176,3,FALSE)</f>
        <v>#N/A</v>
      </c>
      <c r="B1890" t="s">
        <v>1228</v>
      </c>
      <c r="E1890">
        <v>1</v>
      </c>
      <c r="G1890">
        <f t="shared" si="29"/>
        <v>0</v>
      </c>
    </row>
    <row r="1891" spans="1:7" x14ac:dyDescent="0.25">
      <c r="A1891" t="e">
        <f>VLOOKUP(B1891,[1]Applicant!$B$2:$D$176,3,FALSE)</f>
        <v>#N/A</v>
      </c>
      <c r="B1891" t="s">
        <v>1228</v>
      </c>
      <c r="E1891">
        <v>1</v>
      </c>
      <c r="G1891">
        <f t="shared" si="29"/>
        <v>0</v>
      </c>
    </row>
    <row r="1892" spans="1:7" x14ac:dyDescent="0.25">
      <c r="A1892" t="e">
        <f>VLOOKUP(B1892,[1]Applicant!$B$2:$D$176,3,FALSE)</f>
        <v>#N/A</v>
      </c>
      <c r="B1892" t="s">
        <v>1229</v>
      </c>
      <c r="C1892" t="s">
        <v>552</v>
      </c>
      <c r="E1892">
        <v>1</v>
      </c>
      <c r="G1892">
        <f t="shared" si="29"/>
        <v>0</v>
      </c>
    </row>
    <row r="1893" spans="1:7" x14ac:dyDescent="0.25">
      <c r="A1893" t="e">
        <f>VLOOKUP(B1893,[1]Applicant!$B$2:$D$176,3,FALSE)</f>
        <v>#N/A</v>
      </c>
      <c r="B1893" t="s">
        <v>1229</v>
      </c>
      <c r="C1893" t="s">
        <v>524</v>
      </c>
      <c r="E1893">
        <v>1</v>
      </c>
      <c r="G1893">
        <f t="shared" si="29"/>
        <v>0</v>
      </c>
    </row>
    <row r="1894" spans="1:7" x14ac:dyDescent="0.25">
      <c r="A1894" t="e">
        <f>VLOOKUP(B1894,[1]Applicant!$B$2:$D$176,3,FALSE)</f>
        <v>#N/A</v>
      </c>
      <c r="B1894" t="s">
        <v>1229</v>
      </c>
      <c r="C1894" t="s">
        <v>526</v>
      </c>
      <c r="E1894">
        <v>1</v>
      </c>
      <c r="G1894">
        <f t="shared" si="29"/>
        <v>0</v>
      </c>
    </row>
    <row r="1895" spans="1:7" x14ac:dyDescent="0.25">
      <c r="A1895" t="e">
        <f>VLOOKUP(B1895,[1]Applicant!$B$2:$D$176,3,FALSE)</f>
        <v>#N/A</v>
      </c>
      <c r="B1895" t="s">
        <v>1229</v>
      </c>
      <c r="C1895" t="s">
        <v>528</v>
      </c>
      <c r="E1895">
        <v>1</v>
      </c>
      <c r="G1895">
        <f t="shared" si="29"/>
        <v>0</v>
      </c>
    </row>
    <row r="1896" spans="1:7" x14ac:dyDescent="0.25">
      <c r="A1896" t="e">
        <f>VLOOKUP(B1896,[1]Applicant!$B$2:$D$176,3,FALSE)</f>
        <v>#N/A</v>
      </c>
      <c r="B1896" t="s">
        <v>1229</v>
      </c>
      <c r="C1896" t="s">
        <v>529</v>
      </c>
      <c r="E1896">
        <v>1</v>
      </c>
      <c r="G1896">
        <f t="shared" si="29"/>
        <v>0</v>
      </c>
    </row>
    <row r="1897" spans="1:7" x14ac:dyDescent="0.25">
      <c r="A1897" t="e">
        <f>VLOOKUP(B1897,[1]Applicant!$B$2:$D$176,3,FALSE)</f>
        <v>#N/A</v>
      </c>
      <c r="B1897" t="s">
        <v>1229</v>
      </c>
      <c r="C1897" t="s">
        <v>532</v>
      </c>
      <c r="E1897">
        <v>1</v>
      </c>
      <c r="G1897">
        <f t="shared" si="29"/>
        <v>0</v>
      </c>
    </row>
    <row r="1898" spans="1:7" x14ac:dyDescent="0.25">
      <c r="A1898" t="e">
        <f>VLOOKUP(B1898,[1]Applicant!$B$2:$D$176,3,FALSE)</f>
        <v>#N/A</v>
      </c>
      <c r="B1898" t="s">
        <v>1229</v>
      </c>
      <c r="C1898" t="s">
        <v>534</v>
      </c>
      <c r="E1898">
        <v>1</v>
      </c>
      <c r="G1898">
        <f t="shared" si="29"/>
        <v>0</v>
      </c>
    </row>
    <row r="1899" spans="1:7" x14ac:dyDescent="0.25">
      <c r="A1899" t="e">
        <f>VLOOKUP(B1899,[1]Applicant!$B$2:$D$176,3,FALSE)</f>
        <v>#N/A</v>
      </c>
      <c r="B1899" t="s">
        <v>1229</v>
      </c>
      <c r="C1899" t="s">
        <v>536</v>
      </c>
      <c r="E1899">
        <v>1</v>
      </c>
      <c r="G1899">
        <f t="shared" si="29"/>
        <v>0</v>
      </c>
    </row>
    <row r="1900" spans="1:7" x14ac:dyDescent="0.25">
      <c r="A1900" t="e">
        <f>VLOOKUP(B1900,[1]Applicant!$B$2:$D$176,3,FALSE)</f>
        <v>#N/A</v>
      </c>
      <c r="B1900" t="s">
        <v>1229</v>
      </c>
      <c r="C1900" t="s">
        <v>538</v>
      </c>
      <c r="E1900">
        <v>1</v>
      </c>
      <c r="G1900">
        <f t="shared" si="29"/>
        <v>0</v>
      </c>
    </row>
    <row r="1901" spans="1:7" x14ac:dyDescent="0.25">
      <c r="A1901" t="e">
        <f>VLOOKUP(B1901,[1]Applicant!$B$2:$D$176,3,FALSE)</f>
        <v>#N/A</v>
      </c>
      <c r="B1901" t="s">
        <v>1229</v>
      </c>
      <c r="C1901" t="s">
        <v>539</v>
      </c>
      <c r="E1901">
        <v>1</v>
      </c>
      <c r="G1901">
        <f t="shared" si="29"/>
        <v>0</v>
      </c>
    </row>
    <row r="1902" spans="1:7" x14ac:dyDescent="0.25">
      <c r="A1902" t="e">
        <f>VLOOKUP(B1902,[1]Applicant!$B$2:$D$176,3,FALSE)</f>
        <v>#N/A</v>
      </c>
      <c r="B1902" t="s">
        <v>1229</v>
      </c>
      <c r="C1902" t="s">
        <v>541</v>
      </c>
      <c r="E1902">
        <v>1</v>
      </c>
      <c r="G1902">
        <f t="shared" si="29"/>
        <v>0</v>
      </c>
    </row>
    <row r="1903" spans="1:7" x14ac:dyDescent="0.25">
      <c r="A1903" t="e">
        <f>VLOOKUP(B1903,[1]Applicant!$B$2:$D$176,3,FALSE)</f>
        <v>#N/A</v>
      </c>
      <c r="B1903" t="s">
        <v>1229</v>
      </c>
      <c r="C1903" t="s">
        <v>543</v>
      </c>
      <c r="E1903">
        <v>1</v>
      </c>
      <c r="G1903">
        <f t="shared" si="29"/>
        <v>0</v>
      </c>
    </row>
    <row r="1904" spans="1:7" x14ac:dyDescent="0.25">
      <c r="A1904" t="e">
        <f>VLOOKUP(B1904,[1]Applicant!$B$2:$D$176,3,FALSE)</f>
        <v>#N/A</v>
      </c>
      <c r="B1904" t="s">
        <v>1229</v>
      </c>
      <c r="C1904" t="s">
        <v>545</v>
      </c>
      <c r="E1904">
        <v>1</v>
      </c>
      <c r="G1904">
        <f t="shared" si="29"/>
        <v>0</v>
      </c>
    </row>
    <row r="1905" spans="1:7" x14ac:dyDescent="0.25">
      <c r="A1905" t="e">
        <f>VLOOKUP(B1905,[1]Applicant!$B$2:$D$176,3,FALSE)</f>
        <v>#N/A</v>
      </c>
      <c r="B1905" t="s">
        <v>1229</v>
      </c>
      <c r="C1905" t="s">
        <v>547</v>
      </c>
      <c r="E1905">
        <v>1</v>
      </c>
      <c r="G1905">
        <f t="shared" si="29"/>
        <v>0</v>
      </c>
    </row>
    <row r="1906" spans="1:7" x14ac:dyDescent="0.25">
      <c r="A1906" t="e">
        <f>VLOOKUP(B1906,[1]Applicant!$B$2:$D$176,3,FALSE)</f>
        <v>#N/A</v>
      </c>
      <c r="B1906" t="s">
        <v>1229</v>
      </c>
      <c r="C1906" t="s">
        <v>550</v>
      </c>
      <c r="E1906">
        <v>1</v>
      </c>
      <c r="G1906">
        <f t="shared" si="29"/>
        <v>0</v>
      </c>
    </row>
    <row r="1907" spans="1:7" x14ac:dyDescent="0.25">
      <c r="A1907" t="e">
        <f>VLOOKUP(B1907,[1]Applicant!$B$2:$D$176,3,FALSE)</f>
        <v>#N/A</v>
      </c>
      <c r="B1907" t="s">
        <v>1230</v>
      </c>
      <c r="E1907">
        <v>1</v>
      </c>
      <c r="G1907">
        <f t="shared" si="29"/>
        <v>0</v>
      </c>
    </row>
    <row r="1908" spans="1:7" x14ac:dyDescent="0.25">
      <c r="A1908" t="e">
        <f>VLOOKUP(B1908,[1]Applicant!$B$2:$D$176,3,FALSE)</f>
        <v>#N/A</v>
      </c>
      <c r="B1908" t="s">
        <v>1230</v>
      </c>
      <c r="E1908">
        <v>1</v>
      </c>
      <c r="G1908">
        <f t="shared" si="29"/>
        <v>0</v>
      </c>
    </row>
    <row r="1909" spans="1:7" x14ac:dyDescent="0.25">
      <c r="A1909" t="e">
        <f>VLOOKUP(B1909,[1]Applicant!$B$2:$D$176,3,FALSE)</f>
        <v>#N/A</v>
      </c>
      <c r="B1909" t="s">
        <v>1230</v>
      </c>
      <c r="E1909">
        <v>1</v>
      </c>
      <c r="G1909">
        <f t="shared" si="29"/>
        <v>0</v>
      </c>
    </row>
    <row r="1910" spans="1:7" x14ac:dyDescent="0.25">
      <c r="A1910" t="e">
        <f>VLOOKUP(B1910,[1]Applicant!$B$2:$D$176,3,FALSE)</f>
        <v>#N/A</v>
      </c>
      <c r="B1910" t="s">
        <v>1230</v>
      </c>
      <c r="E1910">
        <v>1</v>
      </c>
      <c r="G1910">
        <f t="shared" si="29"/>
        <v>0</v>
      </c>
    </row>
    <row r="1911" spans="1:7" x14ac:dyDescent="0.25">
      <c r="A1911" t="e">
        <f>VLOOKUP(B1911,[1]Applicant!$B$2:$D$176,3,FALSE)</f>
        <v>#N/A</v>
      </c>
      <c r="B1911" t="s">
        <v>1230</v>
      </c>
      <c r="E1911">
        <v>1</v>
      </c>
      <c r="G1911">
        <f t="shared" si="29"/>
        <v>0</v>
      </c>
    </row>
    <row r="1912" spans="1:7" x14ac:dyDescent="0.25">
      <c r="A1912" t="e">
        <f>VLOOKUP(B1912,[1]Applicant!$B$2:$D$176,3,FALSE)</f>
        <v>#N/A</v>
      </c>
      <c r="B1912" t="s">
        <v>1230</v>
      </c>
      <c r="E1912">
        <v>1</v>
      </c>
      <c r="G1912">
        <f t="shared" si="29"/>
        <v>0</v>
      </c>
    </row>
    <row r="1913" spans="1:7" x14ac:dyDescent="0.25">
      <c r="A1913" t="e">
        <f>VLOOKUP(B1913,[1]Applicant!$B$2:$D$176,3,FALSE)</f>
        <v>#N/A</v>
      </c>
      <c r="B1913" t="s">
        <v>1230</v>
      </c>
      <c r="E1913">
        <v>1</v>
      </c>
      <c r="G1913">
        <f t="shared" si="29"/>
        <v>0</v>
      </c>
    </row>
    <row r="1914" spans="1:7" x14ac:dyDescent="0.25">
      <c r="A1914" t="e">
        <f>VLOOKUP(B1914,[1]Applicant!$B$2:$D$176,3,FALSE)</f>
        <v>#N/A</v>
      </c>
      <c r="B1914" t="s">
        <v>1230</v>
      </c>
      <c r="E1914">
        <v>1</v>
      </c>
      <c r="G1914">
        <f t="shared" si="29"/>
        <v>0</v>
      </c>
    </row>
    <row r="1915" spans="1:7" x14ac:dyDescent="0.25">
      <c r="A1915" t="e">
        <f>VLOOKUP(B1915,[1]Applicant!$B$2:$D$176,3,FALSE)</f>
        <v>#N/A</v>
      </c>
      <c r="B1915" t="s">
        <v>1230</v>
      </c>
      <c r="E1915">
        <v>1</v>
      </c>
      <c r="G1915">
        <f t="shared" si="29"/>
        <v>0</v>
      </c>
    </row>
    <row r="1916" spans="1:7" x14ac:dyDescent="0.25">
      <c r="A1916" t="e">
        <f>VLOOKUP(B1916,[1]Applicant!$B$2:$D$176,3,FALSE)</f>
        <v>#N/A</v>
      </c>
      <c r="B1916" t="s">
        <v>1230</v>
      </c>
      <c r="E1916">
        <v>1</v>
      </c>
      <c r="G1916">
        <f t="shared" si="29"/>
        <v>0</v>
      </c>
    </row>
    <row r="1917" spans="1:7" x14ac:dyDescent="0.25">
      <c r="A1917" t="e">
        <f>VLOOKUP(B1917,[1]Applicant!$B$2:$D$176,3,FALSE)</f>
        <v>#N/A</v>
      </c>
      <c r="B1917" t="s">
        <v>1230</v>
      </c>
      <c r="E1917">
        <v>1</v>
      </c>
      <c r="G1917">
        <f t="shared" si="29"/>
        <v>0</v>
      </c>
    </row>
    <row r="1918" spans="1:7" x14ac:dyDescent="0.25">
      <c r="A1918" t="e">
        <f>VLOOKUP(B1918,[1]Applicant!$B$2:$D$176,3,FALSE)</f>
        <v>#N/A</v>
      </c>
      <c r="B1918" t="s">
        <v>1230</v>
      </c>
      <c r="E1918">
        <v>1</v>
      </c>
      <c r="G1918">
        <f t="shared" si="29"/>
        <v>0</v>
      </c>
    </row>
    <row r="1919" spans="1:7" x14ac:dyDescent="0.25">
      <c r="A1919" t="e">
        <f>VLOOKUP(B1919,[1]Applicant!$B$2:$D$176,3,FALSE)</f>
        <v>#N/A</v>
      </c>
      <c r="B1919" t="s">
        <v>1230</v>
      </c>
      <c r="E1919">
        <v>1</v>
      </c>
      <c r="G1919">
        <f t="shared" si="29"/>
        <v>0</v>
      </c>
    </row>
    <row r="1920" spans="1:7" x14ac:dyDescent="0.25">
      <c r="A1920" t="e">
        <f>VLOOKUP(B1920,[1]Applicant!$B$2:$D$176,3,FALSE)</f>
        <v>#N/A</v>
      </c>
      <c r="B1920" t="s">
        <v>1230</v>
      </c>
      <c r="E1920">
        <v>1</v>
      </c>
      <c r="G1920">
        <f t="shared" si="29"/>
        <v>0</v>
      </c>
    </row>
    <row r="1921" spans="1:7" x14ac:dyDescent="0.25">
      <c r="A1921" t="e">
        <f>VLOOKUP(B1921,[1]Applicant!$B$2:$D$176,3,FALSE)</f>
        <v>#N/A</v>
      </c>
      <c r="B1921" t="s">
        <v>1230</v>
      </c>
      <c r="E1921">
        <v>1</v>
      </c>
      <c r="G1921">
        <f t="shared" si="29"/>
        <v>0</v>
      </c>
    </row>
    <row r="1922" spans="1:7" x14ac:dyDescent="0.25">
      <c r="A1922" t="e">
        <f>VLOOKUP(B1922,[1]Applicant!$B$2:$D$176,3,FALSE)</f>
        <v>#N/A</v>
      </c>
      <c r="B1922" t="s">
        <v>1231</v>
      </c>
      <c r="C1922" t="s">
        <v>552</v>
      </c>
      <c r="D1922" t="s">
        <v>533</v>
      </c>
      <c r="E1922">
        <v>1</v>
      </c>
      <c r="F1922" t="s">
        <v>533</v>
      </c>
      <c r="G1922">
        <f t="shared" ref="G1922:G1985" si="30">IFERROR(VLOOKUP(D1922,$I$2:$J$126,2,0),0)</f>
        <v>0</v>
      </c>
    </row>
    <row r="1923" spans="1:7" x14ac:dyDescent="0.25">
      <c r="A1923" t="e">
        <f>VLOOKUP(B1923,[1]Applicant!$B$2:$D$176,3,FALSE)</f>
        <v>#N/A</v>
      </c>
      <c r="B1923" t="s">
        <v>1231</v>
      </c>
      <c r="C1923" t="s">
        <v>524</v>
      </c>
      <c r="D1923" t="s">
        <v>533</v>
      </c>
      <c r="E1923">
        <v>1</v>
      </c>
      <c r="F1923" t="s">
        <v>533</v>
      </c>
      <c r="G1923">
        <f t="shared" si="30"/>
        <v>0</v>
      </c>
    </row>
    <row r="1924" spans="1:7" x14ac:dyDescent="0.25">
      <c r="A1924" t="e">
        <f>VLOOKUP(B1924,[1]Applicant!$B$2:$D$176,3,FALSE)</f>
        <v>#N/A</v>
      </c>
      <c r="B1924" t="s">
        <v>1231</v>
      </c>
      <c r="C1924" t="s">
        <v>526</v>
      </c>
      <c r="D1924" t="s">
        <v>533</v>
      </c>
      <c r="E1924">
        <v>1</v>
      </c>
      <c r="F1924" t="s">
        <v>533</v>
      </c>
      <c r="G1924">
        <f t="shared" si="30"/>
        <v>0</v>
      </c>
    </row>
    <row r="1925" spans="1:7" x14ac:dyDescent="0.25">
      <c r="A1925" t="e">
        <f>VLOOKUP(B1925,[1]Applicant!$B$2:$D$176,3,FALSE)</f>
        <v>#N/A</v>
      </c>
      <c r="B1925" t="s">
        <v>1231</v>
      </c>
      <c r="C1925" t="s">
        <v>528</v>
      </c>
      <c r="D1925" t="s">
        <v>533</v>
      </c>
      <c r="E1925">
        <v>1</v>
      </c>
      <c r="F1925" t="s">
        <v>533</v>
      </c>
      <c r="G1925">
        <f t="shared" si="30"/>
        <v>0</v>
      </c>
    </row>
    <row r="1926" spans="1:7" x14ac:dyDescent="0.25">
      <c r="A1926" t="e">
        <f>VLOOKUP(B1926,[1]Applicant!$B$2:$D$176,3,FALSE)</f>
        <v>#N/A</v>
      </c>
      <c r="B1926" t="s">
        <v>1231</v>
      </c>
      <c r="C1926" t="s">
        <v>529</v>
      </c>
      <c r="D1926" t="s">
        <v>533</v>
      </c>
      <c r="E1926">
        <v>1</v>
      </c>
      <c r="F1926" t="s">
        <v>533</v>
      </c>
      <c r="G1926">
        <f t="shared" si="30"/>
        <v>0</v>
      </c>
    </row>
    <row r="1927" spans="1:7" x14ac:dyDescent="0.25">
      <c r="A1927" t="e">
        <f>VLOOKUP(B1927,[1]Applicant!$B$2:$D$176,3,FALSE)</f>
        <v>#N/A</v>
      </c>
      <c r="B1927" t="s">
        <v>1231</v>
      </c>
      <c r="C1927" t="s">
        <v>532</v>
      </c>
      <c r="D1927" t="s">
        <v>533</v>
      </c>
      <c r="E1927">
        <v>1</v>
      </c>
      <c r="F1927" t="s">
        <v>533</v>
      </c>
      <c r="G1927">
        <f t="shared" si="30"/>
        <v>0</v>
      </c>
    </row>
    <row r="1928" spans="1:7" x14ac:dyDescent="0.25">
      <c r="A1928" t="e">
        <f>VLOOKUP(B1928,[1]Applicant!$B$2:$D$176,3,FALSE)</f>
        <v>#N/A</v>
      </c>
      <c r="B1928" t="s">
        <v>1231</v>
      </c>
      <c r="C1928" t="s">
        <v>534</v>
      </c>
      <c r="D1928" t="s">
        <v>533</v>
      </c>
      <c r="E1928">
        <v>1</v>
      </c>
      <c r="F1928" t="s">
        <v>533</v>
      </c>
      <c r="G1928">
        <f t="shared" si="30"/>
        <v>0</v>
      </c>
    </row>
    <row r="1929" spans="1:7" x14ac:dyDescent="0.25">
      <c r="A1929" t="e">
        <f>VLOOKUP(B1929,[1]Applicant!$B$2:$D$176,3,FALSE)</f>
        <v>#N/A</v>
      </c>
      <c r="B1929" t="s">
        <v>1231</v>
      </c>
      <c r="C1929" t="s">
        <v>536</v>
      </c>
      <c r="D1929" t="s">
        <v>533</v>
      </c>
      <c r="E1929">
        <v>1</v>
      </c>
      <c r="F1929" t="s">
        <v>533</v>
      </c>
      <c r="G1929">
        <f t="shared" si="30"/>
        <v>0</v>
      </c>
    </row>
    <row r="1930" spans="1:7" x14ac:dyDescent="0.25">
      <c r="A1930" t="e">
        <f>VLOOKUP(B1930,[1]Applicant!$B$2:$D$176,3,FALSE)</f>
        <v>#N/A</v>
      </c>
      <c r="B1930" t="s">
        <v>1231</v>
      </c>
      <c r="C1930" t="s">
        <v>538</v>
      </c>
      <c r="D1930" t="s">
        <v>533</v>
      </c>
      <c r="E1930">
        <v>1</v>
      </c>
      <c r="F1930" t="s">
        <v>533</v>
      </c>
      <c r="G1930">
        <f t="shared" si="30"/>
        <v>0</v>
      </c>
    </row>
    <row r="1931" spans="1:7" x14ac:dyDescent="0.25">
      <c r="A1931" t="e">
        <f>VLOOKUP(B1931,[1]Applicant!$B$2:$D$176,3,FALSE)</f>
        <v>#N/A</v>
      </c>
      <c r="B1931" t="s">
        <v>1231</v>
      </c>
      <c r="C1931" t="s">
        <v>539</v>
      </c>
      <c r="D1931" t="s">
        <v>533</v>
      </c>
      <c r="E1931">
        <v>1</v>
      </c>
      <c r="F1931" t="s">
        <v>533</v>
      </c>
      <c r="G1931">
        <f t="shared" si="30"/>
        <v>0</v>
      </c>
    </row>
    <row r="1932" spans="1:7" x14ac:dyDescent="0.25">
      <c r="A1932" t="e">
        <f>VLOOKUP(B1932,[1]Applicant!$B$2:$D$176,3,FALSE)</f>
        <v>#N/A</v>
      </c>
      <c r="B1932" t="s">
        <v>1231</v>
      </c>
      <c r="C1932" t="s">
        <v>541</v>
      </c>
      <c r="D1932" t="s">
        <v>533</v>
      </c>
      <c r="E1932">
        <v>1</v>
      </c>
      <c r="F1932" t="s">
        <v>533</v>
      </c>
      <c r="G1932">
        <f t="shared" si="30"/>
        <v>0</v>
      </c>
    </row>
    <row r="1933" spans="1:7" x14ac:dyDescent="0.25">
      <c r="A1933" t="e">
        <f>VLOOKUP(B1933,[1]Applicant!$B$2:$D$176,3,FALSE)</f>
        <v>#N/A</v>
      </c>
      <c r="B1933" t="s">
        <v>1231</v>
      </c>
      <c r="C1933" t="s">
        <v>543</v>
      </c>
      <c r="D1933" t="s">
        <v>533</v>
      </c>
      <c r="E1933">
        <v>1</v>
      </c>
      <c r="F1933" t="s">
        <v>533</v>
      </c>
      <c r="G1933">
        <f t="shared" si="30"/>
        <v>0</v>
      </c>
    </row>
    <row r="1934" spans="1:7" x14ac:dyDescent="0.25">
      <c r="A1934" t="e">
        <f>VLOOKUP(B1934,[1]Applicant!$B$2:$D$176,3,FALSE)</f>
        <v>#N/A</v>
      </c>
      <c r="B1934" t="s">
        <v>1231</v>
      </c>
      <c r="C1934" t="s">
        <v>545</v>
      </c>
      <c r="D1934" t="s">
        <v>533</v>
      </c>
      <c r="E1934">
        <v>1</v>
      </c>
      <c r="F1934" t="s">
        <v>533</v>
      </c>
      <c r="G1934">
        <f t="shared" si="30"/>
        <v>0</v>
      </c>
    </row>
    <row r="1935" spans="1:7" x14ac:dyDescent="0.25">
      <c r="A1935" t="e">
        <f>VLOOKUP(B1935,[1]Applicant!$B$2:$D$176,3,FALSE)</f>
        <v>#N/A</v>
      </c>
      <c r="B1935" t="s">
        <v>1231</v>
      </c>
      <c r="C1935" t="s">
        <v>547</v>
      </c>
      <c r="D1935" t="s">
        <v>533</v>
      </c>
      <c r="E1935">
        <v>1</v>
      </c>
      <c r="F1935" t="s">
        <v>533</v>
      </c>
      <c r="G1935">
        <f t="shared" si="30"/>
        <v>0</v>
      </c>
    </row>
    <row r="1936" spans="1:7" x14ac:dyDescent="0.25">
      <c r="A1936" t="e">
        <f>VLOOKUP(B1936,[1]Applicant!$B$2:$D$176,3,FALSE)</f>
        <v>#N/A</v>
      </c>
      <c r="B1936" t="s">
        <v>1231</v>
      </c>
      <c r="C1936" t="s">
        <v>550</v>
      </c>
      <c r="D1936" t="s">
        <v>533</v>
      </c>
      <c r="E1936">
        <v>1</v>
      </c>
      <c r="F1936" t="s">
        <v>533</v>
      </c>
      <c r="G1936">
        <f t="shared" si="30"/>
        <v>0</v>
      </c>
    </row>
    <row r="1937" spans="1:7" x14ac:dyDescent="0.25">
      <c r="A1937" t="e">
        <f>VLOOKUP(B1937,[1]Applicant!$B$2:$D$176,3,FALSE)</f>
        <v>#N/A</v>
      </c>
      <c r="B1937" t="s">
        <v>1232</v>
      </c>
      <c r="D1937" t="s">
        <v>533</v>
      </c>
      <c r="E1937">
        <v>1</v>
      </c>
      <c r="F1937" t="s">
        <v>533</v>
      </c>
      <c r="G1937">
        <f t="shared" si="30"/>
        <v>0</v>
      </c>
    </row>
    <row r="1938" spans="1:7" x14ac:dyDescent="0.25">
      <c r="A1938" t="e">
        <f>VLOOKUP(B1938,[1]Applicant!$B$2:$D$176,3,FALSE)</f>
        <v>#N/A</v>
      </c>
      <c r="B1938" t="s">
        <v>1232</v>
      </c>
      <c r="D1938" t="s">
        <v>533</v>
      </c>
      <c r="E1938">
        <v>1</v>
      </c>
      <c r="F1938" t="s">
        <v>533</v>
      </c>
      <c r="G1938">
        <f t="shared" si="30"/>
        <v>0</v>
      </c>
    </row>
    <row r="1939" spans="1:7" x14ac:dyDescent="0.25">
      <c r="A1939" t="e">
        <f>VLOOKUP(B1939,[1]Applicant!$B$2:$D$176,3,FALSE)</f>
        <v>#N/A</v>
      </c>
      <c r="B1939" t="s">
        <v>1232</v>
      </c>
      <c r="D1939" t="s">
        <v>533</v>
      </c>
      <c r="E1939">
        <v>1</v>
      </c>
      <c r="F1939" t="s">
        <v>533</v>
      </c>
      <c r="G1939">
        <f t="shared" si="30"/>
        <v>0</v>
      </c>
    </row>
    <row r="1940" spans="1:7" x14ac:dyDescent="0.25">
      <c r="A1940" t="e">
        <f>VLOOKUP(B1940,[1]Applicant!$B$2:$D$176,3,FALSE)</f>
        <v>#N/A</v>
      </c>
      <c r="B1940" t="s">
        <v>1232</v>
      </c>
      <c r="D1940" t="s">
        <v>533</v>
      </c>
      <c r="E1940">
        <v>1</v>
      </c>
      <c r="F1940" t="s">
        <v>533</v>
      </c>
      <c r="G1940">
        <f t="shared" si="30"/>
        <v>0</v>
      </c>
    </row>
    <row r="1941" spans="1:7" x14ac:dyDescent="0.25">
      <c r="A1941" t="e">
        <f>VLOOKUP(B1941,[1]Applicant!$B$2:$D$176,3,FALSE)</f>
        <v>#N/A</v>
      </c>
      <c r="B1941" t="s">
        <v>1232</v>
      </c>
      <c r="D1941" t="s">
        <v>533</v>
      </c>
      <c r="E1941">
        <v>1</v>
      </c>
      <c r="F1941" t="s">
        <v>533</v>
      </c>
      <c r="G1941">
        <f t="shared" si="30"/>
        <v>0</v>
      </c>
    </row>
    <row r="1942" spans="1:7" x14ac:dyDescent="0.25">
      <c r="A1942" t="e">
        <f>VLOOKUP(B1942,[1]Applicant!$B$2:$D$176,3,FALSE)</f>
        <v>#N/A</v>
      </c>
      <c r="B1942" t="s">
        <v>1232</v>
      </c>
      <c r="D1942" t="s">
        <v>533</v>
      </c>
      <c r="E1942">
        <v>1</v>
      </c>
      <c r="F1942" t="s">
        <v>533</v>
      </c>
      <c r="G1942">
        <f t="shared" si="30"/>
        <v>0</v>
      </c>
    </row>
    <row r="1943" spans="1:7" x14ac:dyDescent="0.25">
      <c r="A1943" t="e">
        <f>VLOOKUP(B1943,[1]Applicant!$B$2:$D$176,3,FALSE)</f>
        <v>#N/A</v>
      </c>
      <c r="B1943" t="s">
        <v>1232</v>
      </c>
      <c r="D1943" t="s">
        <v>533</v>
      </c>
      <c r="E1943">
        <v>1</v>
      </c>
      <c r="F1943" t="s">
        <v>533</v>
      </c>
      <c r="G1943">
        <f t="shared" si="30"/>
        <v>0</v>
      </c>
    </row>
    <row r="1944" spans="1:7" x14ac:dyDescent="0.25">
      <c r="A1944" t="e">
        <f>VLOOKUP(B1944,[1]Applicant!$B$2:$D$176,3,FALSE)</f>
        <v>#N/A</v>
      </c>
      <c r="B1944" t="s">
        <v>1232</v>
      </c>
      <c r="D1944" t="s">
        <v>533</v>
      </c>
      <c r="E1944">
        <v>1</v>
      </c>
      <c r="F1944" t="s">
        <v>533</v>
      </c>
      <c r="G1944">
        <f t="shared" si="30"/>
        <v>0</v>
      </c>
    </row>
    <row r="1945" spans="1:7" x14ac:dyDescent="0.25">
      <c r="A1945" t="e">
        <f>VLOOKUP(B1945,[1]Applicant!$B$2:$D$176,3,FALSE)</f>
        <v>#N/A</v>
      </c>
      <c r="B1945" t="s">
        <v>1232</v>
      </c>
      <c r="D1945" t="s">
        <v>533</v>
      </c>
      <c r="E1945">
        <v>1</v>
      </c>
      <c r="F1945" t="s">
        <v>533</v>
      </c>
      <c r="G1945">
        <f t="shared" si="30"/>
        <v>0</v>
      </c>
    </row>
    <row r="1946" spans="1:7" x14ac:dyDescent="0.25">
      <c r="A1946" t="e">
        <f>VLOOKUP(B1946,[1]Applicant!$B$2:$D$176,3,FALSE)</f>
        <v>#N/A</v>
      </c>
      <c r="B1946" t="s">
        <v>1232</v>
      </c>
      <c r="D1946" t="s">
        <v>533</v>
      </c>
      <c r="E1946">
        <v>1</v>
      </c>
      <c r="F1946" t="s">
        <v>533</v>
      </c>
      <c r="G1946">
        <f t="shared" si="30"/>
        <v>0</v>
      </c>
    </row>
    <row r="1947" spans="1:7" x14ac:dyDescent="0.25">
      <c r="A1947" t="e">
        <f>VLOOKUP(B1947,[1]Applicant!$B$2:$D$176,3,FALSE)</f>
        <v>#N/A</v>
      </c>
      <c r="B1947" t="s">
        <v>1232</v>
      </c>
      <c r="D1947" t="s">
        <v>533</v>
      </c>
      <c r="E1947">
        <v>1</v>
      </c>
      <c r="F1947" t="s">
        <v>533</v>
      </c>
      <c r="G1947">
        <f t="shared" si="30"/>
        <v>0</v>
      </c>
    </row>
    <row r="1948" spans="1:7" x14ac:dyDescent="0.25">
      <c r="A1948" t="e">
        <f>VLOOKUP(B1948,[1]Applicant!$B$2:$D$176,3,FALSE)</f>
        <v>#N/A</v>
      </c>
      <c r="B1948" t="s">
        <v>1232</v>
      </c>
      <c r="D1948" t="s">
        <v>533</v>
      </c>
      <c r="E1948">
        <v>1</v>
      </c>
      <c r="F1948" t="s">
        <v>533</v>
      </c>
      <c r="G1948">
        <f t="shared" si="30"/>
        <v>0</v>
      </c>
    </row>
    <row r="1949" spans="1:7" x14ac:dyDescent="0.25">
      <c r="A1949" t="e">
        <f>VLOOKUP(B1949,[1]Applicant!$B$2:$D$176,3,FALSE)</f>
        <v>#N/A</v>
      </c>
      <c r="B1949" t="s">
        <v>1232</v>
      </c>
      <c r="D1949" t="s">
        <v>533</v>
      </c>
      <c r="E1949">
        <v>1</v>
      </c>
      <c r="F1949" t="s">
        <v>533</v>
      </c>
      <c r="G1949">
        <f t="shared" si="30"/>
        <v>0</v>
      </c>
    </row>
    <row r="1950" spans="1:7" x14ac:dyDescent="0.25">
      <c r="A1950" t="e">
        <f>VLOOKUP(B1950,[1]Applicant!$B$2:$D$176,3,FALSE)</f>
        <v>#N/A</v>
      </c>
      <c r="B1950" t="s">
        <v>1232</v>
      </c>
      <c r="D1950" t="s">
        <v>533</v>
      </c>
      <c r="E1950">
        <v>1</v>
      </c>
      <c r="F1950" t="s">
        <v>533</v>
      </c>
      <c r="G1950">
        <f t="shared" si="30"/>
        <v>0</v>
      </c>
    </row>
    <row r="1951" spans="1:7" x14ac:dyDescent="0.25">
      <c r="A1951" t="e">
        <f>VLOOKUP(B1951,[1]Applicant!$B$2:$D$176,3,FALSE)</f>
        <v>#N/A</v>
      </c>
      <c r="B1951" t="s">
        <v>1232</v>
      </c>
      <c r="D1951" t="s">
        <v>533</v>
      </c>
      <c r="E1951">
        <v>1</v>
      </c>
      <c r="F1951" t="s">
        <v>533</v>
      </c>
      <c r="G1951">
        <f t="shared" si="30"/>
        <v>0</v>
      </c>
    </row>
    <row r="1952" spans="1:7" x14ac:dyDescent="0.25">
      <c r="A1952" t="e">
        <f>VLOOKUP(B1952,[1]Applicant!$B$2:$D$176,3,FALSE)</f>
        <v>#N/A</v>
      </c>
      <c r="B1952" t="s">
        <v>1233</v>
      </c>
      <c r="E1952">
        <v>1</v>
      </c>
      <c r="G1952">
        <f t="shared" si="30"/>
        <v>0</v>
      </c>
    </row>
    <row r="1953" spans="1:7" x14ac:dyDescent="0.25">
      <c r="A1953" t="e">
        <f>VLOOKUP(B1953,[1]Applicant!$B$2:$D$176,3,FALSE)</f>
        <v>#N/A</v>
      </c>
      <c r="B1953" t="s">
        <v>1233</v>
      </c>
      <c r="E1953">
        <v>1</v>
      </c>
      <c r="G1953">
        <f t="shared" si="30"/>
        <v>0</v>
      </c>
    </row>
    <row r="1954" spans="1:7" x14ac:dyDescent="0.25">
      <c r="A1954" t="e">
        <f>VLOOKUP(B1954,[1]Applicant!$B$2:$D$176,3,FALSE)</f>
        <v>#N/A</v>
      </c>
      <c r="B1954" t="s">
        <v>1233</v>
      </c>
      <c r="E1954">
        <v>1</v>
      </c>
      <c r="G1954">
        <f t="shared" si="30"/>
        <v>0</v>
      </c>
    </row>
    <row r="1955" spans="1:7" x14ac:dyDescent="0.25">
      <c r="A1955" t="e">
        <f>VLOOKUP(B1955,[1]Applicant!$B$2:$D$176,3,FALSE)</f>
        <v>#N/A</v>
      </c>
      <c r="B1955" t="s">
        <v>1233</v>
      </c>
      <c r="E1955">
        <v>1</v>
      </c>
      <c r="G1955">
        <f t="shared" si="30"/>
        <v>0</v>
      </c>
    </row>
    <row r="1956" spans="1:7" x14ac:dyDescent="0.25">
      <c r="A1956" t="e">
        <f>VLOOKUP(B1956,[1]Applicant!$B$2:$D$176,3,FALSE)</f>
        <v>#N/A</v>
      </c>
      <c r="B1956" t="s">
        <v>1233</v>
      </c>
      <c r="E1956">
        <v>1</v>
      </c>
      <c r="G1956">
        <f t="shared" si="30"/>
        <v>0</v>
      </c>
    </row>
    <row r="1957" spans="1:7" x14ac:dyDescent="0.25">
      <c r="A1957" t="e">
        <f>VLOOKUP(B1957,[1]Applicant!$B$2:$D$176,3,FALSE)</f>
        <v>#N/A</v>
      </c>
      <c r="B1957" t="s">
        <v>1233</v>
      </c>
      <c r="E1957">
        <v>1</v>
      </c>
      <c r="G1957">
        <f t="shared" si="30"/>
        <v>0</v>
      </c>
    </row>
    <row r="1958" spans="1:7" x14ac:dyDescent="0.25">
      <c r="A1958" t="e">
        <f>VLOOKUP(B1958,[1]Applicant!$B$2:$D$176,3,FALSE)</f>
        <v>#N/A</v>
      </c>
      <c r="B1958" t="s">
        <v>1233</v>
      </c>
      <c r="E1958">
        <v>1</v>
      </c>
      <c r="G1958">
        <f t="shared" si="30"/>
        <v>0</v>
      </c>
    </row>
    <row r="1959" spans="1:7" x14ac:dyDescent="0.25">
      <c r="A1959" t="e">
        <f>VLOOKUP(B1959,[1]Applicant!$B$2:$D$176,3,FALSE)</f>
        <v>#N/A</v>
      </c>
      <c r="B1959" t="s">
        <v>1233</v>
      </c>
      <c r="E1959">
        <v>1</v>
      </c>
      <c r="G1959">
        <f t="shared" si="30"/>
        <v>0</v>
      </c>
    </row>
    <row r="1960" spans="1:7" x14ac:dyDescent="0.25">
      <c r="A1960" t="e">
        <f>VLOOKUP(B1960,[1]Applicant!$B$2:$D$176,3,FALSE)</f>
        <v>#N/A</v>
      </c>
      <c r="B1960" t="s">
        <v>1233</v>
      </c>
      <c r="E1960">
        <v>1</v>
      </c>
      <c r="G1960">
        <f t="shared" si="30"/>
        <v>0</v>
      </c>
    </row>
    <row r="1961" spans="1:7" x14ac:dyDescent="0.25">
      <c r="A1961" t="e">
        <f>VLOOKUP(B1961,[1]Applicant!$B$2:$D$176,3,FALSE)</f>
        <v>#N/A</v>
      </c>
      <c r="B1961" t="s">
        <v>1233</v>
      </c>
      <c r="E1961">
        <v>1</v>
      </c>
      <c r="G1961">
        <f t="shared" si="30"/>
        <v>0</v>
      </c>
    </row>
    <row r="1962" spans="1:7" x14ac:dyDescent="0.25">
      <c r="A1962" t="e">
        <f>VLOOKUP(B1962,[1]Applicant!$B$2:$D$176,3,FALSE)</f>
        <v>#N/A</v>
      </c>
      <c r="B1962" t="s">
        <v>1233</v>
      </c>
      <c r="E1962">
        <v>1</v>
      </c>
      <c r="G1962">
        <f t="shared" si="30"/>
        <v>0</v>
      </c>
    </row>
    <row r="1963" spans="1:7" x14ac:dyDescent="0.25">
      <c r="A1963" t="e">
        <f>VLOOKUP(B1963,[1]Applicant!$B$2:$D$176,3,FALSE)</f>
        <v>#N/A</v>
      </c>
      <c r="B1963" t="s">
        <v>1233</v>
      </c>
      <c r="E1963">
        <v>1</v>
      </c>
      <c r="G1963">
        <f t="shared" si="30"/>
        <v>0</v>
      </c>
    </row>
    <row r="1964" spans="1:7" x14ac:dyDescent="0.25">
      <c r="A1964" t="e">
        <f>VLOOKUP(B1964,[1]Applicant!$B$2:$D$176,3,FALSE)</f>
        <v>#N/A</v>
      </c>
      <c r="B1964" t="s">
        <v>1233</v>
      </c>
      <c r="E1964">
        <v>1</v>
      </c>
      <c r="G1964">
        <f t="shared" si="30"/>
        <v>0</v>
      </c>
    </row>
    <row r="1965" spans="1:7" x14ac:dyDescent="0.25">
      <c r="A1965" t="e">
        <f>VLOOKUP(B1965,[1]Applicant!$B$2:$D$176,3,FALSE)</f>
        <v>#N/A</v>
      </c>
      <c r="B1965" t="s">
        <v>1233</v>
      </c>
      <c r="E1965">
        <v>1</v>
      </c>
      <c r="G1965">
        <f t="shared" si="30"/>
        <v>0</v>
      </c>
    </row>
    <row r="1966" spans="1:7" x14ac:dyDescent="0.25">
      <c r="A1966" t="e">
        <f>VLOOKUP(B1966,[1]Applicant!$B$2:$D$176,3,FALSE)</f>
        <v>#N/A</v>
      </c>
      <c r="B1966" t="s">
        <v>1233</v>
      </c>
      <c r="E1966">
        <v>1</v>
      </c>
      <c r="G1966">
        <f t="shared" si="30"/>
        <v>0</v>
      </c>
    </row>
    <row r="1967" spans="1:7" x14ac:dyDescent="0.25">
      <c r="A1967" t="e">
        <f>VLOOKUP(B1967,[1]Applicant!$B$2:$D$176,3,FALSE)</f>
        <v>#N/A</v>
      </c>
      <c r="B1967" t="s">
        <v>1234</v>
      </c>
      <c r="E1967">
        <v>1</v>
      </c>
      <c r="G1967">
        <f t="shared" si="30"/>
        <v>0</v>
      </c>
    </row>
    <row r="1968" spans="1:7" x14ac:dyDescent="0.25">
      <c r="A1968" t="e">
        <f>VLOOKUP(B1968,[1]Applicant!$B$2:$D$176,3,FALSE)</f>
        <v>#N/A</v>
      </c>
      <c r="B1968" t="s">
        <v>1234</v>
      </c>
      <c r="E1968">
        <v>1</v>
      </c>
      <c r="G1968">
        <f t="shared" si="30"/>
        <v>0</v>
      </c>
    </row>
    <row r="1969" spans="1:7" x14ac:dyDescent="0.25">
      <c r="A1969" t="e">
        <f>VLOOKUP(B1969,[1]Applicant!$B$2:$D$176,3,FALSE)</f>
        <v>#N/A</v>
      </c>
      <c r="B1969" t="s">
        <v>1234</v>
      </c>
      <c r="E1969">
        <v>1</v>
      </c>
      <c r="G1969">
        <f t="shared" si="30"/>
        <v>0</v>
      </c>
    </row>
    <row r="1970" spans="1:7" x14ac:dyDescent="0.25">
      <c r="A1970" t="e">
        <f>VLOOKUP(B1970,[1]Applicant!$B$2:$D$176,3,FALSE)</f>
        <v>#N/A</v>
      </c>
      <c r="B1970" t="s">
        <v>1234</v>
      </c>
      <c r="E1970">
        <v>1</v>
      </c>
      <c r="G1970">
        <f t="shared" si="30"/>
        <v>0</v>
      </c>
    </row>
    <row r="1971" spans="1:7" x14ac:dyDescent="0.25">
      <c r="A1971" t="e">
        <f>VLOOKUP(B1971,[1]Applicant!$B$2:$D$176,3,FALSE)</f>
        <v>#N/A</v>
      </c>
      <c r="B1971" t="s">
        <v>1234</v>
      </c>
      <c r="E1971">
        <v>1</v>
      </c>
      <c r="G1971">
        <f t="shared" si="30"/>
        <v>0</v>
      </c>
    </row>
    <row r="1972" spans="1:7" x14ac:dyDescent="0.25">
      <c r="A1972" t="e">
        <f>VLOOKUP(B1972,[1]Applicant!$B$2:$D$176,3,FALSE)</f>
        <v>#N/A</v>
      </c>
      <c r="B1972" t="s">
        <v>1234</v>
      </c>
      <c r="E1972">
        <v>1</v>
      </c>
      <c r="G1972">
        <f t="shared" si="30"/>
        <v>0</v>
      </c>
    </row>
    <row r="1973" spans="1:7" x14ac:dyDescent="0.25">
      <c r="A1973" t="e">
        <f>VLOOKUP(B1973,[1]Applicant!$B$2:$D$176,3,FALSE)</f>
        <v>#N/A</v>
      </c>
      <c r="B1973" t="s">
        <v>1234</v>
      </c>
      <c r="E1973">
        <v>1</v>
      </c>
      <c r="G1973">
        <f t="shared" si="30"/>
        <v>0</v>
      </c>
    </row>
    <row r="1974" spans="1:7" x14ac:dyDescent="0.25">
      <c r="A1974" t="e">
        <f>VLOOKUP(B1974,[1]Applicant!$B$2:$D$176,3,FALSE)</f>
        <v>#N/A</v>
      </c>
      <c r="B1974" t="s">
        <v>1234</v>
      </c>
      <c r="E1974">
        <v>1</v>
      </c>
      <c r="G1974">
        <f t="shared" si="30"/>
        <v>0</v>
      </c>
    </row>
    <row r="1975" spans="1:7" x14ac:dyDescent="0.25">
      <c r="A1975" t="e">
        <f>VLOOKUP(B1975,[1]Applicant!$B$2:$D$176,3,FALSE)</f>
        <v>#N/A</v>
      </c>
      <c r="B1975" t="s">
        <v>1234</v>
      </c>
      <c r="E1975">
        <v>1</v>
      </c>
      <c r="G1975">
        <f t="shared" si="30"/>
        <v>0</v>
      </c>
    </row>
    <row r="1976" spans="1:7" x14ac:dyDescent="0.25">
      <c r="A1976" t="e">
        <f>VLOOKUP(B1976,[1]Applicant!$B$2:$D$176,3,FALSE)</f>
        <v>#N/A</v>
      </c>
      <c r="B1976" t="s">
        <v>1234</v>
      </c>
      <c r="E1976">
        <v>1</v>
      </c>
      <c r="G1976">
        <f t="shared" si="30"/>
        <v>0</v>
      </c>
    </row>
    <row r="1977" spans="1:7" x14ac:dyDescent="0.25">
      <c r="A1977" t="e">
        <f>VLOOKUP(B1977,[1]Applicant!$B$2:$D$176,3,FALSE)</f>
        <v>#N/A</v>
      </c>
      <c r="B1977" t="s">
        <v>1234</v>
      </c>
      <c r="E1977">
        <v>1</v>
      </c>
      <c r="G1977">
        <f t="shared" si="30"/>
        <v>0</v>
      </c>
    </row>
    <row r="1978" spans="1:7" x14ac:dyDescent="0.25">
      <c r="A1978" t="e">
        <f>VLOOKUP(B1978,[1]Applicant!$B$2:$D$176,3,FALSE)</f>
        <v>#N/A</v>
      </c>
      <c r="B1978" t="s">
        <v>1234</v>
      </c>
      <c r="E1978">
        <v>1</v>
      </c>
      <c r="G1978">
        <f t="shared" si="30"/>
        <v>0</v>
      </c>
    </row>
    <row r="1979" spans="1:7" x14ac:dyDescent="0.25">
      <c r="A1979" t="e">
        <f>VLOOKUP(B1979,[1]Applicant!$B$2:$D$176,3,FALSE)</f>
        <v>#N/A</v>
      </c>
      <c r="B1979" t="s">
        <v>1234</v>
      </c>
      <c r="E1979">
        <v>1</v>
      </c>
      <c r="G1979">
        <f t="shared" si="30"/>
        <v>0</v>
      </c>
    </row>
    <row r="1980" spans="1:7" x14ac:dyDescent="0.25">
      <c r="A1980" t="e">
        <f>VLOOKUP(B1980,[1]Applicant!$B$2:$D$176,3,FALSE)</f>
        <v>#N/A</v>
      </c>
      <c r="B1980" t="s">
        <v>1234</v>
      </c>
      <c r="E1980">
        <v>1</v>
      </c>
      <c r="G1980">
        <f t="shared" si="30"/>
        <v>0</v>
      </c>
    </row>
    <row r="1981" spans="1:7" x14ac:dyDescent="0.25">
      <c r="A1981" t="e">
        <f>VLOOKUP(B1981,[1]Applicant!$B$2:$D$176,3,FALSE)</f>
        <v>#N/A</v>
      </c>
      <c r="B1981" t="s">
        <v>1234</v>
      </c>
      <c r="E1981">
        <v>1</v>
      </c>
      <c r="G1981">
        <f t="shared" si="30"/>
        <v>0</v>
      </c>
    </row>
    <row r="1982" spans="1:7" x14ac:dyDescent="0.25">
      <c r="A1982" t="e">
        <f>VLOOKUP(B1982,[1]Applicant!$B$2:$D$176,3,FALSE)</f>
        <v>#N/A</v>
      </c>
      <c r="B1982" t="s">
        <v>1235</v>
      </c>
      <c r="C1982" t="s">
        <v>552</v>
      </c>
      <c r="E1982">
        <v>1</v>
      </c>
      <c r="G1982">
        <f t="shared" si="30"/>
        <v>0</v>
      </c>
    </row>
    <row r="1983" spans="1:7" x14ac:dyDescent="0.25">
      <c r="A1983" t="e">
        <f>VLOOKUP(B1983,[1]Applicant!$B$2:$D$176,3,FALSE)</f>
        <v>#N/A</v>
      </c>
      <c r="B1983" t="s">
        <v>1235</v>
      </c>
      <c r="C1983" t="s">
        <v>524</v>
      </c>
      <c r="E1983">
        <v>1</v>
      </c>
      <c r="G1983">
        <f t="shared" si="30"/>
        <v>0</v>
      </c>
    </row>
    <row r="1984" spans="1:7" x14ac:dyDescent="0.25">
      <c r="A1984" t="e">
        <f>VLOOKUP(B1984,[1]Applicant!$B$2:$D$176,3,FALSE)</f>
        <v>#N/A</v>
      </c>
      <c r="B1984" t="s">
        <v>1235</v>
      </c>
      <c r="C1984" t="s">
        <v>526</v>
      </c>
      <c r="E1984">
        <v>1</v>
      </c>
      <c r="G1984">
        <f t="shared" si="30"/>
        <v>0</v>
      </c>
    </row>
    <row r="1985" spans="1:7" x14ac:dyDescent="0.25">
      <c r="A1985" t="e">
        <f>VLOOKUP(B1985,[1]Applicant!$B$2:$D$176,3,FALSE)</f>
        <v>#N/A</v>
      </c>
      <c r="B1985" t="s">
        <v>1235</v>
      </c>
      <c r="C1985" t="s">
        <v>528</v>
      </c>
      <c r="E1985">
        <v>1</v>
      </c>
      <c r="G1985">
        <f t="shared" si="30"/>
        <v>0</v>
      </c>
    </row>
    <row r="1986" spans="1:7" x14ac:dyDescent="0.25">
      <c r="A1986" t="e">
        <f>VLOOKUP(B1986,[1]Applicant!$B$2:$D$176,3,FALSE)</f>
        <v>#N/A</v>
      </c>
      <c r="B1986" t="s">
        <v>1235</v>
      </c>
      <c r="C1986" t="s">
        <v>529</v>
      </c>
      <c r="E1986">
        <v>1</v>
      </c>
      <c r="G1986">
        <f t="shared" ref="G1986:G2049" si="31">IFERROR(VLOOKUP(D1986,$I$2:$J$126,2,0),0)</f>
        <v>0</v>
      </c>
    </row>
    <row r="1987" spans="1:7" x14ac:dyDescent="0.25">
      <c r="A1987" t="e">
        <f>VLOOKUP(B1987,[1]Applicant!$B$2:$D$176,3,FALSE)</f>
        <v>#N/A</v>
      </c>
      <c r="B1987" t="s">
        <v>1235</v>
      </c>
      <c r="C1987" t="s">
        <v>532</v>
      </c>
      <c r="E1987">
        <v>1</v>
      </c>
      <c r="G1987">
        <f t="shared" si="31"/>
        <v>0</v>
      </c>
    </row>
    <row r="1988" spans="1:7" x14ac:dyDescent="0.25">
      <c r="A1988" t="e">
        <f>VLOOKUP(B1988,[1]Applicant!$B$2:$D$176,3,FALSE)</f>
        <v>#N/A</v>
      </c>
      <c r="B1988" t="s">
        <v>1235</v>
      </c>
      <c r="C1988" t="s">
        <v>534</v>
      </c>
      <c r="E1988">
        <v>1</v>
      </c>
      <c r="G1988">
        <f t="shared" si="31"/>
        <v>0</v>
      </c>
    </row>
    <row r="1989" spans="1:7" x14ac:dyDescent="0.25">
      <c r="A1989" t="e">
        <f>VLOOKUP(B1989,[1]Applicant!$B$2:$D$176,3,FALSE)</f>
        <v>#N/A</v>
      </c>
      <c r="B1989" t="s">
        <v>1235</v>
      </c>
      <c r="C1989" t="s">
        <v>536</v>
      </c>
      <c r="E1989">
        <v>1</v>
      </c>
      <c r="G1989">
        <f t="shared" si="31"/>
        <v>0</v>
      </c>
    </row>
    <row r="1990" spans="1:7" x14ac:dyDescent="0.25">
      <c r="A1990" t="e">
        <f>VLOOKUP(B1990,[1]Applicant!$B$2:$D$176,3,FALSE)</f>
        <v>#N/A</v>
      </c>
      <c r="B1990" t="s">
        <v>1235</v>
      </c>
      <c r="C1990" t="s">
        <v>538</v>
      </c>
      <c r="E1990">
        <v>1</v>
      </c>
      <c r="G1990">
        <f t="shared" si="31"/>
        <v>0</v>
      </c>
    </row>
    <row r="1991" spans="1:7" x14ac:dyDescent="0.25">
      <c r="A1991" t="e">
        <f>VLOOKUP(B1991,[1]Applicant!$B$2:$D$176,3,FALSE)</f>
        <v>#N/A</v>
      </c>
      <c r="B1991" t="s">
        <v>1235</v>
      </c>
      <c r="C1991" t="s">
        <v>539</v>
      </c>
      <c r="E1991">
        <v>1</v>
      </c>
      <c r="G1991">
        <f t="shared" si="31"/>
        <v>0</v>
      </c>
    </row>
    <row r="1992" spans="1:7" x14ac:dyDescent="0.25">
      <c r="A1992" t="e">
        <f>VLOOKUP(B1992,[1]Applicant!$B$2:$D$176,3,FALSE)</f>
        <v>#N/A</v>
      </c>
      <c r="B1992" t="s">
        <v>1235</v>
      </c>
      <c r="C1992" t="s">
        <v>541</v>
      </c>
      <c r="E1992">
        <v>1</v>
      </c>
      <c r="G1992">
        <f t="shared" si="31"/>
        <v>0</v>
      </c>
    </row>
    <row r="1993" spans="1:7" x14ac:dyDescent="0.25">
      <c r="A1993" t="e">
        <f>VLOOKUP(B1993,[1]Applicant!$B$2:$D$176,3,FALSE)</f>
        <v>#N/A</v>
      </c>
      <c r="B1993" t="s">
        <v>1235</v>
      </c>
      <c r="C1993" t="s">
        <v>543</v>
      </c>
      <c r="E1993">
        <v>1</v>
      </c>
      <c r="G1993">
        <f t="shared" si="31"/>
        <v>0</v>
      </c>
    </row>
    <row r="1994" spans="1:7" x14ac:dyDescent="0.25">
      <c r="A1994" t="e">
        <f>VLOOKUP(B1994,[1]Applicant!$B$2:$D$176,3,FALSE)</f>
        <v>#N/A</v>
      </c>
      <c r="B1994" t="s">
        <v>1235</v>
      </c>
      <c r="C1994" t="s">
        <v>545</v>
      </c>
      <c r="E1994">
        <v>1</v>
      </c>
      <c r="G1994">
        <f t="shared" si="31"/>
        <v>0</v>
      </c>
    </row>
    <row r="1995" spans="1:7" x14ac:dyDescent="0.25">
      <c r="A1995" t="e">
        <f>VLOOKUP(B1995,[1]Applicant!$B$2:$D$176,3,FALSE)</f>
        <v>#N/A</v>
      </c>
      <c r="B1995" t="s">
        <v>1235</v>
      </c>
      <c r="C1995" t="s">
        <v>547</v>
      </c>
      <c r="E1995">
        <v>1</v>
      </c>
      <c r="G1995">
        <f t="shared" si="31"/>
        <v>0</v>
      </c>
    </row>
    <row r="1996" spans="1:7" x14ac:dyDescent="0.25">
      <c r="A1996" t="e">
        <f>VLOOKUP(B1996,[1]Applicant!$B$2:$D$176,3,FALSE)</f>
        <v>#N/A</v>
      </c>
      <c r="B1996" t="s">
        <v>1235</v>
      </c>
      <c r="C1996" t="s">
        <v>550</v>
      </c>
      <c r="E1996">
        <v>1</v>
      </c>
      <c r="G1996">
        <f t="shared" si="31"/>
        <v>0</v>
      </c>
    </row>
    <row r="1997" spans="1:7" x14ac:dyDescent="0.25">
      <c r="A1997" t="e">
        <f>VLOOKUP(B1997,[1]Applicant!$B$2:$D$176,3,FALSE)</f>
        <v>#N/A</v>
      </c>
      <c r="B1997" t="s">
        <v>1236</v>
      </c>
      <c r="E1997">
        <v>1</v>
      </c>
      <c r="G1997">
        <f t="shared" si="31"/>
        <v>0</v>
      </c>
    </row>
    <row r="1998" spans="1:7" x14ac:dyDescent="0.25">
      <c r="A1998" t="e">
        <f>VLOOKUP(B1998,[1]Applicant!$B$2:$D$176,3,FALSE)</f>
        <v>#N/A</v>
      </c>
      <c r="B1998" t="s">
        <v>1236</v>
      </c>
      <c r="E1998">
        <v>1</v>
      </c>
      <c r="G1998">
        <f t="shared" si="31"/>
        <v>0</v>
      </c>
    </row>
    <row r="1999" spans="1:7" x14ac:dyDescent="0.25">
      <c r="A1999" t="e">
        <f>VLOOKUP(B1999,[1]Applicant!$B$2:$D$176,3,FALSE)</f>
        <v>#N/A</v>
      </c>
      <c r="B1999" t="s">
        <v>1236</v>
      </c>
      <c r="E1999">
        <v>1</v>
      </c>
      <c r="G1999">
        <f t="shared" si="31"/>
        <v>0</v>
      </c>
    </row>
    <row r="2000" spans="1:7" x14ac:dyDescent="0.25">
      <c r="A2000" t="e">
        <f>VLOOKUP(B2000,[1]Applicant!$B$2:$D$176,3,FALSE)</f>
        <v>#N/A</v>
      </c>
      <c r="B2000" t="s">
        <v>1236</v>
      </c>
      <c r="E2000">
        <v>1</v>
      </c>
      <c r="G2000">
        <f t="shared" si="31"/>
        <v>0</v>
      </c>
    </row>
    <row r="2001" spans="1:7" x14ac:dyDescent="0.25">
      <c r="A2001" t="e">
        <f>VLOOKUP(B2001,[1]Applicant!$B$2:$D$176,3,FALSE)</f>
        <v>#N/A</v>
      </c>
      <c r="B2001" t="s">
        <v>1236</v>
      </c>
      <c r="E2001">
        <v>1</v>
      </c>
      <c r="G2001">
        <f t="shared" si="31"/>
        <v>0</v>
      </c>
    </row>
    <row r="2002" spans="1:7" x14ac:dyDescent="0.25">
      <c r="A2002" t="e">
        <f>VLOOKUP(B2002,[1]Applicant!$B$2:$D$176,3,FALSE)</f>
        <v>#N/A</v>
      </c>
      <c r="B2002" t="s">
        <v>1236</v>
      </c>
      <c r="E2002">
        <v>1</v>
      </c>
      <c r="G2002">
        <f t="shared" si="31"/>
        <v>0</v>
      </c>
    </row>
    <row r="2003" spans="1:7" x14ac:dyDescent="0.25">
      <c r="A2003" t="e">
        <f>VLOOKUP(B2003,[1]Applicant!$B$2:$D$176,3,FALSE)</f>
        <v>#N/A</v>
      </c>
      <c r="B2003" t="s">
        <v>1236</v>
      </c>
      <c r="E2003">
        <v>1</v>
      </c>
      <c r="G2003">
        <f t="shared" si="31"/>
        <v>0</v>
      </c>
    </row>
    <row r="2004" spans="1:7" x14ac:dyDescent="0.25">
      <c r="A2004" t="e">
        <f>VLOOKUP(B2004,[1]Applicant!$B$2:$D$176,3,FALSE)</f>
        <v>#N/A</v>
      </c>
      <c r="B2004" t="s">
        <v>1236</v>
      </c>
      <c r="E2004">
        <v>1</v>
      </c>
      <c r="G2004">
        <f t="shared" si="31"/>
        <v>0</v>
      </c>
    </row>
    <row r="2005" spans="1:7" x14ac:dyDescent="0.25">
      <c r="A2005" t="e">
        <f>VLOOKUP(B2005,[1]Applicant!$B$2:$D$176,3,FALSE)</f>
        <v>#N/A</v>
      </c>
      <c r="B2005" t="s">
        <v>1236</v>
      </c>
      <c r="E2005">
        <v>1</v>
      </c>
      <c r="G2005">
        <f t="shared" si="31"/>
        <v>0</v>
      </c>
    </row>
    <row r="2006" spans="1:7" x14ac:dyDescent="0.25">
      <c r="A2006" t="e">
        <f>VLOOKUP(B2006,[1]Applicant!$B$2:$D$176,3,FALSE)</f>
        <v>#N/A</v>
      </c>
      <c r="B2006" t="s">
        <v>1236</v>
      </c>
      <c r="E2006">
        <v>1</v>
      </c>
      <c r="G2006">
        <f t="shared" si="31"/>
        <v>0</v>
      </c>
    </row>
    <row r="2007" spans="1:7" x14ac:dyDescent="0.25">
      <c r="A2007" t="e">
        <f>VLOOKUP(B2007,[1]Applicant!$B$2:$D$176,3,FALSE)</f>
        <v>#N/A</v>
      </c>
      <c r="B2007" t="s">
        <v>1236</v>
      </c>
      <c r="E2007">
        <v>1</v>
      </c>
      <c r="G2007">
        <f t="shared" si="31"/>
        <v>0</v>
      </c>
    </row>
    <row r="2008" spans="1:7" x14ac:dyDescent="0.25">
      <c r="A2008" t="e">
        <f>VLOOKUP(B2008,[1]Applicant!$B$2:$D$176,3,FALSE)</f>
        <v>#N/A</v>
      </c>
      <c r="B2008" t="s">
        <v>1236</v>
      </c>
      <c r="E2008">
        <v>1</v>
      </c>
      <c r="G2008">
        <f t="shared" si="31"/>
        <v>0</v>
      </c>
    </row>
    <row r="2009" spans="1:7" x14ac:dyDescent="0.25">
      <c r="A2009" t="e">
        <f>VLOOKUP(B2009,[1]Applicant!$B$2:$D$176,3,FALSE)</f>
        <v>#N/A</v>
      </c>
      <c r="B2009" t="s">
        <v>1236</v>
      </c>
      <c r="E2009">
        <v>1</v>
      </c>
      <c r="G2009">
        <f t="shared" si="31"/>
        <v>0</v>
      </c>
    </row>
    <row r="2010" spans="1:7" x14ac:dyDescent="0.25">
      <c r="A2010" t="e">
        <f>VLOOKUP(B2010,[1]Applicant!$B$2:$D$176,3,FALSE)</f>
        <v>#N/A</v>
      </c>
      <c r="B2010" t="s">
        <v>1236</v>
      </c>
      <c r="E2010">
        <v>1</v>
      </c>
      <c r="G2010">
        <f t="shared" si="31"/>
        <v>0</v>
      </c>
    </row>
    <row r="2011" spans="1:7" x14ac:dyDescent="0.25">
      <c r="A2011" t="e">
        <f>VLOOKUP(B2011,[1]Applicant!$B$2:$D$176,3,FALSE)</f>
        <v>#N/A</v>
      </c>
      <c r="B2011" t="s">
        <v>1236</v>
      </c>
      <c r="E2011">
        <v>1</v>
      </c>
      <c r="G2011">
        <f t="shared" si="31"/>
        <v>0</v>
      </c>
    </row>
    <row r="2012" spans="1:7" x14ac:dyDescent="0.25">
      <c r="A2012" t="e">
        <f>VLOOKUP(B2012,[1]Applicant!$B$2:$D$176,3,FALSE)</f>
        <v>#N/A</v>
      </c>
      <c r="B2012" t="s">
        <v>1237</v>
      </c>
      <c r="C2012" t="s">
        <v>552</v>
      </c>
      <c r="D2012" t="s">
        <v>628</v>
      </c>
      <c r="E2012">
        <v>1</v>
      </c>
      <c r="F2012" t="s">
        <v>628</v>
      </c>
      <c r="G2012">
        <f t="shared" si="31"/>
        <v>0</v>
      </c>
    </row>
    <row r="2013" spans="1:7" x14ac:dyDescent="0.25">
      <c r="A2013" t="e">
        <f>VLOOKUP(B2013,[1]Applicant!$B$2:$D$176,3,FALSE)</f>
        <v>#N/A</v>
      </c>
      <c r="B2013" t="s">
        <v>1237</v>
      </c>
      <c r="C2013" t="s">
        <v>524</v>
      </c>
      <c r="D2013" t="s">
        <v>628</v>
      </c>
      <c r="E2013">
        <v>1</v>
      </c>
      <c r="F2013" t="s">
        <v>628</v>
      </c>
      <c r="G2013">
        <f t="shared" si="31"/>
        <v>0</v>
      </c>
    </row>
    <row r="2014" spans="1:7" x14ac:dyDescent="0.25">
      <c r="A2014" t="e">
        <f>VLOOKUP(B2014,[1]Applicant!$B$2:$D$176,3,FALSE)</f>
        <v>#N/A</v>
      </c>
      <c r="B2014" t="s">
        <v>1237</v>
      </c>
      <c r="C2014" t="s">
        <v>526</v>
      </c>
      <c r="D2014" t="s">
        <v>628</v>
      </c>
      <c r="E2014">
        <v>1</v>
      </c>
      <c r="F2014" t="s">
        <v>628</v>
      </c>
      <c r="G2014">
        <f t="shared" si="31"/>
        <v>0</v>
      </c>
    </row>
    <row r="2015" spans="1:7" x14ac:dyDescent="0.25">
      <c r="A2015" t="e">
        <f>VLOOKUP(B2015,[1]Applicant!$B$2:$D$176,3,FALSE)</f>
        <v>#N/A</v>
      </c>
      <c r="B2015" t="s">
        <v>1237</v>
      </c>
      <c r="C2015" t="s">
        <v>528</v>
      </c>
      <c r="D2015" t="s">
        <v>628</v>
      </c>
      <c r="E2015">
        <v>1</v>
      </c>
      <c r="F2015" t="s">
        <v>628</v>
      </c>
      <c r="G2015">
        <f t="shared" si="31"/>
        <v>0</v>
      </c>
    </row>
    <row r="2016" spans="1:7" x14ac:dyDescent="0.25">
      <c r="A2016" t="e">
        <f>VLOOKUP(B2016,[1]Applicant!$B$2:$D$176,3,FALSE)</f>
        <v>#N/A</v>
      </c>
      <c r="B2016" t="s">
        <v>1237</v>
      </c>
      <c r="C2016" t="s">
        <v>529</v>
      </c>
      <c r="D2016" t="s">
        <v>628</v>
      </c>
      <c r="E2016">
        <v>1</v>
      </c>
      <c r="F2016" t="s">
        <v>628</v>
      </c>
      <c r="G2016">
        <f t="shared" si="31"/>
        <v>0</v>
      </c>
    </row>
    <row r="2017" spans="1:7" x14ac:dyDescent="0.25">
      <c r="A2017" t="e">
        <f>VLOOKUP(B2017,[1]Applicant!$B$2:$D$176,3,FALSE)</f>
        <v>#N/A</v>
      </c>
      <c r="B2017" t="s">
        <v>1237</v>
      </c>
      <c r="C2017" t="s">
        <v>532</v>
      </c>
      <c r="D2017" t="s">
        <v>628</v>
      </c>
      <c r="E2017">
        <v>1</v>
      </c>
      <c r="F2017" t="s">
        <v>628</v>
      </c>
      <c r="G2017">
        <f t="shared" si="31"/>
        <v>0</v>
      </c>
    </row>
    <row r="2018" spans="1:7" x14ac:dyDescent="0.25">
      <c r="A2018" t="e">
        <f>VLOOKUP(B2018,[1]Applicant!$B$2:$D$176,3,FALSE)</f>
        <v>#N/A</v>
      </c>
      <c r="B2018" t="s">
        <v>1237</v>
      </c>
      <c r="C2018" t="s">
        <v>534</v>
      </c>
      <c r="D2018" t="s">
        <v>628</v>
      </c>
      <c r="E2018">
        <v>1</v>
      </c>
      <c r="F2018" t="s">
        <v>628</v>
      </c>
      <c r="G2018">
        <f t="shared" si="31"/>
        <v>0</v>
      </c>
    </row>
    <row r="2019" spans="1:7" x14ac:dyDescent="0.25">
      <c r="A2019" t="e">
        <f>VLOOKUP(B2019,[1]Applicant!$B$2:$D$176,3,FALSE)</f>
        <v>#N/A</v>
      </c>
      <c r="B2019" t="s">
        <v>1237</v>
      </c>
      <c r="C2019" t="s">
        <v>536</v>
      </c>
      <c r="D2019" t="s">
        <v>628</v>
      </c>
      <c r="E2019">
        <v>1</v>
      </c>
      <c r="F2019" t="s">
        <v>628</v>
      </c>
      <c r="G2019">
        <f t="shared" si="31"/>
        <v>0</v>
      </c>
    </row>
    <row r="2020" spans="1:7" x14ac:dyDescent="0.25">
      <c r="A2020" t="e">
        <f>VLOOKUP(B2020,[1]Applicant!$B$2:$D$176,3,FALSE)</f>
        <v>#N/A</v>
      </c>
      <c r="B2020" t="s">
        <v>1237</v>
      </c>
      <c r="C2020" t="s">
        <v>538</v>
      </c>
      <c r="D2020" t="s">
        <v>628</v>
      </c>
      <c r="E2020">
        <v>1</v>
      </c>
      <c r="F2020" t="s">
        <v>628</v>
      </c>
      <c r="G2020">
        <f t="shared" si="31"/>
        <v>0</v>
      </c>
    </row>
    <row r="2021" spans="1:7" x14ac:dyDescent="0.25">
      <c r="A2021" t="e">
        <f>VLOOKUP(B2021,[1]Applicant!$B$2:$D$176,3,FALSE)</f>
        <v>#N/A</v>
      </c>
      <c r="B2021" t="s">
        <v>1237</v>
      </c>
      <c r="C2021" t="s">
        <v>539</v>
      </c>
      <c r="D2021" t="s">
        <v>628</v>
      </c>
      <c r="E2021">
        <v>1</v>
      </c>
      <c r="F2021" t="s">
        <v>628</v>
      </c>
      <c r="G2021">
        <f t="shared" si="31"/>
        <v>0</v>
      </c>
    </row>
    <row r="2022" spans="1:7" x14ac:dyDescent="0.25">
      <c r="A2022" t="e">
        <f>VLOOKUP(B2022,[1]Applicant!$B$2:$D$176,3,FALSE)</f>
        <v>#N/A</v>
      </c>
      <c r="B2022" t="s">
        <v>1237</v>
      </c>
      <c r="C2022" t="s">
        <v>541</v>
      </c>
      <c r="D2022" t="s">
        <v>628</v>
      </c>
      <c r="E2022">
        <v>1</v>
      </c>
      <c r="F2022" t="s">
        <v>628</v>
      </c>
      <c r="G2022">
        <f t="shared" si="31"/>
        <v>0</v>
      </c>
    </row>
    <row r="2023" spans="1:7" x14ac:dyDescent="0.25">
      <c r="A2023" t="e">
        <f>VLOOKUP(B2023,[1]Applicant!$B$2:$D$176,3,FALSE)</f>
        <v>#N/A</v>
      </c>
      <c r="B2023" t="s">
        <v>1237</v>
      </c>
      <c r="C2023" t="s">
        <v>543</v>
      </c>
      <c r="D2023" t="s">
        <v>628</v>
      </c>
      <c r="E2023">
        <v>1</v>
      </c>
      <c r="F2023" t="s">
        <v>628</v>
      </c>
      <c r="G2023">
        <f t="shared" si="31"/>
        <v>0</v>
      </c>
    </row>
    <row r="2024" spans="1:7" x14ac:dyDescent="0.25">
      <c r="A2024" t="e">
        <f>VLOOKUP(B2024,[1]Applicant!$B$2:$D$176,3,FALSE)</f>
        <v>#N/A</v>
      </c>
      <c r="B2024" t="s">
        <v>1237</v>
      </c>
      <c r="C2024" t="s">
        <v>545</v>
      </c>
      <c r="D2024" t="s">
        <v>628</v>
      </c>
      <c r="E2024">
        <v>1</v>
      </c>
      <c r="F2024" t="s">
        <v>628</v>
      </c>
      <c r="G2024">
        <f t="shared" si="31"/>
        <v>0</v>
      </c>
    </row>
    <row r="2025" spans="1:7" x14ac:dyDescent="0.25">
      <c r="A2025" t="e">
        <f>VLOOKUP(B2025,[1]Applicant!$B$2:$D$176,3,FALSE)</f>
        <v>#N/A</v>
      </c>
      <c r="B2025" t="s">
        <v>1237</v>
      </c>
      <c r="C2025" t="s">
        <v>547</v>
      </c>
      <c r="D2025" t="s">
        <v>628</v>
      </c>
      <c r="E2025">
        <v>1</v>
      </c>
      <c r="F2025" t="s">
        <v>628</v>
      </c>
      <c r="G2025">
        <f t="shared" si="31"/>
        <v>0</v>
      </c>
    </row>
    <row r="2026" spans="1:7" x14ac:dyDescent="0.25">
      <c r="A2026" t="e">
        <f>VLOOKUP(B2026,[1]Applicant!$B$2:$D$176,3,FALSE)</f>
        <v>#N/A</v>
      </c>
      <c r="B2026" t="s">
        <v>1237</v>
      </c>
      <c r="C2026" t="s">
        <v>550</v>
      </c>
      <c r="D2026" t="s">
        <v>628</v>
      </c>
      <c r="E2026">
        <v>1</v>
      </c>
      <c r="F2026" t="s">
        <v>628</v>
      </c>
      <c r="G2026">
        <f t="shared" si="31"/>
        <v>0</v>
      </c>
    </row>
    <row r="2027" spans="1:7" x14ac:dyDescent="0.25">
      <c r="A2027" t="e">
        <f>VLOOKUP(B2027,[1]Applicant!$B$2:$D$176,3,FALSE)</f>
        <v>#N/A</v>
      </c>
      <c r="B2027" t="s">
        <v>1238</v>
      </c>
      <c r="E2027">
        <v>1</v>
      </c>
      <c r="G2027">
        <f t="shared" si="31"/>
        <v>0</v>
      </c>
    </row>
    <row r="2028" spans="1:7" x14ac:dyDescent="0.25">
      <c r="A2028" t="e">
        <f>VLOOKUP(B2028,[1]Applicant!$B$2:$D$176,3,FALSE)</f>
        <v>#N/A</v>
      </c>
      <c r="B2028" t="s">
        <v>1238</v>
      </c>
      <c r="E2028">
        <v>1</v>
      </c>
      <c r="G2028">
        <f t="shared" si="31"/>
        <v>0</v>
      </c>
    </row>
    <row r="2029" spans="1:7" x14ac:dyDescent="0.25">
      <c r="A2029" t="e">
        <f>VLOOKUP(B2029,[1]Applicant!$B$2:$D$176,3,FALSE)</f>
        <v>#N/A</v>
      </c>
      <c r="B2029" t="s">
        <v>1238</v>
      </c>
      <c r="E2029">
        <v>1</v>
      </c>
      <c r="G2029">
        <f t="shared" si="31"/>
        <v>0</v>
      </c>
    </row>
    <row r="2030" spans="1:7" x14ac:dyDescent="0.25">
      <c r="A2030" t="e">
        <f>VLOOKUP(B2030,[1]Applicant!$B$2:$D$176,3,FALSE)</f>
        <v>#N/A</v>
      </c>
      <c r="B2030" t="s">
        <v>1238</v>
      </c>
      <c r="E2030">
        <v>1</v>
      </c>
      <c r="G2030">
        <f t="shared" si="31"/>
        <v>0</v>
      </c>
    </row>
    <row r="2031" spans="1:7" x14ac:dyDescent="0.25">
      <c r="A2031" t="e">
        <f>VLOOKUP(B2031,[1]Applicant!$B$2:$D$176,3,FALSE)</f>
        <v>#N/A</v>
      </c>
      <c r="B2031" t="s">
        <v>1238</v>
      </c>
      <c r="E2031">
        <v>1</v>
      </c>
      <c r="G2031">
        <f t="shared" si="31"/>
        <v>0</v>
      </c>
    </row>
    <row r="2032" spans="1:7" x14ac:dyDescent="0.25">
      <c r="A2032" t="e">
        <f>VLOOKUP(B2032,[1]Applicant!$B$2:$D$176,3,FALSE)</f>
        <v>#N/A</v>
      </c>
      <c r="B2032" t="s">
        <v>1238</v>
      </c>
      <c r="E2032">
        <v>1</v>
      </c>
      <c r="G2032">
        <f t="shared" si="31"/>
        <v>0</v>
      </c>
    </row>
    <row r="2033" spans="1:7" x14ac:dyDescent="0.25">
      <c r="A2033" t="e">
        <f>VLOOKUP(B2033,[1]Applicant!$B$2:$D$176,3,FALSE)</f>
        <v>#N/A</v>
      </c>
      <c r="B2033" t="s">
        <v>1238</v>
      </c>
      <c r="E2033">
        <v>1</v>
      </c>
      <c r="G2033">
        <f t="shared" si="31"/>
        <v>0</v>
      </c>
    </row>
    <row r="2034" spans="1:7" x14ac:dyDescent="0.25">
      <c r="A2034" t="e">
        <f>VLOOKUP(B2034,[1]Applicant!$B$2:$D$176,3,FALSE)</f>
        <v>#N/A</v>
      </c>
      <c r="B2034" t="s">
        <v>1238</v>
      </c>
      <c r="E2034">
        <v>1</v>
      </c>
      <c r="G2034">
        <f t="shared" si="31"/>
        <v>0</v>
      </c>
    </row>
    <row r="2035" spans="1:7" x14ac:dyDescent="0.25">
      <c r="A2035" t="e">
        <f>VLOOKUP(B2035,[1]Applicant!$B$2:$D$176,3,FALSE)</f>
        <v>#N/A</v>
      </c>
      <c r="B2035" t="s">
        <v>1238</v>
      </c>
      <c r="E2035">
        <v>1</v>
      </c>
      <c r="G2035">
        <f t="shared" si="31"/>
        <v>0</v>
      </c>
    </row>
    <row r="2036" spans="1:7" x14ac:dyDescent="0.25">
      <c r="A2036" t="e">
        <f>VLOOKUP(B2036,[1]Applicant!$B$2:$D$176,3,FALSE)</f>
        <v>#N/A</v>
      </c>
      <c r="B2036" t="s">
        <v>1238</v>
      </c>
      <c r="E2036">
        <v>1</v>
      </c>
      <c r="G2036">
        <f t="shared" si="31"/>
        <v>0</v>
      </c>
    </row>
    <row r="2037" spans="1:7" x14ac:dyDescent="0.25">
      <c r="A2037" t="e">
        <f>VLOOKUP(B2037,[1]Applicant!$B$2:$D$176,3,FALSE)</f>
        <v>#N/A</v>
      </c>
      <c r="B2037" t="s">
        <v>1238</v>
      </c>
      <c r="E2037">
        <v>1</v>
      </c>
      <c r="G2037">
        <f t="shared" si="31"/>
        <v>0</v>
      </c>
    </row>
    <row r="2038" spans="1:7" x14ac:dyDescent="0.25">
      <c r="A2038" t="e">
        <f>VLOOKUP(B2038,[1]Applicant!$B$2:$D$176,3,FALSE)</f>
        <v>#N/A</v>
      </c>
      <c r="B2038" t="s">
        <v>1238</v>
      </c>
      <c r="E2038">
        <v>1</v>
      </c>
      <c r="G2038">
        <f t="shared" si="31"/>
        <v>0</v>
      </c>
    </row>
    <row r="2039" spans="1:7" x14ac:dyDescent="0.25">
      <c r="A2039" t="e">
        <f>VLOOKUP(B2039,[1]Applicant!$B$2:$D$176,3,FALSE)</f>
        <v>#N/A</v>
      </c>
      <c r="B2039" t="s">
        <v>1238</v>
      </c>
      <c r="E2039">
        <v>1</v>
      </c>
      <c r="G2039">
        <f t="shared" si="31"/>
        <v>0</v>
      </c>
    </row>
    <row r="2040" spans="1:7" x14ac:dyDescent="0.25">
      <c r="A2040" t="e">
        <f>VLOOKUP(B2040,[1]Applicant!$B$2:$D$176,3,FALSE)</f>
        <v>#N/A</v>
      </c>
      <c r="B2040" t="s">
        <v>1238</v>
      </c>
      <c r="E2040">
        <v>1</v>
      </c>
      <c r="G2040">
        <f t="shared" si="31"/>
        <v>0</v>
      </c>
    </row>
    <row r="2041" spans="1:7" x14ac:dyDescent="0.25">
      <c r="A2041" t="e">
        <f>VLOOKUP(B2041,[1]Applicant!$B$2:$D$176,3,FALSE)</f>
        <v>#N/A</v>
      </c>
      <c r="B2041" t="s">
        <v>1238</v>
      </c>
      <c r="E2041">
        <v>1</v>
      </c>
      <c r="G2041">
        <f t="shared" si="31"/>
        <v>0</v>
      </c>
    </row>
    <row r="2042" spans="1:7" x14ac:dyDescent="0.25">
      <c r="A2042" t="e">
        <f>VLOOKUP(B2042,[1]Applicant!$B$2:$D$176,3,FALSE)</f>
        <v>#N/A</v>
      </c>
      <c r="B2042" t="s">
        <v>1239</v>
      </c>
      <c r="D2042" t="s">
        <v>533</v>
      </c>
      <c r="E2042">
        <v>1</v>
      </c>
      <c r="F2042" t="s">
        <v>533</v>
      </c>
      <c r="G2042">
        <f t="shared" si="31"/>
        <v>0</v>
      </c>
    </row>
    <row r="2043" spans="1:7" x14ac:dyDescent="0.25">
      <c r="A2043" t="e">
        <f>VLOOKUP(B2043,[1]Applicant!$B$2:$D$176,3,FALSE)</f>
        <v>#N/A</v>
      </c>
      <c r="B2043" t="s">
        <v>1239</v>
      </c>
      <c r="D2043" t="s">
        <v>533</v>
      </c>
      <c r="E2043">
        <v>1</v>
      </c>
      <c r="F2043" t="s">
        <v>533</v>
      </c>
      <c r="G2043">
        <f t="shared" si="31"/>
        <v>0</v>
      </c>
    </row>
    <row r="2044" spans="1:7" x14ac:dyDescent="0.25">
      <c r="A2044" t="e">
        <f>VLOOKUP(B2044,[1]Applicant!$B$2:$D$176,3,FALSE)</f>
        <v>#N/A</v>
      </c>
      <c r="B2044" t="s">
        <v>1239</v>
      </c>
      <c r="D2044" t="s">
        <v>533</v>
      </c>
      <c r="E2044">
        <v>1</v>
      </c>
      <c r="F2044" t="s">
        <v>533</v>
      </c>
      <c r="G2044">
        <f t="shared" si="31"/>
        <v>0</v>
      </c>
    </row>
    <row r="2045" spans="1:7" x14ac:dyDescent="0.25">
      <c r="A2045" t="e">
        <f>VLOOKUP(B2045,[1]Applicant!$B$2:$D$176,3,FALSE)</f>
        <v>#N/A</v>
      </c>
      <c r="B2045" t="s">
        <v>1239</v>
      </c>
      <c r="D2045" t="s">
        <v>533</v>
      </c>
      <c r="E2045">
        <v>1</v>
      </c>
      <c r="F2045" t="s">
        <v>533</v>
      </c>
      <c r="G2045">
        <f t="shared" si="31"/>
        <v>0</v>
      </c>
    </row>
    <row r="2046" spans="1:7" x14ac:dyDescent="0.25">
      <c r="A2046" t="e">
        <f>VLOOKUP(B2046,[1]Applicant!$B$2:$D$176,3,FALSE)</f>
        <v>#N/A</v>
      </c>
      <c r="B2046" t="s">
        <v>1239</v>
      </c>
      <c r="D2046" t="s">
        <v>533</v>
      </c>
      <c r="E2046">
        <v>1</v>
      </c>
      <c r="F2046" t="s">
        <v>533</v>
      </c>
      <c r="G2046">
        <f t="shared" si="31"/>
        <v>0</v>
      </c>
    </row>
    <row r="2047" spans="1:7" x14ac:dyDescent="0.25">
      <c r="A2047" t="e">
        <f>VLOOKUP(B2047,[1]Applicant!$B$2:$D$176,3,FALSE)</f>
        <v>#N/A</v>
      </c>
      <c r="B2047" t="s">
        <v>1239</v>
      </c>
      <c r="D2047" t="s">
        <v>533</v>
      </c>
      <c r="E2047">
        <v>1</v>
      </c>
      <c r="F2047" t="s">
        <v>533</v>
      </c>
      <c r="G2047">
        <f t="shared" si="31"/>
        <v>0</v>
      </c>
    </row>
    <row r="2048" spans="1:7" x14ac:dyDescent="0.25">
      <c r="A2048" t="e">
        <f>VLOOKUP(B2048,[1]Applicant!$B$2:$D$176,3,FALSE)</f>
        <v>#N/A</v>
      </c>
      <c r="B2048" t="s">
        <v>1239</v>
      </c>
      <c r="D2048" t="s">
        <v>533</v>
      </c>
      <c r="E2048">
        <v>1</v>
      </c>
      <c r="F2048" t="s">
        <v>533</v>
      </c>
      <c r="G2048">
        <f t="shared" si="31"/>
        <v>0</v>
      </c>
    </row>
    <row r="2049" spans="1:7" x14ac:dyDescent="0.25">
      <c r="A2049" t="e">
        <f>VLOOKUP(B2049,[1]Applicant!$B$2:$D$176,3,FALSE)</f>
        <v>#N/A</v>
      </c>
      <c r="B2049" t="s">
        <v>1239</v>
      </c>
      <c r="D2049" t="s">
        <v>533</v>
      </c>
      <c r="E2049">
        <v>1</v>
      </c>
      <c r="F2049" t="s">
        <v>533</v>
      </c>
      <c r="G2049">
        <f t="shared" si="31"/>
        <v>0</v>
      </c>
    </row>
    <row r="2050" spans="1:7" x14ac:dyDescent="0.25">
      <c r="A2050" t="e">
        <f>VLOOKUP(B2050,[1]Applicant!$B$2:$D$176,3,FALSE)</f>
        <v>#N/A</v>
      </c>
      <c r="B2050" t="s">
        <v>1239</v>
      </c>
      <c r="D2050" t="s">
        <v>533</v>
      </c>
      <c r="E2050">
        <v>1</v>
      </c>
      <c r="F2050" t="s">
        <v>533</v>
      </c>
      <c r="G2050">
        <f t="shared" ref="G2050:G2113" si="32">IFERROR(VLOOKUP(D2050,$I$2:$J$126,2,0),0)</f>
        <v>0</v>
      </c>
    </row>
    <row r="2051" spans="1:7" x14ac:dyDescent="0.25">
      <c r="A2051" t="e">
        <f>VLOOKUP(B2051,[1]Applicant!$B$2:$D$176,3,FALSE)</f>
        <v>#N/A</v>
      </c>
      <c r="B2051" t="s">
        <v>1239</v>
      </c>
      <c r="D2051" t="s">
        <v>533</v>
      </c>
      <c r="E2051">
        <v>1</v>
      </c>
      <c r="F2051" t="s">
        <v>533</v>
      </c>
      <c r="G2051">
        <f t="shared" si="32"/>
        <v>0</v>
      </c>
    </row>
    <row r="2052" spans="1:7" x14ac:dyDescent="0.25">
      <c r="A2052" t="e">
        <f>VLOOKUP(B2052,[1]Applicant!$B$2:$D$176,3,FALSE)</f>
        <v>#N/A</v>
      </c>
      <c r="B2052" t="s">
        <v>1239</v>
      </c>
      <c r="D2052" t="s">
        <v>533</v>
      </c>
      <c r="E2052">
        <v>1</v>
      </c>
      <c r="F2052" t="s">
        <v>533</v>
      </c>
      <c r="G2052">
        <f t="shared" si="32"/>
        <v>0</v>
      </c>
    </row>
    <row r="2053" spans="1:7" x14ac:dyDescent="0.25">
      <c r="A2053" t="e">
        <f>VLOOKUP(B2053,[1]Applicant!$B$2:$D$176,3,FALSE)</f>
        <v>#N/A</v>
      </c>
      <c r="B2053" t="s">
        <v>1239</v>
      </c>
      <c r="D2053" t="s">
        <v>533</v>
      </c>
      <c r="E2053">
        <v>1</v>
      </c>
      <c r="F2053" t="s">
        <v>533</v>
      </c>
      <c r="G2053">
        <f t="shared" si="32"/>
        <v>0</v>
      </c>
    </row>
    <row r="2054" spans="1:7" x14ac:dyDescent="0.25">
      <c r="A2054" t="e">
        <f>VLOOKUP(B2054,[1]Applicant!$B$2:$D$176,3,FALSE)</f>
        <v>#N/A</v>
      </c>
      <c r="B2054" t="s">
        <v>1239</v>
      </c>
      <c r="D2054" t="s">
        <v>533</v>
      </c>
      <c r="E2054">
        <v>1</v>
      </c>
      <c r="F2054" t="s">
        <v>533</v>
      </c>
      <c r="G2054">
        <f t="shared" si="32"/>
        <v>0</v>
      </c>
    </row>
    <row r="2055" spans="1:7" x14ac:dyDescent="0.25">
      <c r="A2055" t="e">
        <f>VLOOKUP(B2055,[1]Applicant!$B$2:$D$176,3,FALSE)</f>
        <v>#N/A</v>
      </c>
      <c r="B2055" t="s">
        <v>1239</v>
      </c>
      <c r="D2055" t="s">
        <v>533</v>
      </c>
      <c r="E2055">
        <v>1</v>
      </c>
      <c r="F2055" t="s">
        <v>533</v>
      </c>
      <c r="G2055">
        <f t="shared" si="32"/>
        <v>0</v>
      </c>
    </row>
    <row r="2056" spans="1:7" x14ac:dyDescent="0.25">
      <c r="A2056" t="e">
        <f>VLOOKUP(B2056,[1]Applicant!$B$2:$D$176,3,FALSE)</f>
        <v>#N/A</v>
      </c>
      <c r="B2056" t="s">
        <v>1239</v>
      </c>
      <c r="D2056" t="s">
        <v>533</v>
      </c>
      <c r="E2056">
        <v>1</v>
      </c>
      <c r="F2056" t="s">
        <v>533</v>
      </c>
      <c r="G2056">
        <f t="shared" si="32"/>
        <v>0</v>
      </c>
    </row>
    <row r="2057" spans="1:7" x14ac:dyDescent="0.25">
      <c r="A2057" t="e">
        <f>VLOOKUP(B2057,[1]Applicant!$B$2:$D$176,3,FALSE)</f>
        <v>#N/A</v>
      </c>
      <c r="B2057" t="s">
        <v>1240</v>
      </c>
      <c r="C2057" t="s">
        <v>552</v>
      </c>
      <c r="E2057">
        <v>1</v>
      </c>
      <c r="G2057">
        <f t="shared" si="32"/>
        <v>0</v>
      </c>
    </row>
    <row r="2058" spans="1:7" x14ac:dyDescent="0.25">
      <c r="A2058" t="e">
        <f>VLOOKUP(B2058,[1]Applicant!$B$2:$D$176,3,FALSE)</f>
        <v>#N/A</v>
      </c>
      <c r="B2058" t="s">
        <v>1240</v>
      </c>
      <c r="C2058" t="s">
        <v>524</v>
      </c>
      <c r="E2058">
        <v>1</v>
      </c>
      <c r="G2058">
        <f t="shared" si="32"/>
        <v>0</v>
      </c>
    </row>
    <row r="2059" spans="1:7" x14ac:dyDescent="0.25">
      <c r="A2059" t="e">
        <f>VLOOKUP(B2059,[1]Applicant!$B$2:$D$176,3,FALSE)</f>
        <v>#N/A</v>
      </c>
      <c r="B2059" t="s">
        <v>1240</v>
      </c>
      <c r="C2059" t="s">
        <v>526</v>
      </c>
      <c r="E2059">
        <v>1</v>
      </c>
      <c r="G2059">
        <f t="shared" si="32"/>
        <v>0</v>
      </c>
    </row>
    <row r="2060" spans="1:7" x14ac:dyDescent="0.25">
      <c r="A2060" t="e">
        <f>VLOOKUP(B2060,[1]Applicant!$B$2:$D$176,3,FALSE)</f>
        <v>#N/A</v>
      </c>
      <c r="B2060" t="s">
        <v>1240</v>
      </c>
      <c r="C2060" t="s">
        <v>528</v>
      </c>
      <c r="E2060">
        <v>1</v>
      </c>
      <c r="G2060">
        <f t="shared" si="32"/>
        <v>0</v>
      </c>
    </row>
    <row r="2061" spans="1:7" x14ac:dyDescent="0.25">
      <c r="A2061" t="e">
        <f>VLOOKUP(B2061,[1]Applicant!$B$2:$D$176,3,FALSE)</f>
        <v>#N/A</v>
      </c>
      <c r="B2061" t="s">
        <v>1240</v>
      </c>
      <c r="C2061" t="s">
        <v>529</v>
      </c>
      <c r="E2061">
        <v>1</v>
      </c>
      <c r="G2061">
        <f t="shared" si="32"/>
        <v>0</v>
      </c>
    </row>
    <row r="2062" spans="1:7" x14ac:dyDescent="0.25">
      <c r="A2062" t="e">
        <f>VLOOKUP(B2062,[1]Applicant!$B$2:$D$176,3,FALSE)</f>
        <v>#N/A</v>
      </c>
      <c r="B2062" t="s">
        <v>1240</v>
      </c>
      <c r="C2062" t="s">
        <v>532</v>
      </c>
      <c r="E2062">
        <v>1</v>
      </c>
      <c r="G2062">
        <f t="shared" si="32"/>
        <v>0</v>
      </c>
    </row>
    <row r="2063" spans="1:7" x14ac:dyDescent="0.25">
      <c r="A2063" t="e">
        <f>VLOOKUP(B2063,[1]Applicant!$B$2:$D$176,3,FALSE)</f>
        <v>#N/A</v>
      </c>
      <c r="B2063" t="s">
        <v>1240</v>
      </c>
      <c r="C2063" t="s">
        <v>534</v>
      </c>
      <c r="E2063">
        <v>1</v>
      </c>
      <c r="G2063">
        <f t="shared" si="32"/>
        <v>0</v>
      </c>
    </row>
    <row r="2064" spans="1:7" x14ac:dyDescent="0.25">
      <c r="A2064" t="e">
        <f>VLOOKUP(B2064,[1]Applicant!$B$2:$D$176,3,FALSE)</f>
        <v>#N/A</v>
      </c>
      <c r="B2064" t="s">
        <v>1240</v>
      </c>
      <c r="C2064" t="s">
        <v>536</v>
      </c>
      <c r="E2064">
        <v>1</v>
      </c>
      <c r="G2064">
        <f t="shared" si="32"/>
        <v>0</v>
      </c>
    </row>
    <row r="2065" spans="1:7" x14ac:dyDescent="0.25">
      <c r="A2065" t="e">
        <f>VLOOKUP(B2065,[1]Applicant!$B$2:$D$176,3,FALSE)</f>
        <v>#N/A</v>
      </c>
      <c r="B2065" t="s">
        <v>1240</v>
      </c>
      <c r="C2065" t="s">
        <v>538</v>
      </c>
      <c r="E2065">
        <v>1</v>
      </c>
      <c r="G2065">
        <f t="shared" si="32"/>
        <v>0</v>
      </c>
    </row>
    <row r="2066" spans="1:7" x14ac:dyDescent="0.25">
      <c r="A2066" t="e">
        <f>VLOOKUP(B2066,[1]Applicant!$B$2:$D$176,3,FALSE)</f>
        <v>#N/A</v>
      </c>
      <c r="B2066" t="s">
        <v>1240</v>
      </c>
      <c r="C2066" t="s">
        <v>539</v>
      </c>
      <c r="E2066">
        <v>1</v>
      </c>
      <c r="G2066">
        <f t="shared" si="32"/>
        <v>0</v>
      </c>
    </row>
    <row r="2067" spans="1:7" x14ac:dyDescent="0.25">
      <c r="A2067" t="e">
        <f>VLOOKUP(B2067,[1]Applicant!$B$2:$D$176,3,FALSE)</f>
        <v>#N/A</v>
      </c>
      <c r="B2067" t="s">
        <v>1240</v>
      </c>
      <c r="C2067" t="s">
        <v>541</v>
      </c>
      <c r="E2067">
        <v>1</v>
      </c>
      <c r="G2067">
        <f t="shared" si="32"/>
        <v>0</v>
      </c>
    </row>
    <row r="2068" spans="1:7" x14ac:dyDescent="0.25">
      <c r="A2068" t="e">
        <f>VLOOKUP(B2068,[1]Applicant!$B$2:$D$176,3,FALSE)</f>
        <v>#N/A</v>
      </c>
      <c r="B2068" t="s">
        <v>1240</v>
      </c>
      <c r="C2068" t="s">
        <v>543</v>
      </c>
      <c r="E2068">
        <v>1</v>
      </c>
      <c r="G2068">
        <f t="shared" si="32"/>
        <v>0</v>
      </c>
    </row>
    <row r="2069" spans="1:7" x14ac:dyDescent="0.25">
      <c r="A2069" t="e">
        <f>VLOOKUP(B2069,[1]Applicant!$B$2:$D$176,3,FALSE)</f>
        <v>#N/A</v>
      </c>
      <c r="B2069" t="s">
        <v>1240</v>
      </c>
      <c r="C2069" t="s">
        <v>545</v>
      </c>
      <c r="E2069">
        <v>1</v>
      </c>
      <c r="G2069">
        <f t="shared" si="32"/>
        <v>0</v>
      </c>
    </row>
    <row r="2070" spans="1:7" x14ac:dyDescent="0.25">
      <c r="A2070" t="e">
        <f>VLOOKUP(B2070,[1]Applicant!$B$2:$D$176,3,FALSE)</f>
        <v>#N/A</v>
      </c>
      <c r="B2070" t="s">
        <v>1240</v>
      </c>
      <c r="C2070" t="s">
        <v>547</v>
      </c>
      <c r="E2070">
        <v>1</v>
      </c>
      <c r="G2070">
        <f t="shared" si="32"/>
        <v>0</v>
      </c>
    </row>
    <row r="2071" spans="1:7" x14ac:dyDescent="0.25">
      <c r="A2071" t="e">
        <f>VLOOKUP(B2071,[1]Applicant!$B$2:$D$176,3,FALSE)</f>
        <v>#N/A</v>
      </c>
      <c r="B2071" t="s">
        <v>1240</v>
      </c>
      <c r="C2071" t="s">
        <v>550</v>
      </c>
      <c r="E2071">
        <v>1</v>
      </c>
      <c r="G2071">
        <f t="shared" si="32"/>
        <v>0</v>
      </c>
    </row>
    <row r="2072" spans="1:7" x14ac:dyDescent="0.25">
      <c r="A2072" t="e">
        <f>VLOOKUP(B2072,[1]Applicant!$B$2:$D$176,3,FALSE)</f>
        <v>#N/A</v>
      </c>
      <c r="B2072" t="s">
        <v>1241</v>
      </c>
      <c r="D2072" t="s">
        <v>533</v>
      </c>
      <c r="E2072">
        <v>1</v>
      </c>
      <c r="F2072" t="s">
        <v>533</v>
      </c>
      <c r="G2072">
        <f t="shared" si="32"/>
        <v>0</v>
      </c>
    </row>
    <row r="2073" spans="1:7" x14ac:dyDescent="0.25">
      <c r="A2073" t="e">
        <f>VLOOKUP(B2073,[1]Applicant!$B$2:$D$176,3,FALSE)</f>
        <v>#N/A</v>
      </c>
      <c r="B2073" t="s">
        <v>1241</v>
      </c>
      <c r="D2073" t="s">
        <v>533</v>
      </c>
      <c r="E2073">
        <v>1</v>
      </c>
      <c r="F2073" t="s">
        <v>533</v>
      </c>
      <c r="G2073">
        <f t="shared" si="32"/>
        <v>0</v>
      </c>
    </row>
    <row r="2074" spans="1:7" x14ac:dyDescent="0.25">
      <c r="A2074" t="e">
        <f>VLOOKUP(B2074,[1]Applicant!$B$2:$D$176,3,FALSE)</f>
        <v>#N/A</v>
      </c>
      <c r="B2074" t="s">
        <v>1241</v>
      </c>
      <c r="D2074" t="s">
        <v>533</v>
      </c>
      <c r="E2074">
        <v>1</v>
      </c>
      <c r="F2074" t="s">
        <v>533</v>
      </c>
      <c r="G2074">
        <f t="shared" si="32"/>
        <v>0</v>
      </c>
    </row>
    <row r="2075" spans="1:7" x14ac:dyDescent="0.25">
      <c r="A2075" t="e">
        <f>VLOOKUP(B2075,[1]Applicant!$B$2:$D$176,3,FALSE)</f>
        <v>#N/A</v>
      </c>
      <c r="B2075" t="s">
        <v>1241</v>
      </c>
      <c r="D2075" t="s">
        <v>533</v>
      </c>
      <c r="E2075">
        <v>1</v>
      </c>
      <c r="F2075" t="s">
        <v>533</v>
      </c>
      <c r="G2075">
        <f t="shared" si="32"/>
        <v>0</v>
      </c>
    </row>
    <row r="2076" spans="1:7" x14ac:dyDescent="0.25">
      <c r="A2076" t="e">
        <f>VLOOKUP(B2076,[1]Applicant!$B$2:$D$176,3,FALSE)</f>
        <v>#N/A</v>
      </c>
      <c r="B2076" t="s">
        <v>1241</v>
      </c>
      <c r="D2076" t="s">
        <v>533</v>
      </c>
      <c r="E2076">
        <v>1</v>
      </c>
      <c r="F2076" t="s">
        <v>533</v>
      </c>
      <c r="G2076">
        <f t="shared" si="32"/>
        <v>0</v>
      </c>
    </row>
    <row r="2077" spans="1:7" x14ac:dyDescent="0.25">
      <c r="A2077" t="e">
        <f>VLOOKUP(B2077,[1]Applicant!$B$2:$D$176,3,FALSE)</f>
        <v>#N/A</v>
      </c>
      <c r="B2077" t="s">
        <v>1241</v>
      </c>
      <c r="D2077" t="s">
        <v>533</v>
      </c>
      <c r="E2077">
        <v>1</v>
      </c>
      <c r="F2077" t="s">
        <v>535</v>
      </c>
      <c r="G2077">
        <f t="shared" si="32"/>
        <v>0</v>
      </c>
    </row>
    <row r="2078" spans="1:7" x14ac:dyDescent="0.25">
      <c r="A2078" t="e">
        <f>VLOOKUP(B2078,[1]Applicant!$B$2:$D$176,3,FALSE)</f>
        <v>#N/A</v>
      </c>
      <c r="B2078" t="s">
        <v>1241</v>
      </c>
      <c r="D2078" t="s">
        <v>533</v>
      </c>
      <c r="E2078">
        <v>1</v>
      </c>
      <c r="F2078" t="s">
        <v>535</v>
      </c>
      <c r="G2078">
        <f t="shared" si="32"/>
        <v>0</v>
      </c>
    </row>
    <row r="2079" spans="1:7" x14ac:dyDescent="0.25">
      <c r="A2079" t="e">
        <f>VLOOKUP(B2079,[1]Applicant!$B$2:$D$176,3,FALSE)</f>
        <v>#N/A</v>
      </c>
      <c r="B2079" t="s">
        <v>1241</v>
      </c>
      <c r="D2079" t="s">
        <v>533</v>
      </c>
      <c r="E2079">
        <v>1</v>
      </c>
      <c r="F2079" t="s">
        <v>533</v>
      </c>
      <c r="G2079">
        <f t="shared" si="32"/>
        <v>0</v>
      </c>
    </row>
    <row r="2080" spans="1:7" x14ac:dyDescent="0.25">
      <c r="A2080" t="e">
        <f>VLOOKUP(B2080,[1]Applicant!$B$2:$D$176,3,FALSE)</f>
        <v>#N/A</v>
      </c>
      <c r="B2080" t="s">
        <v>1241</v>
      </c>
      <c r="D2080" t="s">
        <v>533</v>
      </c>
      <c r="E2080">
        <v>1</v>
      </c>
      <c r="F2080" t="s">
        <v>533</v>
      </c>
      <c r="G2080">
        <f t="shared" si="32"/>
        <v>0</v>
      </c>
    </row>
    <row r="2081" spans="1:7" x14ac:dyDescent="0.25">
      <c r="A2081" t="e">
        <f>VLOOKUP(B2081,[1]Applicant!$B$2:$D$176,3,FALSE)</f>
        <v>#N/A</v>
      </c>
      <c r="B2081" t="s">
        <v>1241</v>
      </c>
      <c r="D2081" t="s">
        <v>533</v>
      </c>
      <c r="E2081">
        <v>1</v>
      </c>
      <c r="F2081" t="s">
        <v>533</v>
      </c>
      <c r="G2081">
        <f t="shared" si="32"/>
        <v>0</v>
      </c>
    </row>
    <row r="2082" spans="1:7" x14ac:dyDescent="0.25">
      <c r="A2082" t="e">
        <f>VLOOKUP(B2082,[1]Applicant!$B$2:$D$176,3,FALSE)</f>
        <v>#N/A</v>
      </c>
      <c r="B2082" t="s">
        <v>1241</v>
      </c>
      <c r="D2082" t="s">
        <v>533</v>
      </c>
      <c r="E2082">
        <v>1</v>
      </c>
      <c r="F2082" t="s">
        <v>533</v>
      </c>
      <c r="G2082">
        <f t="shared" si="32"/>
        <v>0</v>
      </c>
    </row>
    <row r="2083" spans="1:7" x14ac:dyDescent="0.25">
      <c r="A2083" t="e">
        <f>VLOOKUP(B2083,[1]Applicant!$B$2:$D$176,3,FALSE)</f>
        <v>#N/A</v>
      </c>
      <c r="B2083" t="s">
        <v>1241</v>
      </c>
      <c r="D2083" t="s">
        <v>533</v>
      </c>
      <c r="E2083">
        <v>1</v>
      </c>
      <c r="F2083" t="s">
        <v>533</v>
      </c>
      <c r="G2083">
        <f t="shared" si="32"/>
        <v>0</v>
      </c>
    </row>
    <row r="2084" spans="1:7" x14ac:dyDescent="0.25">
      <c r="A2084" t="e">
        <f>VLOOKUP(B2084,[1]Applicant!$B$2:$D$176,3,FALSE)</f>
        <v>#N/A</v>
      </c>
      <c r="B2084" t="s">
        <v>1241</v>
      </c>
      <c r="D2084" t="s">
        <v>533</v>
      </c>
      <c r="E2084">
        <v>1</v>
      </c>
      <c r="F2084" t="s">
        <v>533</v>
      </c>
      <c r="G2084">
        <f t="shared" si="32"/>
        <v>0</v>
      </c>
    </row>
    <row r="2085" spans="1:7" x14ac:dyDescent="0.25">
      <c r="A2085" t="e">
        <f>VLOOKUP(B2085,[1]Applicant!$B$2:$D$176,3,FALSE)</f>
        <v>#N/A</v>
      </c>
      <c r="B2085" t="s">
        <v>1241</v>
      </c>
      <c r="D2085" t="s">
        <v>533</v>
      </c>
      <c r="E2085">
        <v>1</v>
      </c>
      <c r="F2085" t="s">
        <v>533</v>
      </c>
      <c r="G2085">
        <f t="shared" si="32"/>
        <v>0</v>
      </c>
    </row>
    <row r="2086" spans="1:7" x14ac:dyDescent="0.25">
      <c r="A2086" t="e">
        <f>VLOOKUP(B2086,[1]Applicant!$B$2:$D$176,3,FALSE)</f>
        <v>#N/A</v>
      </c>
      <c r="B2086" t="s">
        <v>1241</v>
      </c>
      <c r="D2086" t="s">
        <v>533</v>
      </c>
      <c r="E2086">
        <v>1</v>
      </c>
      <c r="F2086" t="s">
        <v>533</v>
      </c>
      <c r="G2086">
        <f t="shared" si="32"/>
        <v>0</v>
      </c>
    </row>
    <row r="2087" spans="1:7" x14ac:dyDescent="0.25">
      <c r="A2087" t="e">
        <f>VLOOKUP(B2087,[1]Applicant!$B$2:$D$176,3,FALSE)</f>
        <v>#N/A</v>
      </c>
      <c r="B2087" t="s">
        <v>1242</v>
      </c>
      <c r="D2087" t="s">
        <v>521</v>
      </c>
      <c r="E2087">
        <v>1</v>
      </c>
      <c r="F2087" t="s">
        <v>521</v>
      </c>
      <c r="G2087">
        <f t="shared" si="32"/>
        <v>0</v>
      </c>
    </row>
    <row r="2088" spans="1:7" x14ac:dyDescent="0.25">
      <c r="A2088" t="e">
        <f>VLOOKUP(B2088,[1]Applicant!$B$2:$D$176,3,FALSE)</f>
        <v>#N/A</v>
      </c>
      <c r="B2088" t="s">
        <v>1242</v>
      </c>
      <c r="D2088" t="s">
        <v>521</v>
      </c>
      <c r="E2088">
        <v>1</v>
      </c>
      <c r="F2088" t="s">
        <v>521</v>
      </c>
      <c r="G2088">
        <f t="shared" si="32"/>
        <v>0</v>
      </c>
    </row>
    <row r="2089" spans="1:7" x14ac:dyDescent="0.25">
      <c r="A2089" t="e">
        <f>VLOOKUP(B2089,[1]Applicant!$B$2:$D$176,3,FALSE)</f>
        <v>#N/A</v>
      </c>
      <c r="B2089" t="s">
        <v>1242</v>
      </c>
      <c r="D2089" t="s">
        <v>521</v>
      </c>
      <c r="E2089">
        <v>1</v>
      </c>
      <c r="F2089" t="s">
        <v>521</v>
      </c>
      <c r="G2089">
        <f t="shared" si="32"/>
        <v>0</v>
      </c>
    </row>
    <row r="2090" spans="1:7" x14ac:dyDescent="0.25">
      <c r="A2090" t="e">
        <f>VLOOKUP(B2090,[1]Applicant!$B$2:$D$176,3,FALSE)</f>
        <v>#N/A</v>
      </c>
      <c r="B2090" t="s">
        <v>1242</v>
      </c>
      <c r="D2090" t="s">
        <v>521</v>
      </c>
      <c r="E2090">
        <v>1</v>
      </c>
      <c r="F2090" t="s">
        <v>521</v>
      </c>
      <c r="G2090">
        <f t="shared" si="32"/>
        <v>0</v>
      </c>
    </row>
    <row r="2091" spans="1:7" x14ac:dyDescent="0.25">
      <c r="A2091" t="e">
        <f>VLOOKUP(B2091,[1]Applicant!$B$2:$D$176,3,FALSE)</f>
        <v>#N/A</v>
      </c>
      <c r="B2091" t="s">
        <v>1242</v>
      </c>
      <c r="D2091" t="s">
        <v>521</v>
      </c>
      <c r="E2091">
        <v>1</v>
      </c>
      <c r="F2091" t="s">
        <v>521</v>
      </c>
      <c r="G2091">
        <f t="shared" si="32"/>
        <v>0</v>
      </c>
    </row>
    <row r="2092" spans="1:7" x14ac:dyDescent="0.25">
      <c r="A2092" t="e">
        <f>VLOOKUP(B2092,[1]Applicant!$B$2:$D$176,3,FALSE)</f>
        <v>#N/A</v>
      </c>
      <c r="B2092" t="s">
        <v>1242</v>
      </c>
      <c r="D2092" t="s">
        <v>521</v>
      </c>
      <c r="E2092">
        <v>1</v>
      </c>
      <c r="F2092" t="s">
        <v>521</v>
      </c>
      <c r="G2092">
        <f t="shared" si="32"/>
        <v>0</v>
      </c>
    </row>
    <row r="2093" spans="1:7" x14ac:dyDescent="0.25">
      <c r="A2093" t="e">
        <f>VLOOKUP(B2093,[1]Applicant!$B$2:$D$176,3,FALSE)</f>
        <v>#N/A</v>
      </c>
      <c r="B2093" t="s">
        <v>1242</v>
      </c>
      <c r="D2093" t="s">
        <v>521</v>
      </c>
      <c r="E2093">
        <v>1</v>
      </c>
      <c r="F2093" t="s">
        <v>521</v>
      </c>
      <c r="G2093">
        <f t="shared" si="32"/>
        <v>0</v>
      </c>
    </row>
    <row r="2094" spans="1:7" x14ac:dyDescent="0.25">
      <c r="A2094" t="e">
        <f>VLOOKUP(B2094,[1]Applicant!$B$2:$D$176,3,FALSE)</f>
        <v>#N/A</v>
      </c>
      <c r="B2094" t="s">
        <v>1242</v>
      </c>
      <c r="D2094" t="s">
        <v>521</v>
      </c>
      <c r="E2094">
        <v>1</v>
      </c>
      <c r="F2094" t="s">
        <v>521</v>
      </c>
      <c r="G2094">
        <f t="shared" si="32"/>
        <v>0</v>
      </c>
    </row>
    <row r="2095" spans="1:7" x14ac:dyDescent="0.25">
      <c r="A2095" t="e">
        <f>VLOOKUP(B2095,[1]Applicant!$B$2:$D$176,3,FALSE)</f>
        <v>#N/A</v>
      </c>
      <c r="B2095" t="s">
        <v>1242</v>
      </c>
      <c r="D2095" t="s">
        <v>521</v>
      </c>
      <c r="E2095">
        <v>1</v>
      </c>
      <c r="F2095" t="s">
        <v>521</v>
      </c>
      <c r="G2095">
        <f t="shared" si="32"/>
        <v>0</v>
      </c>
    </row>
    <row r="2096" spans="1:7" x14ac:dyDescent="0.25">
      <c r="A2096" t="e">
        <f>VLOOKUP(B2096,[1]Applicant!$B$2:$D$176,3,FALSE)</f>
        <v>#N/A</v>
      </c>
      <c r="B2096" t="s">
        <v>1242</v>
      </c>
      <c r="D2096" t="s">
        <v>521</v>
      </c>
      <c r="E2096">
        <v>1</v>
      </c>
      <c r="F2096" t="s">
        <v>521</v>
      </c>
      <c r="G2096">
        <f t="shared" si="32"/>
        <v>0</v>
      </c>
    </row>
    <row r="2097" spans="1:7" x14ac:dyDescent="0.25">
      <c r="A2097" t="e">
        <f>VLOOKUP(B2097,[1]Applicant!$B$2:$D$176,3,FALSE)</f>
        <v>#N/A</v>
      </c>
      <c r="B2097" t="s">
        <v>1242</v>
      </c>
      <c r="D2097" t="s">
        <v>521</v>
      </c>
      <c r="E2097">
        <v>1</v>
      </c>
      <c r="F2097" t="s">
        <v>521</v>
      </c>
      <c r="G2097">
        <f t="shared" si="32"/>
        <v>0</v>
      </c>
    </row>
    <row r="2098" spans="1:7" x14ac:dyDescent="0.25">
      <c r="A2098" t="e">
        <f>VLOOKUP(B2098,[1]Applicant!$B$2:$D$176,3,FALSE)</f>
        <v>#N/A</v>
      </c>
      <c r="B2098" t="s">
        <v>1242</v>
      </c>
      <c r="D2098" t="s">
        <v>521</v>
      </c>
      <c r="E2098">
        <v>1</v>
      </c>
      <c r="F2098" t="s">
        <v>521</v>
      </c>
      <c r="G2098">
        <f t="shared" si="32"/>
        <v>0</v>
      </c>
    </row>
    <row r="2099" spans="1:7" x14ac:dyDescent="0.25">
      <c r="A2099" t="e">
        <f>VLOOKUP(B2099,[1]Applicant!$B$2:$D$176,3,FALSE)</f>
        <v>#N/A</v>
      </c>
      <c r="B2099" t="s">
        <v>1242</v>
      </c>
      <c r="D2099" t="s">
        <v>521</v>
      </c>
      <c r="E2099">
        <v>1</v>
      </c>
      <c r="F2099" t="s">
        <v>521</v>
      </c>
      <c r="G2099">
        <f t="shared" si="32"/>
        <v>0</v>
      </c>
    </row>
    <row r="2100" spans="1:7" x14ac:dyDescent="0.25">
      <c r="A2100" t="e">
        <f>VLOOKUP(B2100,[1]Applicant!$B$2:$D$176,3,FALSE)</f>
        <v>#N/A</v>
      </c>
      <c r="B2100" t="s">
        <v>1242</v>
      </c>
      <c r="D2100" t="s">
        <v>521</v>
      </c>
      <c r="E2100">
        <v>1</v>
      </c>
      <c r="F2100" t="s">
        <v>521</v>
      </c>
      <c r="G2100">
        <f t="shared" si="32"/>
        <v>0</v>
      </c>
    </row>
    <row r="2101" spans="1:7" x14ac:dyDescent="0.25">
      <c r="A2101" t="e">
        <f>VLOOKUP(B2101,[1]Applicant!$B$2:$D$176,3,FALSE)</f>
        <v>#N/A</v>
      </c>
      <c r="B2101" t="s">
        <v>1242</v>
      </c>
      <c r="D2101" t="s">
        <v>521</v>
      </c>
      <c r="E2101">
        <v>1</v>
      </c>
      <c r="F2101" t="s">
        <v>521</v>
      </c>
      <c r="G2101">
        <f t="shared" si="32"/>
        <v>0</v>
      </c>
    </row>
    <row r="2102" spans="1:7" x14ac:dyDescent="0.25">
      <c r="A2102" t="e">
        <f>VLOOKUP(B2102,[1]Applicant!$B$2:$D$176,3,FALSE)</f>
        <v>#N/A</v>
      </c>
      <c r="B2102" t="s">
        <v>1243</v>
      </c>
      <c r="C2102" t="s">
        <v>552</v>
      </c>
      <c r="D2102" t="s">
        <v>521</v>
      </c>
      <c r="E2102">
        <v>1</v>
      </c>
      <c r="F2102" t="s">
        <v>521</v>
      </c>
      <c r="G2102">
        <f t="shared" si="32"/>
        <v>0</v>
      </c>
    </row>
    <row r="2103" spans="1:7" x14ac:dyDescent="0.25">
      <c r="A2103" t="e">
        <f>VLOOKUP(B2103,[1]Applicant!$B$2:$D$176,3,FALSE)</f>
        <v>#N/A</v>
      </c>
      <c r="B2103" t="s">
        <v>1243</v>
      </c>
      <c r="C2103" t="s">
        <v>524</v>
      </c>
      <c r="D2103" t="s">
        <v>521</v>
      </c>
      <c r="E2103">
        <v>1</v>
      </c>
      <c r="F2103" t="s">
        <v>521</v>
      </c>
      <c r="G2103">
        <f t="shared" si="32"/>
        <v>0</v>
      </c>
    </row>
    <row r="2104" spans="1:7" x14ac:dyDescent="0.25">
      <c r="A2104" t="e">
        <f>VLOOKUP(B2104,[1]Applicant!$B$2:$D$176,3,FALSE)</f>
        <v>#N/A</v>
      </c>
      <c r="B2104" t="s">
        <v>1243</v>
      </c>
      <c r="C2104" t="s">
        <v>526</v>
      </c>
      <c r="D2104" t="s">
        <v>521</v>
      </c>
      <c r="E2104">
        <v>1</v>
      </c>
      <c r="F2104" t="s">
        <v>521</v>
      </c>
      <c r="G2104">
        <f t="shared" si="32"/>
        <v>0</v>
      </c>
    </row>
    <row r="2105" spans="1:7" x14ac:dyDescent="0.25">
      <c r="A2105" t="e">
        <f>VLOOKUP(B2105,[1]Applicant!$B$2:$D$176,3,FALSE)</f>
        <v>#N/A</v>
      </c>
      <c r="B2105" t="s">
        <v>1243</v>
      </c>
      <c r="C2105" t="s">
        <v>528</v>
      </c>
      <c r="D2105" t="s">
        <v>521</v>
      </c>
      <c r="E2105">
        <v>1</v>
      </c>
      <c r="F2105" t="s">
        <v>521</v>
      </c>
      <c r="G2105">
        <f t="shared" si="32"/>
        <v>0</v>
      </c>
    </row>
    <row r="2106" spans="1:7" x14ac:dyDescent="0.25">
      <c r="A2106" t="e">
        <f>VLOOKUP(B2106,[1]Applicant!$B$2:$D$176,3,FALSE)</f>
        <v>#N/A</v>
      </c>
      <c r="B2106" t="s">
        <v>1243</v>
      </c>
      <c r="C2106" t="s">
        <v>529</v>
      </c>
      <c r="D2106" t="s">
        <v>521</v>
      </c>
      <c r="E2106">
        <v>1</v>
      </c>
      <c r="F2106" t="s">
        <v>521</v>
      </c>
      <c r="G2106">
        <f t="shared" si="32"/>
        <v>0</v>
      </c>
    </row>
    <row r="2107" spans="1:7" x14ac:dyDescent="0.25">
      <c r="A2107" t="e">
        <f>VLOOKUP(B2107,[1]Applicant!$B$2:$D$176,3,FALSE)</f>
        <v>#N/A</v>
      </c>
      <c r="B2107" t="s">
        <v>1243</v>
      </c>
      <c r="C2107" t="s">
        <v>532</v>
      </c>
      <c r="D2107" t="s">
        <v>521</v>
      </c>
      <c r="E2107">
        <v>1</v>
      </c>
      <c r="F2107" t="s">
        <v>521</v>
      </c>
      <c r="G2107">
        <f t="shared" si="32"/>
        <v>0</v>
      </c>
    </row>
    <row r="2108" spans="1:7" x14ac:dyDescent="0.25">
      <c r="A2108" t="e">
        <f>VLOOKUP(B2108,[1]Applicant!$B$2:$D$176,3,FALSE)</f>
        <v>#N/A</v>
      </c>
      <c r="B2108" t="s">
        <v>1243</v>
      </c>
      <c r="C2108" t="s">
        <v>534</v>
      </c>
      <c r="D2108" t="s">
        <v>521</v>
      </c>
      <c r="E2108">
        <v>1</v>
      </c>
      <c r="F2108" t="s">
        <v>521</v>
      </c>
      <c r="G2108">
        <f t="shared" si="32"/>
        <v>0</v>
      </c>
    </row>
    <row r="2109" spans="1:7" x14ac:dyDescent="0.25">
      <c r="A2109" t="e">
        <f>VLOOKUP(B2109,[1]Applicant!$B$2:$D$176,3,FALSE)</f>
        <v>#N/A</v>
      </c>
      <c r="B2109" t="s">
        <v>1243</v>
      </c>
      <c r="C2109" t="s">
        <v>536</v>
      </c>
      <c r="D2109" t="s">
        <v>521</v>
      </c>
      <c r="E2109">
        <v>1</v>
      </c>
      <c r="F2109" t="s">
        <v>521</v>
      </c>
      <c r="G2109">
        <f t="shared" si="32"/>
        <v>0</v>
      </c>
    </row>
    <row r="2110" spans="1:7" x14ac:dyDescent="0.25">
      <c r="A2110" t="e">
        <f>VLOOKUP(B2110,[1]Applicant!$B$2:$D$176,3,FALSE)</f>
        <v>#N/A</v>
      </c>
      <c r="B2110" t="s">
        <v>1243</v>
      </c>
      <c r="C2110" t="s">
        <v>538</v>
      </c>
      <c r="D2110" t="s">
        <v>521</v>
      </c>
      <c r="E2110">
        <v>1</v>
      </c>
      <c r="F2110" t="s">
        <v>521</v>
      </c>
      <c r="G2110">
        <f t="shared" si="32"/>
        <v>0</v>
      </c>
    </row>
    <row r="2111" spans="1:7" x14ac:dyDescent="0.25">
      <c r="A2111" t="e">
        <f>VLOOKUP(B2111,[1]Applicant!$B$2:$D$176,3,FALSE)</f>
        <v>#N/A</v>
      </c>
      <c r="B2111" t="s">
        <v>1243</v>
      </c>
      <c r="C2111" t="s">
        <v>539</v>
      </c>
      <c r="D2111" t="s">
        <v>521</v>
      </c>
      <c r="E2111">
        <v>1</v>
      </c>
      <c r="F2111" t="s">
        <v>521</v>
      </c>
      <c r="G2111">
        <f t="shared" si="32"/>
        <v>0</v>
      </c>
    </row>
    <row r="2112" spans="1:7" x14ac:dyDescent="0.25">
      <c r="A2112" t="e">
        <f>VLOOKUP(B2112,[1]Applicant!$B$2:$D$176,3,FALSE)</f>
        <v>#N/A</v>
      </c>
      <c r="B2112" t="s">
        <v>1243</v>
      </c>
      <c r="C2112" t="s">
        <v>541</v>
      </c>
      <c r="D2112" t="s">
        <v>521</v>
      </c>
      <c r="E2112">
        <v>1</v>
      </c>
      <c r="F2112" t="s">
        <v>521</v>
      </c>
      <c r="G2112">
        <f t="shared" si="32"/>
        <v>0</v>
      </c>
    </row>
    <row r="2113" spans="1:7" x14ac:dyDescent="0.25">
      <c r="A2113" t="e">
        <f>VLOOKUP(B2113,[1]Applicant!$B$2:$D$176,3,FALSE)</f>
        <v>#N/A</v>
      </c>
      <c r="B2113" t="s">
        <v>1243</v>
      </c>
      <c r="C2113" t="s">
        <v>543</v>
      </c>
      <c r="D2113" t="s">
        <v>521</v>
      </c>
      <c r="E2113">
        <v>1</v>
      </c>
      <c r="F2113" t="s">
        <v>521</v>
      </c>
      <c r="G2113">
        <f t="shared" si="32"/>
        <v>0</v>
      </c>
    </row>
    <row r="2114" spans="1:7" x14ac:dyDescent="0.25">
      <c r="A2114" t="e">
        <f>VLOOKUP(B2114,[1]Applicant!$B$2:$D$176,3,FALSE)</f>
        <v>#N/A</v>
      </c>
      <c r="B2114" t="s">
        <v>1243</v>
      </c>
      <c r="C2114" t="s">
        <v>545</v>
      </c>
      <c r="D2114" t="s">
        <v>521</v>
      </c>
      <c r="E2114">
        <v>1</v>
      </c>
      <c r="F2114" t="s">
        <v>521</v>
      </c>
      <c r="G2114">
        <f t="shared" ref="G2114:G2177" si="33">IFERROR(VLOOKUP(D2114,$I$2:$J$126,2,0),0)</f>
        <v>0</v>
      </c>
    </row>
    <row r="2115" spans="1:7" x14ac:dyDescent="0.25">
      <c r="A2115" t="e">
        <f>VLOOKUP(B2115,[1]Applicant!$B$2:$D$176,3,FALSE)</f>
        <v>#N/A</v>
      </c>
      <c r="B2115" t="s">
        <v>1243</v>
      </c>
      <c r="C2115" t="s">
        <v>547</v>
      </c>
      <c r="D2115" t="s">
        <v>604</v>
      </c>
      <c r="E2115">
        <v>1</v>
      </c>
      <c r="F2115" t="s">
        <v>914</v>
      </c>
      <c r="G2115">
        <f t="shared" si="33"/>
        <v>3</v>
      </c>
    </row>
    <row r="2116" spans="1:7" x14ac:dyDescent="0.25">
      <c r="A2116" t="e">
        <f>VLOOKUP(B2116,[1]Applicant!$B$2:$D$176,3,FALSE)</f>
        <v>#N/A</v>
      </c>
      <c r="B2116" t="s">
        <v>1243</v>
      </c>
      <c r="C2116" t="s">
        <v>550</v>
      </c>
      <c r="D2116" t="s">
        <v>604</v>
      </c>
      <c r="E2116">
        <v>1</v>
      </c>
      <c r="F2116" t="s">
        <v>914</v>
      </c>
      <c r="G2116">
        <f t="shared" si="33"/>
        <v>3</v>
      </c>
    </row>
    <row r="2117" spans="1:7" x14ac:dyDescent="0.25">
      <c r="A2117" t="e">
        <f>VLOOKUP(B2117,[1]Applicant!$B$2:$D$176,3,FALSE)</f>
        <v>#N/A</v>
      </c>
      <c r="B2117" t="s">
        <v>1244</v>
      </c>
      <c r="C2117" t="s">
        <v>529</v>
      </c>
      <c r="D2117" t="s">
        <v>589</v>
      </c>
      <c r="E2117">
        <v>1</v>
      </c>
      <c r="F2117" t="s">
        <v>893</v>
      </c>
      <c r="G2117">
        <f t="shared" si="33"/>
        <v>3</v>
      </c>
    </row>
    <row r="2118" spans="1:7" x14ac:dyDescent="0.25">
      <c r="A2118" t="e">
        <f>VLOOKUP(B2118,[1]Applicant!$B$2:$D$176,3,FALSE)</f>
        <v>#N/A</v>
      </c>
      <c r="B2118" t="s">
        <v>1244</v>
      </c>
      <c r="C2118" t="s">
        <v>532</v>
      </c>
      <c r="D2118" t="s">
        <v>589</v>
      </c>
      <c r="E2118">
        <v>1</v>
      </c>
      <c r="F2118" t="s">
        <v>893</v>
      </c>
      <c r="G2118">
        <f t="shared" si="33"/>
        <v>3</v>
      </c>
    </row>
    <row r="2119" spans="1:7" x14ac:dyDescent="0.25">
      <c r="A2119" t="e">
        <f>VLOOKUP(B2119,[1]Applicant!$B$2:$D$176,3,FALSE)</f>
        <v>#N/A</v>
      </c>
      <c r="B2119" t="s">
        <v>1244</v>
      </c>
      <c r="C2119" t="s">
        <v>534</v>
      </c>
      <c r="D2119" t="s">
        <v>589</v>
      </c>
      <c r="E2119">
        <v>1</v>
      </c>
      <c r="F2119" t="s">
        <v>893</v>
      </c>
      <c r="G2119">
        <f t="shared" si="33"/>
        <v>3</v>
      </c>
    </row>
    <row r="2120" spans="1:7" x14ac:dyDescent="0.25">
      <c r="A2120" t="e">
        <f>VLOOKUP(B2120,[1]Applicant!$B$2:$D$176,3,FALSE)</f>
        <v>#N/A</v>
      </c>
      <c r="B2120" t="s">
        <v>1244</v>
      </c>
      <c r="C2120" t="s">
        <v>536</v>
      </c>
      <c r="D2120" t="s">
        <v>589</v>
      </c>
      <c r="E2120">
        <v>1</v>
      </c>
      <c r="F2120" t="s">
        <v>893</v>
      </c>
      <c r="G2120">
        <f t="shared" si="33"/>
        <v>3</v>
      </c>
    </row>
    <row r="2121" spans="1:7" x14ac:dyDescent="0.25">
      <c r="A2121" t="e">
        <f>VLOOKUP(B2121,[1]Applicant!$B$2:$D$176,3,FALSE)</f>
        <v>#N/A</v>
      </c>
      <c r="B2121" t="s">
        <v>1244</v>
      </c>
      <c r="C2121" t="s">
        <v>538</v>
      </c>
      <c r="D2121" t="s">
        <v>589</v>
      </c>
      <c r="E2121">
        <v>1</v>
      </c>
      <c r="F2121" t="s">
        <v>893</v>
      </c>
      <c r="G2121">
        <f t="shared" si="33"/>
        <v>3</v>
      </c>
    </row>
    <row r="2122" spans="1:7" x14ac:dyDescent="0.25">
      <c r="A2122" t="e">
        <f>VLOOKUP(B2122,[1]Applicant!$B$2:$D$176,3,FALSE)</f>
        <v>#N/A</v>
      </c>
      <c r="B2122" t="s">
        <v>1244</v>
      </c>
      <c r="C2122" t="s">
        <v>539</v>
      </c>
      <c r="D2122" t="s">
        <v>639</v>
      </c>
      <c r="E2122">
        <v>1</v>
      </c>
      <c r="F2122" t="s">
        <v>893</v>
      </c>
      <c r="G2122">
        <f t="shared" si="33"/>
        <v>3</v>
      </c>
    </row>
    <row r="2123" spans="1:7" x14ac:dyDescent="0.25">
      <c r="A2123" t="e">
        <f>VLOOKUP(B2123,[1]Applicant!$B$2:$D$176,3,FALSE)</f>
        <v>#N/A</v>
      </c>
      <c r="B2123" t="s">
        <v>1244</v>
      </c>
      <c r="C2123" t="s">
        <v>541</v>
      </c>
      <c r="D2123" t="s">
        <v>589</v>
      </c>
      <c r="E2123">
        <v>1</v>
      </c>
      <c r="F2123" t="s">
        <v>893</v>
      </c>
      <c r="G2123">
        <f t="shared" si="33"/>
        <v>3</v>
      </c>
    </row>
    <row r="2124" spans="1:7" x14ac:dyDescent="0.25">
      <c r="A2124" t="e">
        <f>VLOOKUP(B2124,[1]Applicant!$B$2:$D$176,3,FALSE)</f>
        <v>#N/A</v>
      </c>
      <c r="B2124" t="s">
        <v>1244</v>
      </c>
      <c r="C2124" t="s">
        <v>543</v>
      </c>
      <c r="D2124" t="s">
        <v>589</v>
      </c>
      <c r="E2124">
        <v>1</v>
      </c>
      <c r="F2124" t="s">
        <v>894</v>
      </c>
      <c r="G2124">
        <f t="shared" si="33"/>
        <v>3</v>
      </c>
    </row>
    <row r="2125" spans="1:7" x14ac:dyDescent="0.25">
      <c r="A2125" t="e">
        <f>VLOOKUP(B2125,[1]Applicant!$B$2:$D$176,3,FALSE)</f>
        <v>#N/A</v>
      </c>
      <c r="B2125" t="s">
        <v>1244</v>
      </c>
      <c r="C2125" t="s">
        <v>545</v>
      </c>
      <c r="D2125" t="s">
        <v>589</v>
      </c>
      <c r="E2125">
        <v>1</v>
      </c>
      <c r="F2125" t="s">
        <v>893</v>
      </c>
      <c r="G2125">
        <f t="shared" si="33"/>
        <v>3</v>
      </c>
    </row>
    <row r="2126" spans="1:7" x14ac:dyDescent="0.25">
      <c r="A2126" t="e">
        <f>VLOOKUP(B2126,[1]Applicant!$B$2:$D$176,3,FALSE)</f>
        <v>#N/A</v>
      </c>
      <c r="B2126" t="s">
        <v>1244</v>
      </c>
      <c r="C2126" t="s">
        <v>547</v>
      </c>
      <c r="D2126" t="s">
        <v>639</v>
      </c>
      <c r="E2126">
        <v>1</v>
      </c>
      <c r="F2126" t="s">
        <v>893</v>
      </c>
      <c r="G2126">
        <f t="shared" si="33"/>
        <v>3</v>
      </c>
    </row>
    <row r="2127" spans="1:7" x14ac:dyDescent="0.25">
      <c r="A2127" t="e">
        <f>VLOOKUP(B2127,[1]Applicant!$B$2:$D$176,3,FALSE)</f>
        <v>#N/A</v>
      </c>
      <c r="B2127" t="s">
        <v>1244</v>
      </c>
      <c r="C2127" t="s">
        <v>550</v>
      </c>
      <c r="D2127" t="s">
        <v>639</v>
      </c>
      <c r="E2127">
        <v>1</v>
      </c>
      <c r="F2127" t="s">
        <v>893</v>
      </c>
      <c r="G2127">
        <f t="shared" si="33"/>
        <v>3</v>
      </c>
    </row>
    <row r="2128" spans="1:7" x14ac:dyDescent="0.25">
      <c r="A2128" t="e">
        <f>VLOOKUP(B2128,[1]Applicant!$B$2:$D$176,3,FALSE)</f>
        <v>#N/A</v>
      </c>
      <c r="B2128" t="s">
        <v>1244</v>
      </c>
      <c r="C2128" t="s">
        <v>627</v>
      </c>
      <c r="D2128" t="s">
        <v>639</v>
      </c>
      <c r="E2128">
        <v>1</v>
      </c>
      <c r="F2128" t="s">
        <v>893</v>
      </c>
      <c r="G2128">
        <f t="shared" si="33"/>
        <v>3</v>
      </c>
    </row>
    <row r="2129" spans="1:7" x14ac:dyDescent="0.25">
      <c r="A2129" t="e">
        <f>VLOOKUP(B2129,[1]Applicant!$B$2:$D$176,3,FALSE)</f>
        <v>#N/A</v>
      </c>
      <c r="B2129" t="s">
        <v>1244</v>
      </c>
      <c r="C2129" t="s">
        <v>533</v>
      </c>
      <c r="D2129" t="s">
        <v>598</v>
      </c>
      <c r="E2129">
        <v>1</v>
      </c>
      <c r="F2129" t="s">
        <v>521</v>
      </c>
      <c r="G2129">
        <f t="shared" si="33"/>
        <v>0</v>
      </c>
    </row>
    <row r="2130" spans="1:7" x14ac:dyDescent="0.25">
      <c r="A2130" t="e">
        <f>VLOOKUP(B2130,[1]Applicant!$B$2:$D$176,3,FALSE)</f>
        <v>#N/A</v>
      </c>
      <c r="B2130" t="s">
        <v>1244</v>
      </c>
      <c r="C2130" t="s">
        <v>533</v>
      </c>
      <c r="D2130" t="s">
        <v>598</v>
      </c>
      <c r="E2130">
        <v>1</v>
      </c>
      <c r="F2130" t="s">
        <v>598</v>
      </c>
      <c r="G2130">
        <f t="shared" si="33"/>
        <v>0</v>
      </c>
    </row>
    <row r="2131" spans="1:7" x14ac:dyDescent="0.25">
      <c r="A2131" t="e">
        <f>VLOOKUP(B2131,[1]Applicant!$B$2:$D$176,3,FALSE)</f>
        <v>#N/A</v>
      </c>
      <c r="B2131" t="s">
        <v>1244</v>
      </c>
      <c r="C2131" t="s">
        <v>533</v>
      </c>
      <c r="D2131" t="s">
        <v>598</v>
      </c>
      <c r="E2131">
        <v>1</v>
      </c>
      <c r="F2131" t="s">
        <v>598</v>
      </c>
      <c r="G2131">
        <f t="shared" si="33"/>
        <v>0</v>
      </c>
    </row>
    <row r="2132" spans="1:7" x14ac:dyDescent="0.25">
      <c r="A2132" t="e">
        <f>VLOOKUP(B2132,[1]Applicant!$B$2:$D$176,3,FALSE)</f>
        <v>#N/A</v>
      </c>
      <c r="B2132" t="s">
        <v>1245</v>
      </c>
      <c r="E2132">
        <v>1</v>
      </c>
      <c r="G2132">
        <f t="shared" si="33"/>
        <v>0</v>
      </c>
    </row>
    <row r="2133" spans="1:7" x14ac:dyDescent="0.25">
      <c r="A2133" t="e">
        <f>VLOOKUP(B2133,[1]Applicant!$B$2:$D$176,3,FALSE)</f>
        <v>#N/A</v>
      </c>
      <c r="B2133" t="s">
        <v>1245</v>
      </c>
      <c r="E2133">
        <v>1</v>
      </c>
      <c r="G2133">
        <f t="shared" si="33"/>
        <v>0</v>
      </c>
    </row>
    <row r="2134" spans="1:7" x14ac:dyDescent="0.25">
      <c r="A2134" t="e">
        <f>VLOOKUP(B2134,[1]Applicant!$B$2:$D$176,3,FALSE)</f>
        <v>#N/A</v>
      </c>
      <c r="B2134" t="s">
        <v>1245</v>
      </c>
      <c r="E2134">
        <v>1</v>
      </c>
      <c r="G2134">
        <f t="shared" si="33"/>
        <v>0</v>
      </c>
    </row>
    <row r="2135" spans="1:7" x14ac:dyDescent="0.25">
      <c r="A2135" t="e">
        <f>VLOOKUP(B2135,[1]Applicant!$B$2:$D$176,3,FALSE)</f>
        <v>#N/A</v>
      </c>
      <c r="B2135" t="s">
        <v>1245</v>
      </c>
      <c r="E2135">
        <v>1</v>
      </c>
      <c r="G2135">
        <f t="shared" si="33"/>
        <v>0</v>
      </c>
    </row>
    <row r="2136" spans="1:7" x14ac:dyDescent="0.25">
      <c r="A2136" t="e">
        <f>VLOOKUP(B2136,[1]Applicant!$B$2:$D$176,3,FALSE)</f>
        <v>#N/A</v>
      </c>
      <c r="B2136" t="s">
        <v>1245</v>
      </c>
      <c r="E2136">
        <v>1</v>
      </c>
      <c r="G2136">
        <f t="shared" si="33"/>
        <v>0</v>
      </c>
    </row>
    <row r="2137" spans="1:7" x14ac:dyDescent="0.25">
      <c r="A2137" t="e">
        <f>VLOOKUP(B2137,[1]Applicant!$B$2:$D$176,3,FALSE)</f>
        <v>#N/A</v>
      </c>
      <c r="B2137" t="s">
        <v>1245</v>
      </c>
      <c r="E2137">
        <v>1</v>
      </c>
      <c r="G2137">
        <f t="shared" si="33"/>
        <v>0</v>
      </c>
    </row>
    <row r="2138" spans="1:7" x14ac:dyDescent="0.25">
      <c r="A2138" t="e">
        <f>VLOOKUP(B2138,[1]Applicant!$B$2:$D$176,3,FALSE)</f>
        <v>#N/A</v>
      </c>
      <c r="B2138" t="s">
        <v>1245</v>
      </c>
      <c r="E2138">
        <v>1</v>
      </c>
      <c r="G2138">
        <f t="shared" si="33"/>
        <v>0</v>
      </c>
    </row>
    <row r="2139" spans="1:7" x14ac:dyDescent="0.25">
      <c r="A2139" t="e">
        <f>VLOOKUP(B2139,[1]Applicant!$B$2:$D$176,3,FALSE)</f>
        <v>#N/A</v>
      </c>
      <c r="B2139" t="s">
        <v>1245</v>
      </c>
      <c r="E2139">
        <v>1</v>
      </c>
      <c r="G2139">
        <f t="shared" si="33"/>
        <v>0</v>
      </c>
    </row>
    <row r="2140" spans="1:7" x14ac:dyDescent="0.25">
      <c r="A2140" t="e">
        <f>VLOOKUP(B2140,[1]Applicant!$B$2:$D$176,3,FALSE)</f>
        <v>#N/A</v>
      </c>
      <c r="B2140" t="s">
        <v>1245</v>
      </c>
      <c r="E2140">
        <v>1</v>
      </c>
      <c r="G2140">
        <f t="shared" si="33"/>
        <v>0</v>
      </c>
    </row>
    <row r="2141" spans="1:7" x14ac:dyDescent="0.25">
      <c r="A2141" t="e">
        <f>VLOOKUP(B2141,[1]Applicant!$B$2:$D$176,3,FALSE)</f>
        <v>#N/A</v>
      </c>
      <c r="B2141" t="s">
        <v>1245</v>
      </c>
      <c r="E2141">
        <v>1</v>
      </c>
      <c r="G2141">
        <f t="shared" si="33"/>
        <v>0</v>
      </c>
    </row>
    <row r="2142" spans="1:7" x14ac:dyDescent="0.25">
      <c r="A2142" t="e">
        <f>VLOOKUP(B2142,[1]Applicant!$B$2:$D$176,3,FALSE)</f>
        <v>#N/A</v>
      </c>
      <c r="B2142" t="s">
        <v>1245</v>
      </c>
      <c r="E2142">
        <v>1</v>
      </c>
      <c r="G2142">
        <f t="shared" si="33"/>
        <v>0</v>
      </c>
    </row>
    <row r="2143" spans="1:7" x14ac:dyDescent="0.25">
      <c r="A2143" t="e">
        <f>VLOOKUP(B2143,[1]Applicant!$B$2:$D$176,3,FALSE)</f>
        <v>#N/A</v>
      </c>
      <c r="B2143" t="s">
        <v>1245</v>
      </c>
      <c r="E2143">
        <v>1</v>
      </c>
      <c r="G2143">
        <f t="shared" si="33"/>
        <v>0</v>
      </c>
    </row>
    <row r="2144" spans="1:7" x14ac:dyDescent="0.25">
      <c r="A2144" t="e">
        <f>VLOOKUP(B2144,[1]Applicant!$B$2:$D$176,3,FALSE)</f>
        <v>#N/A</v>
      </c>
      <c r="B2144" t="s">
        <v>1245</v>
      </c>
      <c r="E2144">
        <v>1</v>
      </c>
      <c r="G2144">
        <f t="shared" si="33"/>
        <v>0</v>
      </c>
    </row>
    <row r="2145" spans="1:7" x14ac:dyDescent="0.25">
      <c r="A2145" t="e">
        <f>VLOOKUP(B2145,[1]Applicant!$B$2:$D$176,3,FALSE)</f>
        <v>#N/A</v>
      </c>
      <c r="B2145" t="s">
        <v>1245</v>
      </c>
      <c r="E2145">
        <v>1</v>
      </c>
      <c r="G2145">
        <f t="shared" si="33"/>
        <v>0</v>
      </c>
    </row>
    <row r="2146" spans="1:7" x14ac:dyDescent="0.25">
      <c r="A2146" t="e">
        <f>VLOOKUP(B2146,[1]Applicant!$B$2:$D$176,3,FALSE)</f>
        <v>#N/A</v>
      </c>
      <c r="B2146" t="s">
        <v>1245</v>
      </c>
      <c r="E2146">
        <v>1</v>
      </c>
      <c r="G2146">
        <f t="shared" si="33"/>
        <v>0</v>
      </c>
    </row>
    <row r="2147" spans="1:7" x14ac:dyDescent="0.25">
      <c r="A2147" t="e">
        <f>VLOOKUP(B2147,[1]Applicant!$B$2:$D$176,3,FALSE)</f>
        <v>#N/A</v>
      </c>
      <c r="B2147" t="s">
        <v>1246</v>
      </c>
      <c r="E2147">
        <v>1</v>
      </c>
      <c r="G2147">
        <f t="shared" si="33"/>
        <v>0</v>
      </c>
    </row>
    <row r="2148" spans="1:7" x14ac:dyDescent="0.25">
      <c r="A2148" t="e">
        <f>VLOOKUP(B2148,[1]Applicant!$B$2:$D$176,3,FALSE)</f>
        <v>#N/A</v>
      </c>
      <c r="B2148" t="s">
        <v>1246</v>
      </c>
      <c r="E2148">
        <v>1</v>
      </c>
      <c r="G2148">
        <f t="shared" si="33"/>
        <v>0</v>
      </c>
    </row>
    <row r="2149" spans="1:7" x14ac:dyDescent="0.25">
      <c r="A2149" t="e">
        <f>VLOOKUP(B2149,[1]Applicant!$B$2:$D$176,3,FALSE)</f>
        <v>#N/A</v>
      </c>
      <c r="B2149" t="s">
        <v>1246</v>
      </c>
      <c r="E2149">
        <v>1</v>
      </c>
      <c r="G2149">
        <f t="shared" si="33"/>
        <v>0</v>
      </c>
    </row>
    <row r="2150" spans="1:7" x14ac:dyDescent="0.25">
      <c r="A2150" t="e">
        <f>VLOOKUP(B2150,[1]Applicant!$B$2:$D$176,3,FALSE)</f>
        <v>#N/A</v>
      </c>
      <c r="B2150" t="s">
        <v>1246</v>
      </c>
      <c r="E2150">
        <v>1</v>
      </c>
      <c r="G2150">
        <f t="shared" si="33"/>
        <v>0</v>
      </c>
    </row>
    <row r="2151" spans="1:7" x14ac:dyDescent="0.25">
      <c r="A2151" t="e">
        <f>VLOOKUP(B2151,[1]Applicant!$B$2:$D$176,3,FALSE)</f>
        <v>#N/A</v>
      </c>
      <c r="B2151" t="s">
        <v>1246</v>
      </c>
      <c r="E2151">
        <v>1</v>
      </c>
      <c r="G2151">
        <f t="shared" si="33"/>
        <v>0</v>
      </c>
    </row>
    <row r="2152" spans="1:7" x14ac:dyDescent="0.25">
      <c r="A2152" t="e">
        <f>VLOOKUP(B2152,[1]Applicant!$B$2:$D$176,3,FALSE)</f>
        <v>#N/A</v>
      </c>
      <c r="B2152" t="s">
        <v>1246</v>
      </c>
      <c r="E2152">
        <v>1</v>
      </c>
      <c r="G2152">
        <f t="shared" si="33"/>
        <v>0</v>
      </c>
    </row>
    <row r="2153" spans="1:7" x14ac:dyDescent="0.25">
      <c r="A2153" t="e">
        <f>VLOOKUP(B2153,[1]Applicant!$B$2:$D$176,3,FALSE)</f>
        <v>#N/A</v>
      </c>
      <c r="B2153" t="s">
        <v>1246</v>
      </c>
      <c r="E2153">
        <v>1</v>
      </c>
      <c r="G2153">
        <f t="shared" si="33"/>
        <v>0</v>
      </c>
    </row>
    <row r="2154" spans="1:7" x14ac:dyDescent="0.25">
      <c r="A2154" t="e">
        <f>VLOOKUP(B2154,[1]Applicant!$B$2:$D$176,3,FALSE)</f>
        <v>#N/A</v>
      </c>
      <c r="B2154" t="s">
        <v>1246</v>
      </c>
      <c r="E2154">
        <v>1</v>
      </c>
      <c r="G2154">
        <f t="shared" si="33"/>
        <v>0</v>
      </c>
    </row>
    <row r="2155" spans="1:7" x14ac:dyDescent="0.25">
      <c r="A2155" t="e">
        <f>VLOOKUP(B2155,[1]Applicant!$B$2:$D$176,3,FALSE)</f>
        <v>#N/A</v>
      </c>
      <c r="B2155" t="s">
        <v>1246</v>
      </c>
      <c r="E2155">
        <v>1</v>
      </c>
      <c r="G2155">
        <f t="shared" si="33"/>
        <v>0</v>
      </c>
    </row>
    <row r="2156" spans="1:7" x14ac:dyDescent="0.25">
      <c r="A2156" t="e">
        <f>VLOOKUP(B2156,[1]Applicant!$B$2:$D$176,3,FALSE)</f>
        <v>#N/A</v>
      </c>
      <c r="B2156" t="s">
        <v>1246</v>
      </c>
      <c r="E2156">
        <v>1</v>
      </c>
      <c r="G2156">
        <f t="shared" si="33"/>
        <v>0</v>
      </c>
    </row>
    <row r="2157" spans="1:7" x14ac:dyDescent="0.25">
      <c r="A2157" t="e">
        <f>VLOOKUP(B2157,[1]Applicant!$B$2:$D$176,3,FALSE)</f>
        <v>#N/A</v>
      </c>
      <c r="B2157" t="s">
        <v>1246</v>
      </c>
      <c r="E2157">
        <v>1</v>
      </c>
      <c r="G2157">
        <f t="shared" si="33"/>
        <v>0</v>
      </c>
    </row>
    <row r="2158" spans="1:7" x14ac:dyDescent="0.25">
      <c r="A2158" t="e">
        <f>VLOOKUP(B2158,[1]Applicant!$B$2:$D$176,3,FALSE)</f>
        <v>#N/A</v>
      </c>
      <c r="B2158" t="s">
        <v>1246</v>
      </c>
      <c r="E2158">
        <v>1</v>
      </c>
      <c r="G2158">
        <f t="shared" si="33"/>
        <v>0</v>
      </c>
    </row>
    <row r="2159" spans="1:7" x14ac:dyDescent="0.25">
      <c r="A2159" t="e">
        <f>VLOOKUP(B2159,[1]Applicant!$B$2:$D$176,3,FALSE)</f>
        <v>#N/A</v>
      </c>
      <c r="B2159" t="s">
        <v>1246</v>
      </c>
      <c r="E2159">
        <v>1</v>
      </c>
      <c r="G2159">
        <f t="shared" si="33"/>
        <v>0</v>
      </c>
    </row>
    <row r="2160" spans="1:7" x14ac:dyDescent="0.25">
      <c r="A2160" t="e">
        <f>VLOOKUP(B2160,[1]Applicant!$B$2:$D$176,3,FALSE)</f>
        <v>#N/A</v>
      </c>
      <c r="B2160" t="s">
        <v>1246</v>
      </c>
      <c r="E2160">
        <v>1</v>
      </c>
      <c r="G2160">
        <f t="shared" si="33"/>
        <v>0</v>
      </c>
    </row>
    <row r="2161" spans="1:7" x14ac:dyDescent="0.25">
      <c r="A2161" t="e">
        <f>VLOOKUP(B2161,[1]Applicant!$B$2:$D$176,3,FALSE)</f>
        <v>#N/A</v>
      </c>
      <c r="B2161" t="s">
        <v>1246</v>
      </c>
      <c r="E2161">
        <v>1</v>
      </c>
      <c r="G2161">
        <f t="shared" si="33"/>
        <v>0</v>
      </c>
    </row>
    <row r="2162" spans="1:7" x14ac:dyDescent="0.25">
      <c r="A2162" t="e">
        <f>VLOOKUP(B2162,[1]Applicant!$B$2:$D$176,3,FALSE)</f>
        <v>#N/A</v>
      </c>
      <c r="B2162" t="s">
        <v>1247</v>
      </c>
      <c r="D2162" t="s">
        <v>521</v>
      </c>
      <c r="E2162">
        <v>1</v>
      </c>
      <c r="F2162" t="s">
        <v>521</v>
      </c>
      <c r="G2162">
        <f t="shared" si="33"/>
        <v>0</v>
      </c>
    </row>
    <row r="2163" spans="1:7" x14ac:dyDescent="0.25">
      <c r="A2163" t="e">
        <f>VLOOKUP(B2163,[1]Applicant!$B$2:$D$176,3,FALSE)</f>
        <v>#N/A</v>
      </c>
      <c r="B2163" t="s">
        <v>1247</v>
      </c>
      <c r="D2163" t="s">
        <v>521</v>
      </c>
      <c r="E2163">
        <v>1</v>
      </c>
      <c r="F2163" t="s">
        <v>521</v>
      </c>
      <c r="G2163">
        <f t="shared" si="33"/>
        <v>0</v>
      </c>
    </row>
    <row r="2164" spans="1:7" x14ac:dyDescent="0.25">
      <c r="A2164" t="e">
        <f>VLOOKUP(B2164,[1]Applicant!$B$2:$D$176,3,FALSE)</f>
        <v>#N/A</v>
      </c>
      <c r="B2164" t="s">
        <v>1247</v>
      </c>
      <c r="D2164" t="s">
        <v>521</v>
      </c>
      <c r="E2164">
        <v>1</v>
      </c>
      <c r="F2164" t="s">
        <v>521</v>
      </c>
      <c r="G2164">
        <f t="shared" si="33"/>
        <v>0</v>
      </c>
    </row>
    <row r="2165" spans="1:7" x14ac:dyDescent="0.25">
      <c r="A2165" t="e">
        <f>VLOOKUP(B2165,[1]Applicant!$B$2:$D$176,3,FALSE)</f>
        <v>#N/A</v>
      </c>
      <c r="B2165" t="s">
        <v>1247</v>
      </c>
      <c r="D2165" t="s">
        <v>521</v>
      </c>
      <c r="E2165">
        <v>1</v>
      </c>
      <c r="F2165" t="s">
        <v>521</v>
      </c>
      <c r="G2165">
        <f t="shared" si="33"/>
        <v>0</v>
      </c>
    </row>
    <row r="2166" spans="1:7" x14ac:dyDescent="0.25">
      <c r="A2166" t="e">
        <f>VLOOKUP(B2166,[1]Applicant!$B$2:$D$176,3,FALSE)</f>
        <v>#N/A</v>
      </c>
      <c r="B2166" t="s">
        <v>1247</v>
      </c>
      <c r="D2166" t="s">
        <v>521</v>
      </c>
      <c r="E2166">
        <v>1</v>
      </c>
      <c r="F2166" t="s">
        <v>521</v>
      </c>
      <c r="G2166">
        <f t="shared" si="33"/>
        <v>0</v>
      </c>
    </row>
    <row r="2167" spans="1:7" x14ac:dyDescent="0.25">
      <c r="A2167" t="e">
        <f>VLOOKUP(B2167,[1]Applicant!$B$2:$D$176,3,FALSE)</f>
        <v>#N/A</v>
      </c>
      <c r="B2167" t="s">
        <v>1247</v>
      </c>
      <c r="D2167" t="s">
        <v>521</v>
      </c>
      <c r="E2167">
        <v>1</v>
      </c>
      <c r="F2167" t="s">
        <v>521</v>
      </c>
      <c r="G2167">
        <f t="shared" si="33"/>
        <v>0</v>
      </c>
    </row>
    <row r="2168" spans="1:7" x14ac:dyDescent="0.25">
      <c r="A2168" t="e">
        <f>VLOOKUP(B2168,[1]Applicant!$B$2:$D$176,3,FALSE)</f>
        <v>#N/A</v>
      </c>
      <c r="B2168" t="s">
        <v>1247</v>
      </c>
      <c r="D2168" t="s">
        <v>521</v>
      </c>
      <c r="E2168">
        <v>1</v>
      </c>
      <c r="F2168" t="s">
        <v>521</v>
      </c>
      <c r="G2168">
        <f t="shared" si="33"/>
        <v>0</v>
      </c>
    </row>
    <row r="2169" spans="1:7" x14ac:dyDescent="0.25">
      <c r="A2169" t="e">
        <f>VLOOKUP(B2169,[1]Applicant!$B$2:$D$176,3,FALSE)</f>
        <v>#N/A</v>
      </c>
      <c r="B2169" t="s">
        <v>1247</v>
      </c>
      <c r="D2169" t="s">
        <v>521</v>
      </c>
      <c r="E2169">
        <v>1</v>
      </c>
      <c r="F2169" t="s">
        <v>521</v>
      </c>
      <c r="G2169">
        <f t="shared" si="33"/>
        <v>0</v>
      </c>
    </row>
    <row r="2170" spans="1:7" x14ac:dyDescent="0.25">
      <c r="A2170" t="e">
        <f>VLOOKUP(B2170,[1]Applicant!$B$2:$D$176,3,FALSE)</f>
        <v>#N/A</v>
      </c>
      <c r="B2170" t="s">
        <v>1247</v>
      </c>
      <c r="D2170" t="s">
        <v>521</v>
      </c>
      <c r="E2170">
        <v>1</v>
      </c>
      <c r="F2170" t="s">
        <v>521</v>
      </c>
      <c r="G2170">
        <f t="shared" si="33"/>
        <v>0</v>
      </c>
    </row>
    <row r="2171" spans="1:7" x14ac:dyDescent="0.25">
      <c r="A2171" t="e">
        <f>VLOOKUP(B2171,[1]Applicant!$B$2:$D$176,3,FALSE)</f>
        <v>#N/A</v>
      </c>
      <c r="B2171" t="s">
        <v>1247</v>
      </c>
      <c r="D2171" t="s">
        <v>521</v>
      </c>
      <c r="E2171">
        <v>1</v>
      </c>
      <c r="F2171" t="s">
        <v>521</v>
      </c>
      <c r="G2171">
        <f t="shared" si="33"/>
        <v>0</v>
      </c>
    </row>
    <row r="2172" spans="1:7" x14ac:dyDescent="0.25">
      <c r="A2172" t="e">
        <f>VLOOKUP(B2172,[1]Applicant!$B$2:$D$176,3,FALSE)</f>
        <v>#N/A</v>
      </c>
      <c r="B2172" t="s">
        <v>1247</v>
      </c>
      <c r="D2172" t="s">
        <v>521</v>
      </c>
      <c r="E2172">
        <v>1</v>
      </c>
      <c r="F2172" t="s">
        <v>521</v>
      </c>
      <c r="G2172">
        <f t="shared" si="33"/>
        <v>0</v>
      </c>
    </row>
    <row r="2173" spans="1:7" x14ac:dyDescent="0.25">
      <c r="A2173" t="e">
        <f>VLOOKUP(B2173,[1]Applicant!$B$2:$D$176,3,FALSE)</f>
        <v>#N/A</v>
      </c>
      <c r="B2173" t="s">
        <v>1247</v>
      </c>
      <c r="D2173" t="s">
        <v>521</v>
      </c>
      <c r="E2173">
        <v>1</v>
      </c>
      <c r="F2173" t="s">
        <v>521</v>
      </c>
      <c r="G2173">
        <f t="shared" si="33"/>
        <v>0</v>
      </c>
    </row>
    <row r="2174" spans="1:7" x14ac:dyDescent="0.25">
      <c r="A2174" t="e">
        <f>VLOOKUP(B2174,[1]Applicant!$B$2:$D$176,3,FALSE)</f>
        <v>#N/A</v>
      </c>
      <c r="B2174" t="s">
        <v>1247</v>
      </c>
      <c r="D2174" t="s">
        <v>521</v>
      </c>
      <c r="E2174">
        <v>1</v>
      </c>
      <c r="F2174" t="s">
        <v>521</v>
      </c>
      <c r="G2174">
        <f t="shared" si="33"/>
        <v>0</v>
      </c>
    </row>
    <row r="2175" spans="1:7" x14ac:dyDescent="0.25">
      <c r="A2175" t="e">
        <f>VLOOKUP(B2175,[1]Applicant!$B$2:$D$176,3,FALSE)</f>
        <v>#N/A</v>
      </c>
      <c r="B2175" t="s">
        <v>1247</v>
      </c>
      <c r="D2175" t="s">
        <v>521</v>
      </c>
      <c r="E2175">
        <v>1</v>
      </c>
      <c r="F2175" t="s">
        <v>521</v>
      </c>
      <c r="G2175">
        <f t="shared" si="33"/>
        <v>0</v>
      </c>
    </row>
    <row r="2176" spans="1:7" x14ac:dyDescent="0.25">
      <c r="A2176" t="e">
        <f>VLOOKUP(B2176,[1]Applicant!$B$2:$D$176,3,FALSE)</f>
        <v>#N/A</v>
      </c>
      <c r="B2176" t="s">
        <v>1247</v>
      </c>
      <c r="D2176" t="s">
        <v>521</v>
      </c>
      <c r="E2176">
        <v>1</v>
      </c>
      <c r="F2176" t="s">
        <v>521</v>
      </c>
      <c r="G2176">
        <f t="shared" si="33"/>
        <v>0</v>
      </c>
    </row>
    <row r="2177" spans="1:7" x14ac:dyDescent="0.25">
      <c r="A2177" t="e">
        <f>VLOOKUP(B2177,[1]Applicant!$B$2:$D$176,3,FALSE)</f>
        <v>#N/A</v>
      </c>
      <c r="B2177" t="s">
        <v>1248</v>
      </c>
      <c r="D2177" t="s">
        <v>533</v>
      </c>
      <c r="E2177">
        <v>1</v>
      </c>
      <c r="F2177" t="s">
        <v>533</v>
      </c>
      <c r="G2177">
        <f t="shared" si="33"/>
        <v>0</v>
      </c>
    </row>
    <row r="2178" spans="1:7" x14ac:dyDescent="0.25">
      <c r="A2178" t="e">
        <f>VLOOKUP(B2178,[1]Applicant!$B$2:$D$176,3,FALSE)</f>
        <v>#N/A</v>
      </c>
      <c r="B2178" t="s">
        <v>1248</v>
      </c>
      <c r="D2178" t="s">
        <v>533</v>
      </c>
      <c r="E2178">
        <v>1</v>
      </c>
      <c r="F2178" t="s">
        <v>533</v>
      </c>
      <c r="G2178">
        <f t="shared" ref="G2178:G2241" si="34">IFERROR(VLOOKUP(D2178,$I$2:$J$126,2,0),0)</f>
        <v>0</v>
      </c>
    </row>
    <row r="2179" spans="1:7" x14ac:dyDescent="0.25">
      <c r="A2179" t="e">
        <f>VLOOKUP(B2179,[1]Applicant!$B$2:$D$176,3,FALSE)</f>
        <v>#N/A</v>
      </c>
      <c r="B2179" t="s">
        <v>1248</v>
      </c>
      <c r="D2179" t="s">
        <v>533</v>
      </c>
      <c r="E2179">
        <v>1</v>
      </c>
      <c r="F2179" t="s">
        <v>533</v>
      </c>
      <c r="G2179">
        <f t="shared" si="34"/>
        <v>0</v>
      </c>
    </row>
    <row r="2180" spans="1:7" x14ac:dyDescent="0.25">
      <c r="A2180" t="e">
        <f>VLOOKUP(B2180,[1]Applicant!$B$2:$D$176,3,FALSE)</f>
        <v>#N/A</v>
      </c>
      <c r="B2180" t="s">
        <v>1248</v>
      </c>
      <c r="D2180" t="s">
        <v>533</v>
      </c>
      <c r="E2180">
        <v>1</v>
      </c>
      <c r="F2180" t="s">
        <v>533</v>
      </c>
      <c r="G2180">
        <f t="shared" si="34"/>
        <v>0</v>
      </c>
    </row>
    <row r="2181" spans="1:7" x14ac:dyDescent="0.25">
      <c r="A2181" t="e">
        <f>VLOOKUP(B2181,[1]Applicant!$B$2:$D$176,3,FALSE)</f>
        <v>#N/A</v>
      </c>
      <c r="B2181" t="s">
        <v>1248</v>
      </c>
      <c r="D2181" t="s">
        <v>533</v>
      </c>
      <c r="E2181">
        <v>1</v>
      </c>
      <c r="F2181" t="s">
        <v>533</v>
      </c>
      <c r="G2181">
        <f t="shared" si="34"/>
        <v>0</v>
      </c>
    </row>
    <row r="2182" spans="1:7" x14ac:dyDescent="0.25">
      <c r="A2182" t="e">
        <f>VLOOKUP(B2182,[1]Applicant!$B$2:$D$176,3,FALSE)</f>
        <v>#N/A</v>
      </c>
      <c r="B2182" t="s">
        <v>1248</v>
      </c>
      <c r="D2182" t="s">
        <v>533</v>
      </c>
      <c r="E2182">
        <v>1</v>
      </c>
      <c r="F2182" t="s">
        <v>533</v>
      </c>
      <c r="G2182">
        <f t="shared" si="34"/>
        <v>0</v>
      </c>
    </row>
    <row r="2183" spans="1:7" x14ac:dyDescent="0.25">
      <c r="A2183" t="e">
        <f>VLOOKUP(B2183,[1]Applicant!$B$2:$D$176,3,FALSE)</f>
        <v>#N/A</v>
      </c>
      <c r="B2183" t="s">
        <v>1248</v>
      </c>
      <c r="D2183" t="s">
        <v>533</v>
      </c>
      <c r="E2183">
        <v>1</v>
      </c>
      <c r="F2183" t="s">
        <v>533</v>
      </c>
      <c r="G2183">
        <f t="shared" si="34"/>
        <v>0</v>
      </c>
    </row>
    <row r="2184" spans="1:7" x14ac:dyDescent="0.25">
      <c r="A2184" t="e">
        <f>VLOOKUP(B2184,[1]Applicant!$B$2:$D$176,3,FALSE)</f>
        <v>#N/A</v>
      </c>
      <c r="B2184" t="s">
        <v>1248</v>
      </c>
      <c r="D2184" t="s">
        <v>533</v>
      </c>
      <c r="E2184">
        <v>1</v>
      </c>
      <c r="F2184" t="s">
        <v>533</v>
      </c>
      <c r="G2184">
        <f t="shared" si="34"/>
        <v>0</v>
      </c>
    </row>
    <row r="2185" spans="1:7" x14ac:dyDescent="0.25">
      <c r="A2185" t="e">
        <f>VLOOKUP(B2185,[1]Applicant!$B$2:$D$176,3,FALSE)</f>
        <v>#N/A</v>
      </c>
      <c r="B2185" t="s">
        <v>1248</v>
      </c>
      <c r="D2185" t="s">
        <v>533</v>
      </c>
      <c r="E2185">
        <v>1</v>
      </c>
      <c r="F2185" t="s">
        <v>533</v>
      </c>
      <c r="G2185">
        <f t="shared" si="34"/>
        <v>0</v>
      </c>
    </row>
    <row r="2186" spans="1:7" x14ac:dyDescent="0.25">
      <c r="A2186" t="e">
        <f>VLOOKUP(B2186,[1]Applicant!$B$2:$D$176,3,FALSE)</f>
        <v>#N/A</v>
      </c>
      <c r="B2186" t="s">
        <v>1248</v>
      </c>
      <c r="D2186" t="s">
        <v>533</v>
      </c>
      <c r="E2186">
        <v>1</v>
      </c>
      <c r="F2186" t="s">
        <v>533</v>
      </c>
      <c r="G2186">
        <f t="shared" si="34"/>
        <v>0</v>
      </c>
    </row>
    <row r="2187" spans="1:7" x14ac:dyDescent="0.25">
      <c r="A2187" t="e">
        <f>VLOOKUP(B2187,[1]Applicant!$B$2:$D$176,3,FALSE)</f>
        <v>#N/A</v>
      </c>
      <c r="B2187" t="s">
        <v>1248</v>
      </c>
      <c r="D2187" t="s">
        <v>533</v>
      </c>
      <c r="E2187">
        <v>1</v>
      </c>
      <c r="F2187" t="s">
        <v>533</v>
      </c>
      <c r="G2187">
        <f t="shared" si="34"/>
        <v>0</v>
      </c>
    </row>
    <row r="2188" spans="1:7" x14ac:dyDescent="0.25">
      <c r="A2188" t="e">
        <f>VLOOKUP(B2188,[1]Applicant!$B$2:$D$176,3,FALSE)</f>
        <v>#N/A</v>
      </c>
      <c r="B2188" t="s">
        <v>1248</v>
      </c>
      <c r="D2188" t="s">
        <v>533</v>
      </c>
      <c r="E2188">
        <v>1</v>
      </c>
      <c r="F2188" t="s">
        <v>533</v>
      </c>
      <c r="G2188">
        <f t="shared" si="34"/>
        <v>0</v>
      </c>
    </row>
    <row r="2189" spans="1:7" x14ac:dyDescent="0.25">
      <c r="A2189" t="e">
        <f>VLOOKUP(B2189,[1]Applicant!$B$2:$D$176,3,FALSE)</f>
        <v>#N/A</v>
      </c>
      <c r="B2189" t="s">
        <v>1248</v>
      </c>
      <c r="D2189" t="s">
        <v>533</v>
      </c>
      <c r="E2189">
        <v>1</v>
      </c>
      <c r="F2189" t="s">
        <v>533</v>
      </c>
      <c r="G2189">
        <f t="shared" si="34"/>
        <v>0</v>
      </c>
    </row>
    <row r="2190" spans="1:7" x14ac:dyDescent="0.25">
      <c r="A2190" t="e">
        <f>VLOOKUP(B2190,[1]Applicant!$B$2:$D$176,3,FALSE)</f>
        <v>#N/A</v>
      </c>
      <c r="B2190" t="s">
        <v>1248</v>
      </c>
      <c r="D2190" t="s">
        <v>533</v>
      </c>
      <c r="E2190">
        <v>1</v>
      </c>
      <c r="F2190" t="s">
        <v>533</v>
      </c>
      <c r="G2190">
        <f t="shared" si="34"/>
        <v>0</v>
      </c>
    </row>
    <row r="2191" spans="1:7" x14ac:dyDescent="0.25">
      <c r="A2191" t="e">
        <f>VLOOKUP(B2191,[1]Applicant!$B$2:$D$176,3,FALSE)</f>
        <v>#N/A</v>
      </c>
      <c r="B2191" t="s">
        <v>1248</v>
      </c>
      <c r="D2191" t="s">
        <v>535</v>
      </c>
      <c r="E2191">
        <v>1</v>
      </c>
      <c r="F2191" t="s">
        <v>533</v>
      </c>
      <c r="G2191">
        <f t="shared" si="34"/>
        <v>0</v>
      </c>
    </row>
    <row r="2192" spans="1:7" x14ac:dyDescent="0.25">
      <c r="A2192" t="e">
        <f>VLOOKUP(B2192,[1]Applicant!$B$2:$D$176,3,FALSE)</f>
        <v>#N/A</v>
      </c>
      <c r="B2192" t="s">
        <v>1249</v>
      </c>
      <c r="D2192" t="s">
        <v>628</v>
      </c>
      <c r="E2192">
        <v>1</v>
      </c>
      <c r="F2192" t="s">
        <v>533</v>
      </c>
      <c r="G2192">
        <f t="shared" si="34"/>
        <v>0</v>
      </c>
    </row>
    <row r="2193" spans="1:7" x14ac:dyDescent="0.25">
      <c r="A2193" t="e">
        <f>VLOOKUP(B2193,[1]Applicant!$B$2:$D$176,3,FALSE)</f>
        <v>#N/A</v>
      </c>
      <c r="B2193" t="s">
        <v>1249</v>
      </c>
      <c r="D2193" t="s">
        <v>628</v>
      </c>
      <c r="E2193">
        <v>1</v>
      </c>
      <c r="F2193" t="s">
        <v>533</v>
      </c>
      <c r="G2193">
        <f t="shared" si="34"/>
        <v>0</v>
      </c>
    </row>
    <row r="2194" spans="1:7" x14ac:dyDescent="0.25">
      <c r="A2194" t="e">
        <f>VLOOKUP(B2194,[1]Applicant!$B$2:$D$176,3,FALSE)</f>
        <v>#N/A</v>
      </c>
      <c r="B2194" t="s">
        <v>1249</v>
      </c>
      <c r="D2194" t="s">
        <v>628</v>
      </c>
      <c r="E2194">
        <v>1</v>
      </c>
      <c r="F2194" t="s">
        <v>533</v>
      </c>
      <c r="G2194">
        <f t="shared" si="34"/>
        <v>0</v>
      </c>
    </row>
    <row r="2195" spans="1:7" x14ac:dyDescent="0.25">
      <c r="A2195" t="e">
        <f>VLOOKUP(B2195,[1]Applicant!$B$2:$D$176,3,FALSE)</f>
        <v>#N/A</v>
      </c>
      <c r="B2195" t="s">
        <v>1249</v>
      </c>
      <c r="D2195" t="s">
        <v>628</v>
      </c>
      <c r="E2195">
        <v>1</v>
      </c>
      <c r="F2195" t="s">
        <v>533</v>
      </c>
      <c r="G2195">
        <f t="shared" si="34"/>
        <v>0</v>
      </c>
    </row>
    <row r="2196" spans="1:7" x14ac:dyDescent="0.25">
      <c r="A2196" t="e">
        <f>VLOOKUP(B2196,[1]Applicant!$B$2:$D$176,3,FALSE)</f>
        <v>#N/A</v>
      </c>
      <c r="B2196" t="s">
        <v>1249</v>
      </c>
      <c r="D2196" t="s">
        <v>628</v>
      </c>
      <c r="E2196">
        <v>1</v>
      </c>
      <c r="F2196" t="s">
        <v>533</v>
      </c>
      <c r="G2196">
        <f t="shared" si="34"/>
        <v>0</v>
      </c>
    </row>
    <row r="2197" spans="1:7" x14ac:dyDescent="0.25">
      <c r="A2197" t="e">
        <f>VLOOKUP(B2197,[1]Applicant!$B$2:$D$176,3,FALSE)</f>
        <v>#N/A</v>
      </c>
      <c r="B2197" t="s">
        <v>1249</v>
      </c>
      <c r="D2197" t="s">
        <v>628</v>
      </c>
      <c r="E2197">
        <v>1</v>
      </c>
      <c r="F2197" t="s">
        <v>533</v>
      </c>
      <c r="G2197">
        <f t="shared" si="34"/>
        <v>0</v>
      </c>
    </row>
    <row r="2198" spans="1:7" x14ac:dyDescent="0.25">
      <c r="A2198" t="e">
        <f>VLOOKUP(B2198,[1]Applicant!$B$2:$D$176,3,FALSE)</f>
        <v>#N/A</v>
      </c>
      <c r="B2198" t="s">
        <v>1249</v>
      </c>
      <c r="D2198" t="s">
        <v>628</v>
      </c>
      <c r="E2198">
        <v>1</v>
      </c>
      <c r="F2198" t="s">
        <v>533</v>
      </c>
      <c r="G2198">
        <f t="shared" si="34"/>
        <v>0</v>
      </c>
    </row>
    <row r="2199" spans="1:7" x14ac:dyDescent="0.25">
      <c r="A2199" t="e">
        <f>VLOOKUP(B2199,[1]Applicant!$B$2:$D$176,3,FALSE)</f>
        <v>#N/A</v>
      </c>
      <c r="B2199" t="s">
        <v>1249</v>
      </c>
      <c r="D2199" t="s">
        <v>628</v>
      </c>
      <c r="E2199">
        <v>1</v>
      </c>
      <c r="F2199" t="s">
        <v>533</v>
      </c>
      <c r="G2199">
        <f t="shared" si="34"/>
        <v>0</v>
      </c>
    </row>
    <row r="2200" spans="1:7" x14ac:dyDescent="0.25">
      <c r="A2200" t="e">
        <f>VLOOKUP(B2200,[1]Applicant!$B$2:$D$176,3,FALSE)</f>
        <v>#N/A</v>
      </c>
      <c r="B2200" t="s">
        <v>1249</v>
      </c>
      <c r="D2200" t="s">
        <v>628</v>
      </c>
      <c r="E2200">
        <v>1</v>
      </c>
      <c r="F2200" t="s">
        <v>533</v>
      </c>
      <c r="G2200">
        <f t="shared" si="34"/>
        <v>0</v>
      </c>
    </row>
    <row r="2201" spans="1:7" x14ac:dyDescent="0.25">
      <c r="A2201" t="e">
        <f>VLOOKUP(B2201,[1]Applicant!$B$2:$D$176,3,FALSE)</f>
        <v>#N/A</v>
      </c>
      <c r="B2201" t="s">
        <v>1249</v>
      </c>
      <c r="D2201" t="s">
        <v>628</v>
      </c>
      <c r="E2201">
        <v>1</v>
      </c>
      <c r="F2201" t="s">
        <v>533</v>
      </c>
      <c r="G2201">
        <f t="shared" si="34"/>
        <v>0</v>
      </c>
    </row>
    <row r="2202" spans="1:7" x14ac:dyDescent="0.25">
      <c r="A2202" t="e">
        <f>VLOOKUP(B2202,[1]Applicant!$B$2:$D$176,3,FALSE)</f>
        <v>#N/A</v>
      </c>
      <c r="B2202" t="s">
        <v>1249</v>
      </c>
      <c r="D2202" t="s">
        <v>628</v>
      </c>
      <c r="E2202">
        <v>1</v>
      </c>
      <c r="F2202" t="s">
        <v>533</v>
      </c>
      <c r="G2202">
        <f t="shared" si="34"/>
        <v>0</v>
      </c>
    </row>
    <row r="2203" spans="1:7" x14ac:dyDescent="0.25">
      <c r="A2203" t="e">
        <f>VLOOKUP(B2203,[1]Applicant!$B$2:$D$176,3,FALSE)</f>
        <v>#N/A</v>
      </c>
      <c r="B2203" t="s">
        <v>1249</v>
      </c>
      <c r="D2203" t="s">
        <v>628</v>
      </c>
      <c r="E2203">
        <v>1</v>
      </c>
      <c r="F2203" t="s">
        <v>533</v>
      </c>
      <c r="G2203">
        <f t="shared" si="34"/>
        <v>0</v>
      </c>
    </row>
    <row r="2204" spans="1:7" x14ac:dyDescent="0.25">
      <c r="A2204" t="e">
        <f>VLOOKUP(B2204,[1]Applicant!$B$2:$D$176,3,FALSE)</f>
        <v>#N/A</v>
      </c>
      <c r="B2204" t="s">
        <v>1249</v>
      </c>
      <c r="D2204" t="s">
        <v>628</v>
      </c>
      <c r="E2204">
        <v>1</v>
      </c>
      <c r="F2204" t="s">
        <v>533</v>
      </c>
      <c r="G2204">
        <f t="shared" si="34"/>
        <v>0</v>
      </c>
    </row>
    <row r="2205" spans="1:7" x14ac:dyDescent="0.25">
      <c r="A2205" t="e">
        <f>VLOOKUP(B2205,[1]Applicant!$B$2:$D$176,3,FALSE)</f>
        <v>#N/A</v>
      </c>
      <c r="B2205" t="s">
        <v>1249</v>
      </c>
      <c r="D2205" t="s">
        <v>628</v>
      </c>
      <c r="E2205">
        <v>1</v>
      </c>
      <c r="F2205" t="s">
        <v>533</v>
      </c>
      <c r="G2205">
        <f t="shared" si="34"/>
        <v>0</v>
      </c>
    </row>
    <row r="2206" spans="1:7" x14ac:dyDescent="0.25">
      <c r="A2206" t="e">
        <f>VLOOKUP(B2206,[1]Applicant!$B$2:$D$176,3,FALSE)</f>
        <v>#N/A</v>
      </c>
      <c r="B2206" t="s">
        <v>1249</v>
      </c>
      <c r="D2206" t="s">
        <v>628</v>
      </c>
      <c r="E2206">
        <v>1</v>
      </c>
      <c r="F2206" t="s">
        <v>533</v>
      </c>
      <c r="G2206">
        <f t="shared" si="34"/>
        <v>0</v>
      </c>
    </row>
    <row r="2207" spans="1:7" x14ac:dyDescent="0.25">
      <c r="A2207" t="e">
        <f>VLOOKUP(B2207,[1]Applicant!$B$2:$D$176,3,FALSE)</f>
        <v>#N/A</v>
      </c>
      <c r="B2207" t="s">
        <v>1250</v>
      </c>
      <c r="D2207" t="s">
        <v>628</v>
      </c>
      <c r="E2207">
        <v>1</v>
      </c>
      <c r="F2207" t="s">
        <v>628</v>
      </c>
      <c r="G2207">
        <f t="shared" si="34"/>
        <v>0</v>
      </c>
    </row>
    <row r="2208" spans="1:7" x14ac:dyDescent="0.25">
      <c r="A2208" t="e">
        <f>VLOOKUP(B2208,[1]Applicant!$B$2:$D$176,3,FALSE)</f>
        <v>#N/A</v>
      </c>
      <c r="B2208" t="s">
        <v>1250</v>
      </c>
      <c r="D2208" t="s">
        <v>628</v>
      </c>
      <c r="E2208">
        <v>1</v>
      </c>
      <c r="F2208" t="s">
        <v>628</v>
      </c>
      <c r="G2208">
        <f t="shared" si="34"/>
        <v>0</v>
      </c>
    </row>
    <row r="2209" spans="1:7" x14ac:dyDescent="0.25">
      <c r="A2209" t="e">
        <f>VLOOKUP(B2209,[1]Applicant!$B$2:$D$176,3,FALSE)</f>
        <v>#N/A</v>
      </c>
      <c r="B2209" t="s">
        <v>1250</v>
      </c>
      <c r="D2209" t="s">
        <v>628</v>
      </c>
      <c r="E2209">
        <v>1</v>
      </c>
      <c r="F2209" t="s">
        <v>628</v>
      </c>
      <c r="G2209">
        <f t="shared" si="34"/>
        <v>0</v>
      </c>
    </row>
    <row r="2210" spans="1:7" x14ac:dyDescent="0.25">
      <c r="A2210" t="e">
        <f>VLOOKUP(B2210,[1]Applicant!$B$2:$D$176,3,FALSE)</f>
        <v>#N/A</v>
      </c>
      <c r="B2210" t="s">
        <v>1250</v>
      </c>
      <c r="D2210" t="s">
        <v>628</v>
      </c>
      <c r="E2210">
        <v>1</v>
      </c>
      <c r="F2210" t="s">
        <v>628</v>
      </c>
      <c r="G2210">
        <f t="shared" si="34"/>
        <v>0</v>
      </c>
    </row>
    <row r="2211" spans="1:7" x14ac:dyDescent="0.25">
      <c r="A2211" t="e">
        <f>VLOOKUP(B2211,[1]Applicant!$B$2:$D$176,3,FALSE)</f>
        <v>#N/A</v>
      </c>
      <c r="B2211" t="s">
        <v>1250</v>
      </c>
      <c r="D2211" t="s">
        <v>628</v>
      </c>
      <c r="E2211">
        <v>1</v>
      </c>
      <c r="F2211" t="s">
        <v>628</v>
      </c>
      <c r="G2211">
        <f t="shared" si="34"/>
        <v>0</v>
      </c>
    </row>
    <row r="2212" spans="1:7" x14ac:dyDescent="0.25">
      <c r="A2212" t="e">
        <f>VLOOKUP(B2212,[1]Applicant!$B$2:$D$176,3,FALSE)</f>
        <v>#N/A</v>
      </c>
      <c r="B2212" t="s">
        <v>1250</v>
      </c>
      <c r="D2212" t="s">
        <v>628</v>
      </c>
      <c r="E2212">
        <v>1</v>
      </c>
      <c r="F2212" t="s">
        <v>628</v>
      </c>
      <c r="G2212">
        <f t="shared" si="34"/>
        <v>0</v>
      </c>
    </row>
    <row r="2213" spans="1:7" x14ac:dyDescent="0.25">
      <c r="A2213" t="e">
        <f>VLOOKUP(B2213,[1]Applicant!$B$2:$D$176,3,FALSE)</f>
        <v>#N/A</v>
      </c>
      <c r="B2213" t="s">
        <v>1250</v>
      </c>
      <c r="D2213" t="s">
        <v>628</v>
      </c>
      <c r="E2213">
        <v>1</v>
      </c>
      <c r="F2213" t="s">
        <v>628</v>
      </c>
      <c r="G2213">
        <f t="shared" si="34"/>
        <v>0</v>
      </c>
    </row>
    <row r="2214" spans="1:7" x14ac:dyDescent="0.25">
      <c r="A2214" t="e">
        <f>VLOOKUP(B2214,[1]Applicant!$B$2:$D$176,3,FALSE)</f>
        <v>#N/A</v>
      </c>
      <c r="B2214" t="s">
        <v>1250</v>
      </c>
      <c r="D2214" t="s">
        <v>628</v>
      </c>
      <c r="E2214">
        <v>1</v>
      </c>
      <c r="F2214" t="s">
        <v>628</v>
      </c>
      <c r="G2214">
        <f t="shared" si="34"/>
        <v>0</v>
      </c>
    </row>
    <row r="2215" spans="1:7" x14ac:dyDescent="0.25">
      <c r="A2215" t="e">
        <f>VLOOKUP(B2215,[1]Applicant!$B$2:$D$176,3,FALSE)</f>
        <v>#N/A</v>
      </c>
      <c r="B2215" t="s">
        <v>1250</v>
      </c>
      <c r="D2215" t="s">
        <v>628</v>
      </c>
      <c r="E2215">
        <v>1</v>
      </c>
      <c r="F2215" t="s">
        <v>628</v>
      </c>
      <c r="G2215">
        <f t="shared" si="34"/>
        <v>0</v>
      </c>
    </row>
    <row r="2216" spans="1:7" x14ac:dyDescent="0.25">
      <c r="A2216" t="e">
        <f>VLOOKUP(B2216,[1]Applicant!$B$2:$D$176,3,FALSE)</f>
        <v>#N/A</v>
      </c>
      <c r="B2216" t="s">
        <v>1250</v>
      </c>
      <c r="D2216" t="s">
        <v>628</v>
      </c>
      <c r="E2216">
        <v>1</v>
      </c>
      <c r="F2216" t="s">
        <v>628</v>
      </c>
      <c r="G2216">
        <f t="shared" si="34"/>
        <v>0</v>
      </c>
    </row>
    <row r="2217" spans="1:7" x14ac:dyDescent="0.25">
      <c r="A2217" t="e">
        <f>VLOOKUP(B2217,[1]Applicant!$B$2:$D$176,3,FALSE)</f>
        <v>#N/A</v>
      </c>
      <c r="B2217" t="s">
        <v>1250</v>
      </c>
      <c r="D2217" t="s">
        <v>628</v>
      </c>
      <c r="E2217">
        <v>1</v>
      </c>
      <c r="F2217" t="s">
        <v>628</v>
      </c>
      <c r="G2217">
        <f t="shared" si="34"/>
        <v>0</v>
      </c>
    </row>
    <row r="2218" spans="1:7" x14ac:dyDescent="0.25">
      <c r="A2218" t="e">
        <f>VLOOKUP(B2218,[1]Applicant!$B$2:$D$176,3,FALSE)</f>
        <v>#N/A</v>
      </c>
      <c r="B2218" t="s">
        <v>1250</v>
      </c>
      <c r="D2218" t="s">
        <v>628</v>
      </c>
      <c r="E2218">
        <v>1</v>
      </c>
      <c r="F2218" t="s">
        <v>628</v>
      </c>
      <c r="G2218">
        <f t="shared" si="34"/>
        <v>0</v>
      </c>
    </row>
    <row r="2219" spans="1:7" x14ac:dyDescent="0.25">
      <c r="A2219" t="e">
        <f>VLOOKUP(B2219,[1]Applicant!$B$2:$D$176,3,FALSE)</f>
        <v>#N/A</v>
      </c>
      <c r="B2219" t="s">
        <v>1250</v>
      </c>
      <c r="D2219" t="s">
        <v>628</v>
      </c>
      <c r="E2219">
        <v>1</v>
      </c>
      <c r="F2219" t="s">
        <v>628</v>
      </c>
      <c r="G2219">
        <f t="shared" si="34"/>
        <v>0</v>
      </c>
    </row>
    <row r="2220" spans="1:7" x14ac:dyDescent="0.25">
      <c r="A2220" t="e">
        <f>VLOOKUP(B2220,[1]Applicant!$B$2:$D$176,3,FALSE)</f>
        <v>#N/A</v>
      </c>
      <c r="B2220" t="s">
        <v>1250</v>
      </c>
      <c r="D2220" t="s">
        <v>628</v>
      </c>
      <c r="E2220">
        <v>1</v>
      </c>
      <c r="F2220" t="s">
        <v>628</v>
      </c>
      <c r="G2220">
        <f t="shared" si="34"/>
        <v>0</v>
      </c>
    </row>
    <row r="2221" spans="1:7" x14ac:dyDescent="0.25">
      <c r="A2221" t="e">
        <f>VLOOKUP(B2221,[1]Applicant!$B$2:$D$176,3,FALSE)</f>
        <v>#N/A</v>
      </c>
      <c r="B2221" t="s">
        <v>1250</v>
      </c>
      <c r="D2221" t="s">
        <v>628</v>
      </c>
      <c r="E2221">
        <v>1</v>
      </c>
      <c r="F2221" t="s">
        <v>628</v>
      </c>
      <c r="G2221">
        <f t="shared" si="34"/>
        <v>0</v>
      </c>
    </row>
    <row r="2222" spans="1:7" x14ac:dyDescent="0.25">
      <c r="A2222" t="e">
        <f>VLOOKUP(B2222,[1]Applicant!$B$2:$D$176,3,FALSE)</f>
        <v>#N/A</v>
      </c>
      <c r="B2222" t="s">
        <v>1252</v>
      </c>
      <c r="C2222" t="s">
        <v>533</v>
      </c>
      <c r="D2222" t="s">
        <v>521</v>
      </c>
      <c r="E2222">
        <v>1</v>
      </c>
      <c r="F2222" t="s">
        <v>521</v>
      </c>
      <c r="G2222">
        <f t="shared" si="34"/>
        <v>0</v>
      </c>
    </row>
    <row r="2223" spans="1:7" x14ac:dyDescent="0.25">
      <c r="A2223" t="e">
        <f>VLOOKUP(B2223,[1]Applicant!$B$2:$D$176,3,FALSE)</f>
        <v>#N/A</v>
      </c>
      <c r="B2223" t="s">
        <v>1252</v>
      </c>
      <c r="C2223" t="s">
        <v>533</v>
      </c>
      <c r="D2223" t="s">
        <v>521</v>
      </c>
      <c r="E2223">
        <v>1</v>
      </c>
      <c r="F2223" t="s">
        <v>521</v>
      </c>
      <c r="G2223">
        <f t="shared" si="34"/>
        <v>0</v>
      </c>
    </row>
    <row r="2224" spans="1:7" x14ac:dyDescent="0.25">
      <c r="A2224" t="e">
        <f>VLOOKUP(B2224,[1]Applicant!$B$2:$D$176,3,FALSE)</f>
        <v>#N/A</v>
      </c>
      <c r="B2224" t="s">
        <v>1252</v>
      </c>
      <c r="C2224" t="s">
        <v>533</v>
      </c>
      <c r="D2224" t="s">
        <v>521</v>
      </c>
      <c r="E2224">
        <v>1</v>
      </c>
      <c r="F2224" t="s">
        <v>521</v>
      </c>
      <c r="G2224">
        <f t="shared" si="34"/>
        <v>0</v>
      </c>
    </row>
    <row r="2225" spans="1:7" x14ac:dyDescent="0.25">
      <c r="A2225" t="e">
        <f>VLOOKUP(B2225,[1]Applicant!$B$2:$D$176,3,FALSE)</f>
        <v>#N/A</v>
      </c>
      <c r="B2225" t="s">
        <v>1252</v>
      </c>
      <c r="C2225" t="s">
        <v>533</v>
      </c>
      <c r="D2225" t="s">
        <v>521</v>
      </c>
      <c r="E2225">
        <v>1</v>
      </c>
      <c r="F2225" t="s">
        <v>521</v>
      </c>
      <c r="G2225">
        <f t="shared" si="34"/>
        <v>0</v>
      </c>
    </row>
    <row r="2226" spans="1:7" x14ac:dyDescent="0.25">
      <c r="A2226" t="e">
        <f>VLOOKUP(B2226,[1]Applicant!$B$2:$D$176,3,FALSE)</f>
        <v>#N/A</v>
      </c>
      <c r="B2226" t="s">
        <v>1252</v>
      </c>
      <c r="C2226" t="s">
        <v>533</v>
      </c>
      <c r="D2226" t="s">
        <v>521</v>
      </c>
      <c r="E2226">
        <v>1</v>
      </c>
      <c r="F2226" t="s">
        <v>521</v>
      </c>
      <c r="G2226">
        <f t="shared" si="34"/>
        <v>0</v>
      </c>
    </row>
    <row r="2227" spans="1:7" x14ac:dyDescent="0.25">
      <c r="A2227" t="e">
        <f>VLOOKUP(B2227,[1]Applicant!$B$2:$D$176,3,FALSE)</f>
        <v>#N/A</v>
      </c>
      <c r="B2227" t="s">
        <v>1252</v>
      </c>
      <c r="C2227" t="s">
        <v>533</v>
      </c>
      <c r="D2227" t="s">
        <v>521</v>
      </c>
      <c r="E2227">
        <v>1</v>
      </c>
      <c r="F2227" t="s">
        <v>521</v>
      </c>
      <c r="G2227">
        <f t="shared" si="34"/>
        <v>0</v>
      </c>
    </row>
    <row r="2228" spans="1:7" x14ac:dyDescent="0.25">
      <c r="A2228" t="e">
        <f>VLOOKUP(B2228,[1]Applicant!$B$2:$D$176,3,FALSE)</f>
        <v>#N/A</v>
      </c>
      <c r="B2228" t="s">
        <v>1252</v>
      </c>
      <c r="C2228" t="s">
        <v>533</v>
      </c>
      <c r="D2228" t="s">
        <v>521</v>
      </c>
      <c r="E2228">
        <v>1</v>
      </c>
      <c r="F2228" t="s">
        <v>521</v>
      </c>
      <c r="G2228">
        <f t="shared" si="34"/>
        <v>0</v>
      </c>
    </row>
    <row r="2229" spans="1:7" x14ac:dyDescent="0.25">
      <c r="A2229" t="e">
        <f>VLOOKUP(B2229,[1]Applicant!$B$2:$D$176,3,FALSE)</f>
        <v>#N/A</v>
      </c>
      <c r="B2229" t="s">
        <v>1252</v>
      </c>
      <c r="C2229" t="s">
        <v>533</v>
      </c>
      <c r="D2229" t="s">
        <v>521</v>
      </c>
      <c r="E2229">
        <v>1</v>
      </c>
      <c r="F2229" t="s">
        <v>521</v>
      </c>
      <c r="G2229">
        <f t="shared" si="34"/>
        <v>0</v>
      </c>
    </row>
    <row r="2230" spans="1:7" x14ac:dyDescent="0.25">
      <c r="A2230" t="e">
        <f>VLOOKUP(B2230,[1]Applicant!$B$2:$D$176,3,FALSE)</f>
        <v>#N/A</v>
      </c>
      <c r="B2230" t="s">
        <v>1252</v>
      </c>
      <c r="C2230" t="s">
        <v>533</v>
      </c>
      <c r="D2230" t="s">
        <v>521</v>
      </c>
      <c r="E2230">
        <v>1</v>
      </c>
      <c r="F2230" t="s">
        <v>521</v>
      </c>
      <c r="G2230">
        <f t="shared" si="34"/>
        <v>0</v>
      </c>
    </row>
    <row r="2231" spans="1:7" x14ac:dyDescent="0.25">
      <c r="A2231" t="e">
        <f>VLOOKUP(B2231,[1]Applicant!$B$2:$D$176,3,FALSE)</f>
        <v>#N/A</v>
      </c>
      <c r="B2231" t="s">
        <v>1252</v>
      </c>
      <c r="C2231" t="s">
        <v>533</v>
      </c>
      <c r="D2231" t="s">
        <v>521</v>
      </c>
      <c r="E2231">
        <v>1</v>
      </c>
      <c r="F2231" t="s">
        <v>521</v>
      </c>
      <c r="G2231">
        <f t="shared" si="34"/>
        <v>0</v>
      </c>
    </row>
    <row r="2232" spans="1:7" x14ac:dyDescent="0.25">
      <c r="A2232" t="e">
        <f>VLOOKUP(B2232,[1]Applicant!$B$2:$D$176,3,FALSE)</f>
        <v>#N/A</v>
      </c>
      <c r="B2232" t="s">
        <v>1252</v>
      </c>
      <c r="C2232" t="s">
        <v>533</v>
      </c>
      <c r="D2232" t="s">
        <v>521</v>
      </c>
      <c r="E2232">
        <v>1</v>
      </c>
      <c r="F2232" t="s">
        <v>521</v>
      </c>
      <c r="G2232">
        <f t="shared" si="34"/>
        <v>0</v>
      </c>
    </row>
    <row r="2233" spans="1:7" x14ac:dyDescent="0.25">
      <c r="A2233" t="e">
        <f>VLOOKUP(B2233,[1]Applicant!$B$2:$D$176,3,FALSE)</f>
        <v>#N/A</v>
      </c>
      <c r="B2233" t="s">
        <v>1252</v>
      </c>
      <c r="C2233" t="s">
        <v>533</v>
      </c>
      <c r="D2233" t="s">
        <v>521</v>
      </c>
      <c r="E2233">
        <v>1</v>
      </c>
      <c r="F2233" t="s">
        <v>521</v>
      </c>
      <c r="G2233">
        <f t="shared" si="34"/>
        <v>0</v>
      </c>
    </row>
    <row r="2234" spans="1:7" x14ac:dyDescent="0.25">
      <c r="A2234" t="e">
        <f>VLOOKUP(B2234,[1]Applicant!$B$2:$D$176,3,FALSE)</f>
        <v>#N/A</v>
      </c>
      <c r="B2234" t="s">
        <v>1252</v>
      </c>
      <c r="C2234" t="s">
        <v>533</v>
      </c>
      <c r="D2234" t="s">
        <v>521</v>
      </c>
      <c r="E2234">
        <v>1</v>
      </c>
      <c r="F2234" t="s">
        <v>521</v>
      </c>
      <c r="G2234">
        <f t="shared" si="34"/>
        <v>0</v>
      </c>
    </row>
    <row r="2235" spans="1:7" x14ac:dyDescent="0.25">
      <c r="A2235" t="e">
        <f>VLOOKUP(B2235,[1]Applicant!$B$2:$D$176,3,FALSE)</f>
        <v>#N/A</v>
      </c>
      <c r="B2235" t="s">
        <v>1252</v>
      </c>
      <c r="C2235" t="s">
        <v>533</v>
      </c>
      <c r="D2235" t="s">
        <v>521</v>
      </c>
      <c r="E2235">
        <v>1</v>
      </c>
      <c r="F2235" t="s">
        <v>521</v>
      </c>
      <c r="G2235">
        <f t="shared" si="34"/>
        <v>0</v>
      </c>
    </row>
    <row r="2236" spans="1:7" x14ac:dyDescent="0.25">
      <c r="A2236" t="e">
        <f>VLOOKUP(B2236,[1]Applicant!$B$2:$D$176,3,FALSE)</f>
        <v>#N/A</v>
      </c>
      <c r="B2236" t="s">
        <v>1252</v>
      </c>
      <c r="C2236" t="s">
        <v>533</v>
      </c>
      <c r="D2236" t="s">
        <v>521</v>
      </c>
      <c r="E2236">
        <v>1</v>
      </c>
      <c r="F2236" t="s">
        <v>521</v>
      </c>
      <c r="G2236">
        <f t="shared" si="34"/>
        <v>0</v>
      </c>
    </row>
    <row r="2237" spans="1:7" x14ac:dyDescent="0.25">
      <c r="A2237" t="e">
        <f>VLOOKUP(B2237,[1]Applicant!$B$2:$D$176,3,FALSE)</f>
        <v>#N/A</v>
      </c>
      <c r="B2237" t="s">
        <v>1253</v>
      </c>
      <c r="C2237" t="s">
        <v>552</v>
      </c>
      <c r="D2237" t="s">
        <v>533</v>
      </c>
      <c r="E2237">
        <v>1</v>
      </c>
      <c r="F2237" t="s">
        <v>533</v>
      </c>
      <c r="G2237">
        <f t="shared" si="34"/>
        <v>0</v>
      </c>
    </row>
    <row r="2238" spans="1:7" x14ac:dyDescent="0.25">
      <c r="A2238" t="e">
        <f>VLOOKUP(B2238,[1]Applicant!$B$2:$D$176,3,FALSE)</f>
        <v>#N/A</v>
      </c>
      <c r="B2238" t="s">
        <v>1253</v>
      </c>
      <c r="C2238" t="s">
        <v>524</v>
      </c>
      <c r="D2238" t="s">
        <v>533</v>
      </c>
      <c r="E2238">
        <v>1</v>
      </c>
      <c r="F2238" t="s">
        <v>533</v>
      </c>
      <c r="G2238">
        <f t="shared" si="34"/>
        <v>0</v>
      </c>
    </row>
    <row r="2239" spans="1:7" x14ac:dyDescent="0.25">
      <c r="A2239" t="e">
        <f>VLOOKUP(B2239,[1]Applicant!$B$2:$D$176,3,FALSE)</f>
        <v>#N/A</v>
      </c>
      <c r="B2239" t="s">
        <v>1253</v>
      </c>
      <c r="C2239" t="s">
        <v>526</v>
      </c>
      <c r="D2239" t="s">
        <v>533</v>
      </c>
      <c r="E2239">
        <v>1</v>
      </c>
      <c r="F2239" t="s">
        <v>533</v>
      </c>
      <c r="G2239">
        <f t="shared" si="34"/>
        <v>0</v>
      </c>
    </row>
    <row r="2240" spans="1:7" x14ac:dyDescent="0.25">
      <c r="A2240" t="e">
        <f>VLOOKUP(B2240,[1]Applicant!$B$2:$D$176,3,FALSE)</f>
        <v>#N/A</v>
      </c>
      <c r="B2240" t="s">
        <v>1253</v>
      </c>
      <c r="C2240" t="s">
        <v>528</v>
      </c>
      <c r="D2240" t="s">
        <v>533</v>
      </c>
      <c r="E2240">
        <v>1</v>
      </c>
      <c r="F2240" t="s">
        <v>533</v>
      </c>
      <c r="G2240">
        <f t="shared" si="34"/>
        <v>0</v>
      </c>
    </row>
    <row r="2241" spans="1:7" x14ac:dyDescent="0.25">
      <c r="A2241" t="e">
        <f>VLOOKUP(B2241,[1]Applicant!$B$2:$D$176,3,FALSE)</f>
        <v>#N/A</v>
      </c>
      <c r="B2241" t="s">
        <v>1253</v>
      </c>
      <c r="C2241" t="s">
        <v>529</v>
      </c>
      <c r="D2241" t="s">
        <v>533</v>
      </c>
      <c r="E2241">
        <v>1</v>
      </c>
      <c r="F2241" t="s">
        <v>533</v>
      </c>
      <c r="G2241">
        <f t="shared" si="34"/>
        <v>0</v>
      </c>
    </row>
    <row r="2242" spans="1:7" x14ac:dyDescent="0.25">
      <c r="A2242" t="e">
        <f>VLOOKUP(B2242,[1]Applicant!$B$2:$D$176,3,FALSE)</f>
        <v>#N/A</v>
      </c>
      <c r="B2242" t="s">
        <v>1253</v>
      </c>
      <c r="C2242" t="s">
        <v>532</v>
      </c>
      <c r="D2242" t="s">
        <v>533</v>
      </c>
      <c r="E2242">
        <v>1</v>
      </c>
      <c r="F2242" t="s">
        <v>533</v>
      </c>
      <c r="G2242">
        <f t="shared" ref="G2242:G2305" si="35">IFERROR(VLOOKUP(D2242,$I$2:$J$126,2,0),0)</f>
        <v>0</v>
      </c>
    </row>
    <row r="2243" spans="1:7" x14ac:dyDescent="0.25">
      <c r="A2243" t="e">
        <f>VLOOKUP(B2243,[1]Applicant!$B$2:$D$176,3,FALSE)</f>
        <v>#N/A</v>
      </c>
      <c r="B2243" t="s">
        <v>1253</v>
      </c>
      <c r="C2243" t="s">
        <v>534</v>
      </c>
      <c r="D2243" t="s">
        <v>533</v>
      </c>
      <c r="E2243">
        <v>1</v>
      </c>
      <c r="F2243" t="s">
        <v>533</v>
      </c>
      <c r="G2243">
        <f t="shared" si="35"/>
        <v>0</v>
      </c>
    </row>
    <row r="2244" spans="1:7" x14ac:dyDescent="0.25">
      <c r="A2244" t="e">
        <f>VLOOKUP(B2244,[1]Applicant!$B$2:$D$176,3,FALSE)</f>
        <v>#N/A</v>
      </c>
      <c r="B2244" t="s">
        <v>1253</v>
      </c>
      <c r="C2244" t="s">
        <v>536</v>
      </c>
      <c r="D2244" t="s">
        <v>533</v>
      </c>
      <c r="E2244">
        <v>1</v>
      </c>
      <c r="F2244" t="s">
        <v>533</v>
      </c>
      <c r="G2244">
        <f t="shared" si="35"/>
        <v>0</v>
      </c>
    </row>
    <row r="2245" spans="1:7" x14ac:dyDescent="0.25">
      <c r="A2245" t="e">
        <f>VLOOKUP(B2245,[1]Applicant!$B$2:$D$176,3,FALSE)</f>
        <v>#N/A</v>
      </c>
      <c r="B2245" t="s">
        <v>1253</v>
      </c>
      <c r="C2245" t="s">
        <v>538</v>
      </c>
      <c r="D2245" t="s">
        <v>533</v>
      </c>
      <c r="E2245">
        <v>1</v>
      </c>
      <c r="F2245" t="s">
        <v>533</v>
      </c>
      <c r="G2245">
        <f t="shared" si="35"/>
        <v>0</v>
      </c>
    </row>
    <row r="2246" spans="1:7" x14ac:dyDescent="0.25">
      <c r="A2246" t="e">
        <f>VLOOKUP(B2246,[1]Applicant!$B$2:$D$176,3,FALSE)</f>
        <v>#N/A</v>
      </c>
      <c r="B2246" t="s">
        <v>1253</v>
      </c>
      <c r="C2246" t="s">
        <v>539</v>
      </c>
      <c r="D2246" t="s">
        <v>533</v>
      </c>
      <c r="E2246">
        <v>1</v>
      </c>
      <c r="F2246" t="s">
        <v>533</v>
      </c>
      <c r="G2246">
        <f t="shared" si="35"/>
        <v>0</v>
      </c>
    </row>
    <row r="2247" spans="1:7" x14ac:dyDescent="0.25">
      <c r="A2247" t="e">
        <f>VLOOKUP(B2247,[1]Applicant!$B$2:$D$176,3,FALSE)</f>
        <v>#N/A</v>
      </c>
      <c r="B2247" t="s">
        <v>1253</v>
      </c>
      <c r="C2247" t="s">
        <v>541</v>
      </c>
      <c r="D2247" t="s">
        <v>533</v>
      </c>
      <c r="E2247">
        <v>1</v>
      </c>
      <c r="F2247" t="s">
        <v>533</v>
      </c>
      <c r="G2247">
        <f t="shared" si="35"/>
        <v>0</v>
      </c>
    </row>
    <row r="2248" spans="1:7" x14ac:dyDescent="0.25">
      <c r="A2248" t="e">
        <f>VLOOKUP(B2248,[1]Applicant!$B$2:$D$176,3,FALSE)</f>
        <v>#N/A</v>
      </c>
      <c r="B2248" t="s">
        <v>1253</v>
      </c>
      <c r="C2248" t="s">
        <v>543</v>
      </c>
      <c r="D2248" t="s">
        <v>533</v>
      </c>
      <c r="E2248">
        <v>1</v>
      </c>
      <c r="F2248" t="s">
        <v>533</v>
      </c>
      <c r="G2248">
        <f t="shared" si="35"/>
        <v>0</v>
      </c>
    </row>
    <row r="2249" spans="1:7" x14ac:dyDescent="0.25">
      <c r="A2249" t="e">
        <f>VLOOKUP(B2249,[1]Applicant!$B$2:$D$176,3,FALSE)</f>
        <v>#N/A</v>
      </c>
      <c r="B2249" t="s">
        <v>1253</v>
      </c>
      <c r="C2249" t="s">
        <v>545</v>
      </c>
      <c r="D2249" t="s">
        <v>533</v>
      </c>
      <c r="E2249">
        <v>1</v>
      </c>
      <c r="F2249" t="s">
        <v>533</v>
      </c>
      <c r="G2249">
        <f t="shared" si="35"/>
        <v>0</v>
      </c>
    </row>
    <row r="2250" spans="1:7" x14ac:dyDescent="0.25">
      <c r="A2250" t="e">
        <f>VLOOKUP(B2250,[1]Applicant!$B$2:$D$176,3,FALSE)</f>
        <v>#N/A</v>
      </c>
      <c r="B2250" t="s">
        <v>1253</v>
      </c>
      <c r="C2250" t="s">
        <v>547</v>
      </c>
      <c r="D2250" t="s">
        <v>533</v>
      </c>
      <c r="E2250">
        <v>1</v>
      </c>
      <c r="F2250" t="s">
        <v>533</v>
      </c>
      <c r="G2250">
        <f t="shared" si="35"/>
        <v>0</v>
      </c>
    </row>
    <row r="2251" spans="1:7" x14ac:dyDescent="0.25">
      <c r="A2251" t="e">
        <f>VLOOKUP(B2251,[1]Applicant!$B$2:$D$176,3,FALSE)</f>
        <v>#N/A</v>
      </c>
      <c r="B2251" t="s">
        <v>1253</v>
      </c>
      <c r="C2251" t="s">
        <v>550</v>
      </c>
      <c r="D2251" t="s">
        <v>533</v>
      </c>
      <c r="E2251">
        <v>1</v>
      </c>
      <c r="F2251" t="s">
        <v>533</v>
      </c>
      <c r="G2251">
        <f t="shared" si="35"/>
        <v>0</v>
      </c>
    </row>
    <row r="2252" spans="1:7" x14ac:dyDescent="0.25">
      <c r="A2252" t="e">
        <f>VLOOKUP(B2252,[1]Applicant!$B$2:$D$176,3,FALSE)</f>
        <v>#N/A</v>
      </c>
      <c r="B2252" t="s">
        <v>1254</v>
      </c>
      <c r="C2252" t="s">
        <v>541</v>
      </c>
      <c r="D2252" t="s">
        <v>604</v>
      </c>
      <c r="E2252">
        <v>1</v>
      </c>
      <c r="F2252" t="s">
        <v>857</v>
      </c>
      <c r="G2252">
        <f t="shared" si="35"/>
        <v>3</v>
      </c>
    </row>
    <row r="2253" spans="1:7" x14ac:dyDescent="0.25">
      <c r="A2253" t="e">
        <f>VLOOKUP(B2253,[1]Applicant!$B$2:$D$176,3,FALSE)</f>
        <v>#N/A</v>
      </c>
      <c r="B2253" t="s">
        <v>1254</v>
      </c>
      <c r="C2253" t="s">
        <v>543</v>
      </c>
      <c r="D2253" t="s">
        <v>604</v>
      </c>
      <c r="E2253">
        <v>1</v>
      </c>
      <c r="F2253" t="s">
        <v>856</v>
      </c>
      <c r="G2253">
        <f t="shared" si="35"/>
        <v>3</v>
      </c>
    </row>
    <row r="2254" spans="1:7" x14ac:dyDescent="0.25">
      <c r="A2254" t="e">
        <f>VLOOKUP(B2254,[1]Applicant!$B$2:$D$176,3,FALSE)</f>
        <v>#N/A</v>
      </c>
      <c r="B2254" t="s">
        <v>1254</v>
      </c>
      <c r="C2254" t="s">
        <v>545</v>
      </c>
      <c r="D2254" t="s">
        <v>604</v>
      </c>
      <c r="E2254">
        <v>1</v>
      </c>
      <c r="F2254" t="s">
        <v>856</v>
      </c>
      <c r="G2254">
        <f t="shared" si="35"/>
        <v>3</v>
      </c>
    </row>
    <row r="2255" spans="1:7" x14ac:dyDescent="0.25">
      <c r="A2255" t="e">
        <f>VLOOKUP(B2255,[1]Applicant!$B$2:$D$176,3,FALSE)</f>
        <v>#N/A</v>
      </c>
      <c r="B2255" t="s">
        <v>1254</v>
      </c>
      <c r="C2255" t="s">
        <v>547</v>
      </c>
      <c r="D2255" t="s">
        <v>604</v>
      </c>
      <c r="E2255">
        <v>1</v>
      </c>
      <c r="F2255" t="s">
        <v>856</v>
      </c>
      <c r="G2255">
        <f t="shared" si="35"/>
        <v>3</v>
      </c>
    </row>
    <row r="2256" spans="1:7" x14ac:dyDescent="0.25">
      <c r="A2256" t="e">
        <f>VLOOKUP(B2256,[1]Applicant!$B$2:$D$176,3,FALSE)</f>
        <v>#N/A</v>
      </c>
      <c r="B2256" t="s">
        <v>1254</v>
      </c>
      <c r="C2256" t="s">
        <v>550</v>
      </c>
      <c r="D2256" t="s">
        <v>604</v>
      </c>
      <c r="E2256">
        <v>1</v>
      </c>
      <c r="F2256" t="s">
        <v>856</v>
      </c>
      <c r="G2256">
        <f t="shared" si="35"/>
        <v>3</v>
      </c>
    </row>
    <row r="2257" spans="1:7" x14ac:dyDescent="0.25">
      <c r="A2257" t="e">
        <f>VLOOKUP(B2257,[1]Applicant!$B$2:$D$176,3,FALSE)</f>
        <v>#N/A</v>
      </c>
      <c r="B2257" t="s">
        <v>1254</v>
      </c>
      <c r="C2257" t="s">
        <v>533</v>
      </c>
      <c r="D2257" t="s">
        <v>521</v>
      </c>
      <c r="E2257">
        <v>1</v>
      </c>
      <c r="F2257" t="s">
        <v>521</v>
      </c>
      <c r="G2257">
        <f t="shared" si="35"/>
        <v>0</v>
      </c>
    </row>
    <row r="2258" spans="1:7" x14ac:dyDescent="0.25">
      <c r="A2258" t="e">
        <f>VLOOKUP(B2258,[1]Applicant!$B$2:$D$176,3,FALSE)</f>
        <v>#N/A</v>
      </c>
      <c r="B2258" t="s">
        <v>1254</v>
      </c>
      <c r="C2258" t="s">
        <v>533</v>
      </c>
      <c r="D2258" t="s">
        <v>521</v>
      </c>
      <c r="E2258">
        <v>1</v>
      </c>
      <c r="F2258" t="s">
        <v>521</v>
      </c>
      <c r="G2258">
        <f t="shared" si="35"/>
        <v>0</v>
      </c>
    </row>
    <row r="2259" spans="1:7" x14ac:dyDescent="0.25">
      <c r="A2259" t="e">
        <f>VLOOKUP(B2259,[1]Applicant!$B$2:$D$176,3,FALSE)</f>
        <v>#N/A</v>
      </c>
      <c r="B2259" t="s">
        <v>1254</v>
      </c>
      <c r="C2259" t="s">
        <v>533</v>
      </c>
      <c r="D2259" t="s">
        <v>521</v>
      </c>
      <c r="E2259">
        <v>1</v>
      </c>
      <c r="F2259" t="s">
        <v>521</v>
      </c>
      <c r="G2259">
        <f t="shared" si="35"/>
        <v>0</v>
      </c>
    </row>
    <row r="2260" spans="1:7" x14ac:dyDescent="0.25">
      <c r="A2260" t="e">
        <f>VLOOKUP(B2260,[1]Applicant!$B$2:$D$176,3,FALSE)</f>
        <v>#N/A</v>
      </c>
      <c r="B2260" t="s">
        <v>1254</v>
      </c>
      <c r="C2260" t="s">
        <v>533</v>
      </c>
      <c r="D2260" t="s">
        <v>521</v>
      </c>
      <c r="E2260">
        <v>1</v>
      </c>
      <c r="F2260" t="s">
        <v>521</v>
      </c>
      <c r="G2260">
        <f t="shared" si="35"/>
        <v>0</v>
      </c>
    </row>
    <row r="2261" spans="1:7" x14ac:dyDescent="0.25">
      <c r="A2261" t="e">
        <f>VLOOKUP(B2261,[1]Applicant!$B$2:$D$176,3,FALSE)</f>
        <v>#N/A</v>
      </c>
      <c r="B2261" t="s">
        <v>1254</v>
      </c>
      <c r="C2261" t="s">
        <v>533</v>
      </c>
      <c r="D2261" t="s">
        <v>521</v>
      </c>
      <c r="E2261">
        <v>1</v>
      </c>
      <c r="F2261" t="s">
        <v>521</v>
      </c>
      <c r="G2261">
        <f t="shared" si="35"/>
        <v>0</v>
      </c>
    </row>
    <row r="2262" spans="1:7" x14ac:dyDescent="0.25">
      <c r="A2262" t="e">
        <f>VLOOKUP(B2262,[1]Applicant!$B$2:$D$176,3,FALSE)</f>
        <v>#N/A</v>
      </c>
      <c r="B2262" t="s">
        <v>1254</v>
      </c>
      <c r="C2262" t="s">
        <v>533</v>
      </c>
      <c r="D2262" t="s">
        <v>521</v>
      </c>
      <c r="E2262">
        <v>1</v>
      </c>
      <c r="F2262" t="s">
        <v>521</v>
      </c>
      <c r="G2262">
        <f t="shared" si="35"/>
        <v>0</v>
      </c>
    </row>
    <row r="2263" spans="1:7" x14ac:dyDescent="0.25">
      <c r="A2263" t="e">
        <f>VLOOKUP(B2263,[1]Applicant!$B$2:$D$176,3,FALSE)</f>
        <v>#N/A</v>
      </c>
      <c r="B2263" t="s">
        <v>1254</v>
      </c>
      <c r="C2263" t="s">
        <v>533</v>
      </c>
      <c r="D2263" t="s">
        <v>521</v>
      </c>
      <c r="E2263">
        <v>1</v>
      </c>
      <c r="F2263" t="s">
        <v>521</v>
      </c>
      <c r="G2263">
        <f t="shared" si="35"/>
        <v>0</v>
      </c>
    </row>
    <row r="2264" spans="1:7" x14ac:dyDescent="0.25">
      <c r="A2264" t="e">
        <f>VLOOKUP(B2264,[1]Applicant!$B$2:$D$176,3,FALSE)</f>
        <v>#N/A</v>
      </c>
      <c r="B2264" t="s">
        <v>1254</v>
      </c>
      <c r="C2264" t="s">
        <v>533</v>
      </c>
      <c r="D2264" t="s">
        <v>521</v>
      </c>
      <c r="E2264">
        <v>1</v>
      </c>
      <c r="F2264" t="s">
        <v>521</v>
      </c>
      <c r="G2264">
        <f t="shared" si="35"/>
        <v>0</v>
      </c>
    </row>
    <row r="2265" spans="1:7" x14ac:dyDescent="0.25">
      <c r="A2265" t="e">
        <f>VLOOKUP(B2265,[1]Applicant!$B$2:$D$176,3,FALSE)</f>
        <v>#N/A</v>
      </c>
      <c r="B2265" t="s">
        <v>1254</v>
      </c>
      <c r="C2265" t="s">
        <v>533</v>
      </c>
      <c r="D2265" t="s">
        <v>521</v>
      </c>
      <c r="E2265">
        <v>1</v>
      </c>
      <c r="F2265" t="s">
        <v>521</v>
      </c>
      <c r="G2265">
        <f t="shared" si="35"/>
        <v>0</v>
      </c>
    </row>
    <row r="2266" spans="1:7" x14ac:dyDescent="0.25">
      <c r="A2266" t="e">
        <f>VLOOKUP(B2266,[1]Applicant!$B$2:$D$176,3,FALSE)</f>
        <v>#N/A</v>
      </c>
      <c r="B2266" t="s">
        <v>1254</v>
      </c>
      <c r="C2266" t="s">
        <v>533</v>
      </c>
      <c r="D2266" t="s">
        <v>521</v>
      </c>
      <c r="E2266">
        <v>1</v>
      </c>
      <c r="F2266" t="s">
        <v>521</v>
      </c>
      <c r="G2266">
        <f t="shared" si="35"/>
        <v>0</v>
      </c>
    </row>
    <row r="2267" spans="1:7" x14ac:dyDescent="0.25">
      <c r="A2267" t="e">
        <f>VLOOKUP(B2267,[1]Applicant!$B$2:$D$176,3,FALSE)</f>
        <v>#N/A</v>
      </c>
      <c r="B2267" t="s">
        <v>1255</v>
      </c>
      <c r="D2267" t="s">
        <v>628</v>
      </c>
      <c r="E2267">
        <v>1</v>
      </c>
      <c r="F2267" t="s">
        <v>628</v>
      </c>
      <c r="G2267">
        <f t="shared" si="35"/>
        <v>0</v>
      </c>
    </row>
    <row r="2268" spans="1:7" x14ac:dyDescent="0.25">
      <c r="A2268" t="e">
        <f>VLOOKUP(B2268,[1]Applicant!$B$2:$D$176,3,FALSE)</f>
        <v>#N/A</v>
      </c>
      <c r="B2268" t="s">
        <v>1255</v>
      </c>
      <c r="D2268" t="s">
        <v>628</v>
      </c>
      <c r="E2268">
        <v>1</v>
      </c>
      <c r="F2268" t="s">
        <v>628</v>
      </c>
      <c r="G2268">
        <f t="shared" si="35"/>
        <v>0</v>
      </c>
    </row>
    <row r="2269" spans="1:7" x14ac:dyDescent="0.25">
      <c r="A2269" t="e">
        <f>VLOOKUP(B2269,[1]Applicant!$B$2:$D$176,3,FALSE)</f>
        <v>#N/A</v>
      </c>
      <c r="B2269" t="s">
        <v>1255</v>
      </c>
      <c r="D2269" t="s">
        <v>628</v>
      </c>
      <c r="E2269">
        <v>1</v>
      </c>
      <c r="F2269" t="s">
        <v>628</v>
      </c>
      <c r="G2269">
        <f t="shared" si="35"/>
        <v>0</v>
      </c>
    </row>
    <row r="2270" spans="1:7" x14ac:dyDescent="0.25">
      <c r="A2270" t="e">
        <f>VLOOKUP(B2270,[1]Applicant!$B$2:$D$176,3,FALSE)</f>
        <v>#N/A</v>
      </c>
      <c r="B2270" t="s">
        <v>1255</v>
      </c>
      <c r="D2270" t="s">
        <v>628</v>
      </c>
      <c r="E2270">
        <v>1</v>
      </c>
      <c r="F2270" t="s">
        <v>628</v>
      </c>
      <c r="G2270">
        <f t="shared" si="35"/>
        <v>0</v>
      </c>
    </row>
    <row r="2271" spans="1:7" x14ac:dyDescent="0.25">
      <c r="A2271" t="e">
        <f>VLOOKUP(B2271,[1]Applicant!$B$2:$D$176,3,FALSE)</f>
        <v>#N/A</v>
      </c>
      <c r="B2271" t="s">
        <v>1255</v>
      </c>
      <c r="D2271" t="s">
        <v>628</v>
      </c>
      <c r="E2271">
        <v>1</v>
      </c>
      <c r="F2271" t="s">
        <v>628</v>
      </c>
      <c r="G2271">
        <f t="shared" si="35"/>
        <v>0</v>
      </c>
    </row>
    <row r="2272" spans="1:7" x14ac:dyDescent="0.25">
      <c r="A2272" t="e">
        <f>VLOOKUP(B2272,[1]Applicant!$B$2:$D$176,3,FALSE)</f>
        <v>#N/A</v>
      </c>
      <c r="B2272" t="s">
        <v>1255</v>
      </c>
      <c r="D2272" t="s">
        <v>628</v>
      </c>
      <c r="E2272">
        <v>1</v>
      </c>
      <c r="F2272" t="s">
        <v>628</v>
      </c>
      <c r="G2272">
        <f t="shared" si="35"/>
        <v>0</v>
      </c>
    </row>
    <row r="2273" spans="1:7" x14ac:dyDescent="0.25">
      <c r="A2273" t="e">
        <f>VLOOKUP(B2273,[1]Applicant!$B$2:$D$176,3,FALSE)</f>
        <v>#N/A</v>
      </c>
      <c r="B2273" t="s">
        <v>1255</v>
      </c>
      <c r="D2273" t="s">
        <v>628</v>
      </c>
      <c r="E2273">
        <v>1</v>
      </c>
      <c r="F2273" t="s">
        <v>628</v>
      </c>
      <c r="G2273">
        <f t="shared" si="35"/>
        <v>0</v>
      </c>
    </row>
    <row r="2274" spans="1:7" x14ac:dyDescent="0.25">
      <c r="A2274" t="e">
        <f>VLOOKUP(B2274,[1]Applicant!$B$2:$D$176,3,FALSE)</f>
        <v>#N/A</v>
      </c>
      <c r="B2274" t="s">
        <v>1255</v>
      </c>
      <c r="D2274" t="s">
        <v>628</v>
      </c>
      <c r="E2274">
        <v>1</v>
      </c>
      <c r="F2274" t="s">
        <v>628</v>
      </c>
      <c r="G2274">
        <f t="shared" si="35"/>
        <v>0</v>
      </c>
    </row>
    <row r="2275" spans="1:7" x14ac:dyDescent="0.25">
      <c r="A2275" t="e">
        <f>VLOOKUP(B2275,[1]Applicant!$B$2:$D$176,3,FALSE)</f>
        <v>#N/A</v>
      </c>
      <c r="B2275" t="s">
        <v>1255</v>
      </c>
      <c r="D2275" t="s">
        <v>628</v>
      </c>
      <c r="E2275">
        <v>1</v>
      </c>
      <c r="F2275" t="s">
        <v>628</v>
      </c>
      <c r="G2275">
        <f t="shared" si="35"/>
        <v>0</v>
      </c>
    </row>
    <row r="2276" spans="1:7" x14ac:dyDescent="0.25">
      <c r="A2276" t="e">
        <f>VLOOKUP(B2276,[1]Applicant!$B$2:$D$176,3,FALSE)</f>
        <v>#N/A</v>
      </c>
      <c r="B2276" t="s">
        <v>1255</v>
      </c>
      <c r="D2276" t="s">
        <v>628</v>
      </c>
      <c r="E2276">
        <v>1</v>
      </c>
      <c r="F2276" t="s">
        <v>628</v>
      </c>
      <c r="G2276">
        <f t="shared" si="35"/>
        <v>0</v>
      </c>
    </row>
    <row r="2277" spans="1:7" x14ac:dyDescent="0.25">
      <c r="A2277" t="e">
        <f>VLOOKUP(B2277,[1]Applicant!$B$2:$D$176,3,FALSE)</f>
        <v>#N/A</v>
      </c>
      <c r="B2277" t="s">
        <v>1255</v>
      </c>
      <c r="D2277" t="s">
        <v>628</v>
      </c>
      <c r="E2277">
        <v>1</v>
      </c>
      <c r="F2277" t="s">
        <v>628</v>
      </c>
      <c r="G2277">
        <f t="shared" si="35"/>
        <v>0</v>
      </c>
    </row>
    <row r="2278" spans="1:7" x14ac:dyDescent="0.25">
      <c r="A2278" t="e">
        <f>VLOOKUP(B2278,[1]Applicant!$B$2:$D$176,3,FALSE)</f>
        <v>#N/A</v>
      </c>
      <c r="B2278" t="s">
        <v>1255</v>
      </c>
      <c r="D2278" t="s">
        <v>628</v>
      </c>
      <c r="E2278">
        <v>1</v>
      </c>
      <c r="F2278" t="s">
        <v>628</v>
      </c>
      <c r="G2278">
        <f t="shared" si="35"/>
        <v>0</v>
      </c>
    </row>
    <row r="2279" spans="1:7" x14ac:dyDescent="0.25">
      <c r="A2279" t="e">
        <f>VLOOKUP(B2279,[1]Applicant!$B$2:$D$176,3,FALSE)</f>
        <v>#N/A</v>
      </c>
      <c r="B2279" t="s">
        <v>1255</v>
      </c>
      <c r="D2279" t="s">
        <v>628</v>
      </c>
      <c r="E2279">
        <v>1</v>
      </c>
      <c r="F2279" t="s">
        <v>628</v>
      </c>
      <c r="G2279">
        <f t="shared" si="35"/>
        <v>0</v>
      </c>
    </row>
    <row r="2280" spans="1:7" x14ac:dyDescent="0.25">
      <c r="A2280" t="e">
        <f>VLOOKUP(B2280,[1]Applicant!$B$2:$D$176,3,FALSE)</f>
        <v>#N/A</v>
      </c>
      <c r="B2280" t="s">
        <v>1255</v>
      </c>
      <c r="D2280" t="s">
        <v>628</v>
      </c>
      <c r="E2280">
        <v>1</v>
      </c>
      <c r="F2280" t="s">
        <v>628</v>
      </c>
      <c r="G2280">
        <f t="shared" si="35"/>
        <v>0</v>
      </c>
    </row>
    <row r="2281" spans="1:7" x14ac:dyDescent="0.25">
      <c r="A2281" t="e">
        <f>VLOOKUP(B2281,[1]Applicant!$B$2:$D$176,3,FALSE)</f>
        <v>#N/A</v>
      </c>
      <c r="B2281" t="s">
        <v>1255</v>
      </c>
      <c r="D2281" t="s">
        <v>628</v>
      </c>
      <c r="E2281">
        <v>1</v>
      </c>
      <c r="F2281" t="s">
        <v>628</v>
      </c>
      <c r="G2281">
        <f t="shared" si="35"/>
        <v>0</v>
      </c>
    </row>
    <row r="2282" spans="1:7" x14ac:dyDescent="0.25">
      <c r="A2282" t="e">
        <f>VLOOKUP(B2282,[1]Applicant!$B$2:$D$176,3,FALSE)</f>
        <v>#N/A</v>
      </c>
      <c r="B2282" t="s">
        <v>1256</v>
      </c>
      <c r="C2282" t="s">
        <v>533</v>
      </c>
      <c r="E2282">
        <v>1</v>
      </c>
      <c r="G2282">
        <f t="shared" si="35"/>
        <v>0</v>
      </c>
    </row>
    <row r="2283" spans="1:7" x14ac:dyDescent="0.25">
      <c r="A2283" t="e">
        <f>VLOOKUP(B2283,[1]Applicant!$B$2:$D$176,3,FALSE)</f>
        <v>#N/A</v>
      </c>
      <c r="B2283" t="s">
        <v>1256</v>
      </c>
      <c r="C2283" t="s">
        <v>533</v>
      </c>
      <c r="E2283">
        <v>1</v>
      </c>
      <c r="G2283">
        <f t="shared" si="35"/>
        <v>0</v>
      </c>
    </row>
    <row r="2284" spans="1:7" x14ac:dyDescent="0.25">
      <c r="A2284" t="e">
        <f>VLOOKUP(B2284,[1]Applicant!$B$2:$D$176,3,FALSE)</f>
        <v>#N/A</v>
      </c>
      <c r="B2284" t="s">
        <v>1256</v>
      </c>
      <c r="C2284" t="s">
        <v>533</v>
      </c>
      <c r="E2284">
        <v>1</v>
      </c>
      <c r="G2284">
        <f t="shared" si="35"/>
        <v>0</v>
      </c>
    </row>
    <row r="2285" spans="1:7" x14ac:dyDescent="0.25">
      <c r="A2285" t="e">
        <f>VLOOKUP(B2285,[1]Applicant!$B$2:$D$176,3,FALSE)</f>
        <v>#N/A</v>
      </c>
      <c r="B2285" t="s">
        <v>1256</v>
      </c>
      <c r="C2285" t="s">
        <v>533</v>
      </c>
      <c r="E2285">
        <v>1</v>
      </c>
      <c r="G2285">
        <f t="shared" si="35"/>
        <v>0</v>
      </c>
    </row>
    <row r="2286" spans="1:7" x14ac:dyDescent="0.25">
      <c r="A2286" t="e">
        <f>VLOOKUP(B2286,[1]Applicant!$B$2:$D$176,3,FALSE)</f>
        <v>#N/A</v>
      </c>
      <c r="B2286" t="s">
        <v>1256</v>
      </c>
      <c r="C2286" t="s">
        <v>533</v>
      </c>
      <c r="E2286">
        <v>1</v>
      </c>
      <c r="G2286">
        <f t="shared" si="35"/>
        <v>0</v>
      </c>
    </row>
    <row r="2287" spans="1:7" x14ac:dyDescent="0.25">
      <c r="A2287" t="e">
        <f>VLOOKUP(B2287,[1]Applicant!$B$2:$D$176,3,FALSE)</f>
        <v>#N/A</v>
      </c>
      <c r="B2287" t="s">
        <v>1256</v>
      </c>
      <c r="C2287" t="s">
        <v>533</v>
      </c>
      <c r="E2287">
        <v>1</v>
      </c>
      <c r="G2287">
        <f t="shared" si="35"/>
        <v>0</v>
      </c>
    </row>
    <row r="2288" spans="1:7" x14ac:dyDescent="0.25">
      <c r="A2288" t="e">
        <f>VLOOKUP(B2288,[1]Applicant!$B$2:$D$176,3,FALSE)</f>
        <v>#N/A</v>
      </c>
      <c r="B2288" t="s">
        <v>1256</v>
      </c>
      <c r="C2288" t="s">
        <v>533</v>
      </c>
      <c r="E2288">
        <v>1</v>
      </c>
      <c r="G2288">
        <f t="shared" si="35"/>
        <v>0</v>
      </c>
    </row>
    <row r="2289" spans="1:7" x14ac:dyDescent="0.25">
      <c r="A2289" t="e">
        <f>VLOOKUP(B2289,[1]Applicant!$B$2:$D$176,3,FALSE)</f>
        <v>#N/A</v>
      </c>
      <c r="B2289" t="s">
        <v>1256</v>
      </c>
      <c r="C2289" t="s">
        <v>533</v>
      </c>
      <c r="E2289">
        <v>1</v>
      </c>
      <c r="G2289">
        <f t="shared" si="35"/>
        <v>0</v>
      </c>
    </row>
    <row r="2290" spans="1:7" x14ac:dyDescent="0.25">
      <c r="A2290" t="e">
        <f>VLOOKUP(B2290,[1]Applicant!$B$2:$D$176,3,FALSE)</f>
        <v>#N/A</v>
      </c>
      <c r="B2290" t="s">
        <v>1256</v>
      </c>
      <c r="C2290" t="s">
        <v>533</v>
      </c>
      <c r="E2290">
        <v>1</v>
      </c>
      <c r="G2290">
        <f t="shared" si="35"/>
        <v>0</v>
      </c>
    </row>
    <row r="2291" spans="1:7" x14ac:dyDescent="0.25">
      <c r="A2291" t="e">
        <f>VLOOKUP(B2291,[1]Applicant!$B$2:$D$176,3,FALSE)</f>
        <v>#N/A</v>
      </c>
      <c r="B2291" t="s">
        <v>1256</v>
      </c>
      <c r="C2291" t="s">
        <v>533</v>
      </c>
      <c r="E2291">
        <v>1</v>
      </c>
      <c r="G2291">
        <f t="shared" si="35"/>
        <v>0</v>
      </c>
    </row>
    <row r="2292" spans="1:7" x14ac:dyDescent="0.25">
      <c r="A2292" t="e">
        <f>VLOOKUP(B2292,[1]Applicant!$B$2:$D$176,3,FALSE)</f>
        <v>#N/A</v>
      </c>
      <c r="B2292" t="s">
        <v>1256</v>
      </c>
      <c r="C2292" t="s">
        <v>533</v>
      </c>
      <c r="E2292">
        <v>1</v>
      </c>
      <c r="G2292">
        <f t="shared" si="35"/>
        <v>0</v>
      </c>
    </row>
    <row r="2293" spans="1:7" x14ac:dyDescent="0.25">
      <c r="A2293" t="e">
        <f>VLOOKUP(B2293,[1]Applicant!$B$2:$D$176,3,FALSE)</f>
        <v>#N/A</v>
      </c>
      <c r="B2293" t="s">
        <v>1256</v>
      </c>
      <c r="C2293" t="s">
        <v>533</v>
      </c>
      <c r="E2293">
        <v>1</v>
      </c>
      <c r="G2293">
        <f t="shared" si="35"/>
        <v>0</v>
      </c>
    </row>
    <row r="2294" spans="1:7" x14ac:dyDescent="0.25">
      <c r="A2294" t="e">
        <f>VLOOKUP(B2294,[1]Applicant!$B$2:$D$176,3,FALSE)</f>
        <v>#N/A</v>
      </c>
      <c r="B2294" t="s">
        <v>1256</v>
      </c>
      <c r="C2294" t="s">
        <v>533</v>
      </c>
      <c r="E2294">
        <v>1</v>
      </c>
      <c r="G2294">
        <f t="shared" si="35"/>
        <v>0</v>
      </c>
    </row>
    <row r="2295" spans="1:7" x14ac:dyDescent="0.25">
      <c r="A2295" t="e">
        <f>VLOOKUP(B2295,[1]Applicant!$B$2:$D$176,3,FALSE)</f>
        <v>#N/A</v>
      </c>
      <c r="B2295" t="s">
        <v>1256</v>
      </c>
      <c r="C2295" t="s">
        <v>533</v>
      </c>
      <c r="E2295">
        <v>1</v>
      </c>
      <c r="G2295">
        <f t="shared" si="35"/>
        <v>0</v>
      </c>
    </row>
    <row r="2296" spans="1:7" x14ac:dyDescent="0.25">
      <c r="A2296" t="e">
        <f>VLOOKUP(B2296,[1]Applicant!$B$2:$D$176,3,FALSE)</f>
        <v>#N/A</v>
      </c>
      <c r="B2296" t="s">
        <v>1256</v>
      </c>
      <c r="C2296" t="s">
        <v>533</v>
      </c>
      <c r="E2296">
        <v>1</v>
      </c>
      <c r="G2296">
        <f t="shared" si="35"/>
        <v>0</v>
      </c>
    </row>
    <row r="2297" spans="1:7" x14ac:dyDescent="0.25">
      <c r="A2297" t="e">
        <f>VLOOKUP(B2297,[1]Applicant!$B$2:$D$176,3,FALSE)</f>
        <v>#N/A</v>
      </c>
      <c r="B2297" t="s">
        <v>1257</v>
      </c>
      <c r="C2297" t="s">
        <v>534</v>
      </c>
      <c r="D2297" t="s">
        <v>854</v>
      </c>
      <c r="E2297">
        <v>1</v>
      </c>
      <c r="F2297" t="s">
        <v>853</v>
      </c>
      <c r="G2297">
        <f t="shared" si="35"/>
        <v>3</v>
      </c>
    </row>
    <row r="2298" spans="1:7" x14ac:dyDescent="0.25">
      <c r="A2298" t="e">
        <f>VLOOKUP(B2298,[1]Applicant!$B$2:$D$176,3,FALSE)</f>
        <v>#N/A</v>
      </c>
      <c r="B2298" t="s">
        <v>1257</v>
      </c>
      <c r="C2298" t="s">
        <v>536</v>
      </c>
      <c r="D2298" t="s">
        <v>854</v>
      </c>
      <c r="E2298">
        <v>1</v>
      </c>
      <c r="F2298" t="s">
        <v>853</v>
      </c>
      <c r="G2298">
        <f t="shared" si="35"/>
        <v>3</v>
      </c>
    </row>
    <row r="2299" spans="1:7" x14ac:dyDescent="0.25">
      <c r="A2299" t="e">
        <f>VLOOKUP(B2299,[1]Applicant!$B$2:$D$176,3,FALSE)</f>
        <v>#N/A</v>
      </c>
      <c r="B2299" t="s">
        <v>1257</v>
      </c>
      <c r="C2299" t="s">
        <v>538</v>
      </c>
      <c r="D2299" t="s">
        <v>854</v>
      </c>
      <c r="E2299">
        <v>1</v>
      </c>
      <c r="F2299" t="s">
        <v>853</v>
      </c>
      <c r="G2299">
        <f t="shared" si="35"/>
        <v>3</v>
      </c>
    </row>
    <row r="2300" spans="1:7" x14ac:dyDescent="0.25">
      <c r="A2300" t="e">
        <f>VLOOKUP(B2300,[1]Applicant!$B$2:$D$176,3,FALSE)</f>
        <v>#N/A</v>
      </c>
      <c r="B2300" t="s">
        <v>1257</v>
      </c>
      <c r="C2300" t="s">
        <v>539</v>
      </c>
      <c r="D2300" t="s">
        <v>854</v>
      </c>
      <c r="E2300">
        <v>1</v>
      </c>
      <c r="F2300" t="s">
        <v>853</v>
      </c>
      <c r="G2300">
        <f t="shared" si="35"/>
        <v>3</v>
      </c>
    </row>
    <row r="2301" spans="1:7" x14ac:dyDescent="0.25">
      <c r="A2301" t="e">
        <f>VLOOKUP(B2301,[1]Applicant!$B$2:$D$176,3,FALSE)</f>
        <v>#N/A</v>
      </c>
      <c r="B2301" t="s">
        <v>1257</v>
      </c>
      <c r="C2301" t="s">
        <v>541</v>
      </c>
      <c r="D2301" t="s">
        <v>854</v>
      </c>
      <c r="E2301">
        <v>1</v>
      </c>
      <c r="F2301" t="s">
        <v>853</v>
      </c>
      <c r="G2301">
        <f t="shared" si="35"/>
        <v>3</v>
      </c>
    </row>
    <row r="2302" spans="1:7" x14ac:dyDescent="0.25">
      <c r="A2302" t="e">
        <f>VLOOKUP(B2302,[1]Applicant!$B$2:$D$176,3,FALSE)</f>
        <v>#N/A</v>
      </c>
      <c r="B2302" t="s">
        <v>1257</v>
      </c>
      <c r="C2302" t="s">
        <v>543</v>
      </c>
      <c r="D2302" t="s">
        <v>854</v>
      </c>
      <c r="E2302">
        <v>1</v>
      </c>
      <c r="F2302" t="s">
        <v>853</v>
      </c>
      <c r="G2302">
        <f t="shared" si="35"/>
        <v>3</v>
      </c>
    </row>
    <row r="2303" spans="1:7" x14ac:dyDescent="0.25">
      <c r="A2303" t="e">
        <f>VLOOKUP(B2303,[1]Applicant!$B$2:$D$176,3,FALSE)</f>
        <v>#N/A</v>
      </c>
      <c r="B2303" t="s">
        <v>1257</v>
      </c>
      <c r="C2303" t="s">
        <v>545</v>
      </c>
      <c r="D2303" t="s">
        <v>854</v>
      </c>
      <c r="E2303">
        <v>1</v>
      </c>
      <c r="F2303" t="s">
        <v>853</v>
      </c>
      <c r="G2303">
        <f t="shared" si="35"/>
        <v>3</v>
      </c>
    </row>
    <row r="2304" spans="1:7" x14ac:dyDescent="0.25">
      <c r="A2304" t="e">
        <f>VLOOKUP(B2304,[1]Applicant!$B$2:$D$176,3,FALSE)</f>
        <v>#N/A</v>
      </c>
      <c r="B2304" t="s">
        <v>1257</v>
      </c>
      <c r="C2304" t="s">
        <v>547</v>
      </c>
      <c r="D2304" t="s">
        <v>854</v>
      </c>
      <c r="E2304">
        <v>1</v>
      </c>
      <c r="F2304" t="s">
        <v>853</v>
      </c>
      <c r="G2304">
        <f t="shared" si="35"/>
        <v>3</v>
      </c>
    </row>
    <row r="2305" spans="1:7" x14ac:dyDescent="0.25">
      <c r="A2305" t="e">
        <f>VLOOKUP(B2305,[1]Applicant!$B$2:$D$176,3,FALSE)</f>
        <v>#N/A</v>
      </c>
      <c r="B2305" t="s">
        <v>1257</v>
      </c>
      <c r="C2305" t="s">
        <v>550</v>
      </c>
      <c r="D2305" t="s">
        <v>854</v>
      </c>
      <c r="E2305">
        <v>1</v>
      </c>
      <c r="F2305" t="s">
        <v>853</v>
      </c>
      <c r="G2305">
        <f t="shared" si="35"/>
        <v>3</v>
      </c>
    </row>
    <row r="2306" spans="1:7" x14ac:dyDescent="0.25">
      <c r="A2306" t="e">
        <f>VLOOKUP(B2306,[1]Applicant!$B$2:$D$176,3,FALSE)</f>
        <v>#N/A</v>
      </c>
      <c r="B2306" t="s">
        <v>1257</v>
      </c>
      <c r="C2306" t="s">
        <v>627</v>
      </c>
      <c r="D2306" t="s">
        <v>854</v>
      </c>
      <c r="E2306">
        <v>1</v>
      </c>
      <c r="F2306" t="s">
        <v>853</v>
      </c>
      <c r="G2306">
        <f t="shared" ref="G2306:G2369" si="36">IFERROR(VLOOKUP(D2306,$I$2:$J$126,2,0),0)</f>
        <v>3</v>
      </c>
    </row>
    <row r="2307" spans="1:7" x14ac:dyDescent="0.25">
      <c r="A2307" t="e">
        <f>VLOOKUP(B2307,[1]Applicant!$B$2:$D$176,3,FALSE)</f>
        <v>#N/A</v>
      </c>
      <c r="B2307" t="s">
        <v>1257</v>
      </c>
      <c r="E2307">
        <v>1</v>
      </c>
      <c r="G2307">
        <f t="shared" si="36"/>
        <v>0</v>
      </c>
    </row>
    <row r="2308" spans="1:7" x14ac:dyDescent="0.25">
      <c r="A2308" t="e">
        <f>VLOOKUP(B2308,[1]Applicant!$B$2:$D$176,3,FALSE)</f>
        <v>#N/A</v>
      </c>
      <c r="B2308" t="s">
        <v>1257</v>
      </c>
      <c r="E2308">
        <v>1</v>
      </c>
      <c r="G2308">
        <f t="shared" si="36"/>
        <v>0</v>
      </c>
    </row>
    <row r="2309" spans="1:7" x14ac:dyDescent="0.25">
      <c r="A2309" t="e">
        <f>VLOOKUP(B2309,[1]Applicant!$B$2:$D$176,3,FALSE)</f>
        <v>#N/A</v>
      </c>
      <c r="B2309" t="s">
        <v>1257</v>
      </c>
      <c r="E2309">
        <v>1</v>
      </c>
      <c r="G2309">
        <f t="shared" si="36"/>
        <v>0</v>
      </c>
    </row>
    <row r="2310" spans="1:7" x14ac:dyDescent="0.25">
      <c r="A2310" t="e">
        <f>VLOOKUP(B2310,[1]Applicant!$B$2:$D$176,3,FALSE)</f>
        <v>#N/A</v>
      </c>
      <c r="B2310" t="s">
        <v>1257</v>
      </c>
      <c r="E2310">
        <v>1</v>
      </c>
      <c r="G2310">
        <f t="shared" si="36"/>
        <v>0</v>
      </c>
    </row>
    <row r="2311" spans="1:7" x14ac:dyDescent="0.25">
      <c r="A2311" t="e">
        <f>VLOOKUP(B2311,[1]Applicant!$B$2:$D$176,3,FALSE)</f>
        <v>#N/A</v>
      </c>
      <c r="B2311" t="s">
        <v>1257</v>
      </c>
      <c r="E2311">
        <v>1</v>
      </c>
      <c r="G2311">
        <f t="shared" si="36"/>
        <v>0</v>
      </c>
    </row>
    <row r="2312" spans="1:7" x14ac:dyDescent="0.25">
      <c r="A2312" t="e">
        <f>VLOOKUP(B2312,[1]Applicant!$B$2:$D$176,3,FALSE)</f>
        <v>#N/A</v>
      </c>
      <c r="B2312" t="s">
        <v>1258</v>
      </c>
      <c r="C2312" t="s">
        <v>552</v>
      </c>
      <c r="D2312" t="s">
        <v>533</v>
      </c>
      <c r="E2312">
        <v>1</v>
      </c>
      <c r="F2312" t="s">
        <v>533</v>
      </c>
      <c r="G2312">
        <f t="shared" si="36"/>
        <v>0</v>
      </c>
    </row>
    <row r="2313" spans="1:7" x14ac:dyDescent="0.25">
      <c r="A2313" t="e">
        <f>VLOOKUP(B2313,[1]Applicant!$B$2:$D$176,3,FALSE)</f>
        <v>#N/A</v>
      </c>
      <c r="B2313" t="s">
        <v>1258</v>
      </c>
      <c r="C2313" t="s">
        <v>524</v>
      </c>
      <c r="D2313" t="s">
        <v>533</v>
      </c>
      <c r="E2313">
        <v>1</v>
      </c>
      <c r="F2313" t="s">
        <v>533</v>
      </c>
      <c r="G2313">
        <f t="shared" si="36"/>
        <v>0</v>
      </c>
    </row>
    <row r="2314" spans="1:7" x14ac:dyDescent="0.25">
      <c r="A2314" t="e">
        <f>VLOOKUP(B2314,[1]Applicant!$B$2:$D$176,3,FALSE)</f>
        <v>#N/A</v>
      </c>
      <c r="B2314" t="s">
        <v>1258</v>
      </c>
      <c r="C2314" t="s">
        <v>526</v>
      </c>
      <c r="D2314" t="s">
        <v>533</v>
      </c>
      <c r="E2314">
        <v>1</v>
      </c>
      <c r="F2314" t="s">
        <v>533</v>
      </c>
      <c r="G2314">
        <f t="shared" si="36"/>
        <v>0</v>
      </c>
    </row>
    <row r="2315" spans="1:7" x14ac:dyDescent="0.25">
      <c r="A2315" t="e">
        <f>VLOOKUP(B2315,[1]Applicant!$B$2:$D$176,3,FALSE)</f>
        <v>#N/A</v>
      </c>
      <c r="B2315" t="s">
        <v>1258</v>
      </c>
      <c r="C2315" t="s">
        <v>528</v>
      </c>
      <c r="D2315" t="s">
        <v>533</v>
      </c>
      <c r="E2315">
        <v>1</v>
      </c>
      <c r="F2315" t="s">
        <v>533</v>
      </c>
      <c r="G2315">
        <f t="shared" si="36"/>
        <v>0</v>
      </c>
    </row>
    <row r="2316" spans="1:7" x14ac:dyDescent="0.25">
      <c r="A2316" t="e">
        <f>VLOOKUP(B2316,[1]Applicant!$B$2:$D$176,3,FALSE)</f>
        <v>#N/A</v>
      </c>
      <c r="B2316" t="s">
        <v>1258</v>
      </c>
      <c r="C2316" t="s">
        <v>529</v>
      </c>
      <c r="D2316" t="s">
        <v>533</v>
      </c>
      <c r="E2316">
        <v>1</v>
      </c>
      <c r="F2316" t="s">
        <v>533</v>
      </c>
      <c r="G2316">
        <f t="shared" si="36"/>
        <v>0</v>
      </c>
    </row>
    <row r="2317" spans="1:7" x14ac:dyDescent="0.25">
      <c r="A2317" t="e">
        <f>VLOOKUP(B2317,[1]Applicant!$B$2:$D$176,3,FALSE)</f>
        <v>#N/A</v>
      </c>
      <c r="B2317" t="s">
        <v>1258</v>
      </c>
      <c r="C2317" t="s">
        <v>532</v>
      </c>
      <c r="D2317" t="s">
        <v>533</v>
      </c>
      <c r="E2317">
        <v>1</v>
      </c>
      <c r="F2317" t="s">
        <v>533</v>
      </c>
      <c r="G2317">
        <f t="shared" si="36"/>
        <v>0</v>
      </c>
    </row>
    <row r="2318" spans="1:7" x14ac:dyDescent="0.25">
      <c r="A2318" t="e">
        <f>VLOOKUP(B2318,[1]Applicant!$B$2:$D$176,3,FALSE)</f>
        <v>#N/A</v>
      </c>
      <c r="B2318" t="s">
        <v>1258</v>
      </c>
      <c r="C2318" t="s">
        <v>534</v>
      </c>
      <c r="D2318" t="s">
        <v>533</v>
      </c>
      <c r="E2318">
        <v>1</v>
      </c>
      <c r="F2318" t="s">
        <v>533</v>
      </c>
      <c r="G2318">
        <f t="shared" si="36"/>
        <v>0</v>
      </c>
    </row>
    <row r="2319" spans="1:7" x14ac:dyDescent="0.25">
      <c r="A2319" t="e">
        <f>VLOOKUP(B2319,[1]Applicant!$B$2:$D$176,3,FALSE)</f>
        <v>#N/A</v>
      </c>
      <c r="B2319" t="s">
        <v>1258</v>
      </c>
      <c r="C2319" t="s">
        <v>536</v>
      </c>
      <c r="D2319" t="s">
        <v>533</v>
      </c>
      <c r="E2319">
        <v>1</v>
      </c>
      <c r="F2319" t="s">
        <v>533</v>
      </c>
      <c r="G2319">
        <f t="shared" si="36"/>
        <v>0</v>
      </c>
    </row>
    <row r="2320" spans="1:7" x14ac:dyDescent="0.25">
      <c r="A2320" t="e">
        <f>VLOOKUP(B2320,[1]Applicant!$B$2:$D$176,3,FALSE)</f>
        <v>#N/A</v>
      </c>
      <c r="B2320" t="s">
        <v>1258</v>
      </c>
      <c r="C2320" t="s">
        <v>538</v>
      </c>
      <c r="D2320" t="s">
        <v>533</v>
      </c>
      <c r="E2320">
        <v>1</v>
      </c>
      <c r="F2320" t="s">
        <v>533</v>
      </c>
      <c r="G2320">
        <f t="shared" si="36"/>
        <v>0</v>
      </c>
    </row>
    <row r="2321" spans="1:7" x14ac:dyDescent="0.25">
      <c r="A2321" t="e">
        <f>VLOOKUP(B2321,[1]Applicant!$B$2:$D$176,3,FALSE)</f>
        <v>#N/A</v>
      </c>
      <c r="B2321" t="s">
        <v>1258</v>
      </c>
      <c r="C2321" t="s">
        <v>539</v>
      </c>
      <c r="D2321" t="s">
        <v>533</v>
      </c>
      <c r="E2321">
        <v>1</v>
      </c>
      <c r="F2321" t="s">
        <v>533</v>
      </c>
      <c r="G2321">
        <f t="shared" si="36"/>
        <v>0</v>
      </c>
    </row>
    <row r="2322" spans="1:7" x14ac:dyDescent="0.25">
      <c r="A2322" t="e">
        <f>VLOOKUP(B2322,[1]Applicant!$B$2:$D$176,3,FALSE)</f>
        <v>#N/A</v>
      </c>
      <c r="B2322" t="s">
        <v>1258</v>
      </c>
      <c r="C2322" t="s">
        <v>541</v>
      </c>
      <c r="D2322" t="s">
        <v>533</v>
      </c>
      <c r="E2322">
        <v>1</v>
      </c>
      <c r="F2322" t="s">
        <v>533</v>
      </c>
      <c r="G2322">
        <f t="shared" si="36"/>
        <v>0</v>
      </c>
    </row>
    <row r="2323" spans="1:7" x14ac:dyDescent="0.25">
      <c r="A2323" t="e">
        <f>VLOOKUP(B2323,[1]Applicant!$B$2:$D$176,3,FALSE)</f>
        <v>#N/A</v>
      </c>
      <c r="B2323" t="s">
        <v>1258</v>
      </c>
      <c r="C2323" t="s">
        <v>543</v>
      </c>
      <c r="D2323" t="s">
        <v>533</v>
      </c>
      <c r="E2323">
        <v>1</v>
      </c>
      <c r="F2323" t="s">
        <v>533</v>
      </c>
      <c r="G2323">
        <f t="shared" si="36"/>
        <v>0</v>
      </c>
    </row>
    <row r="2324" spans="1:7" x14ac:dyDescent="0.25">
      <c r="A2324" t="e">
        <f>VLOOKUP(B2324,[1]Applicant!$B$2:$D$176,3,FALSE)</f>
        <v>#N/A</v>
      </c>
      <c r="B2324" t="s">
        <v>1258</v>
      </c>
      <c r="C2324" t="s">
        <v>545</v>
      </c>
      <c r="D2324" t="s">
        <v>533</v>
      </c>
      <c r="E2324">
        <v>1</v>
      </c>
      <c r="F2324" t="s">
        <v>533</v>
      </c>
      <c r="G2324">
        <f t="shared" si="36"/>
        <v>0</v>
      </c>
    </row>
    <row r="2325" spans="1:7" x14ac:dyDescent="0.25">
      <c r="A2325" t="e">
        <f>VLOOKUP(B2325,[1]Applicant!$B$2:$D$176,3,FALSE)</f>
        <v>#N/A</v>
      </c>
      <c r="B2325" t="s">
        <v>1258</v>
      </c>
      <c r="C2325" t="s">
        <v>547</v>
      </c>
      <c r="D2325" t="s">
        <v>533</v>
      </c>
      <c r="E2325">
        <v>1</v>
      </c>
      <c r="F2325" t="s">
        <v>533</v>
      </c>
      <c r="G2325">
        <f t="shared" si="36"/>
        <v>0</v>
      </c>
    </row>
    <row r="2326" spans="1:7" x14ac:dyDescent="0.25">
      <c r="A2326" t="e">
        <f>VLOOKUP(B2326,[1]Applicant!$B$2:$D$176,3,FALSE)</f>
        <v>#N/A</v>
      </c>
      <c r="B2326" t="s">
        <v>1258</v>
      </c>
      <c r="C2326" t="s">
        <v>550</v>
      </c>
      <c r="D2326" t="s">
        <v>533</v>
      </c>
      <c r="E2326">
        <v>1</v>
      </c>
      <c r="F2326" t="s">
        <v>533</v>
      </c>
      <c r="G2326">
        <f t="shared" si="36"/>
        <v>0</v>
      </c>
    </row>
    <row r="2327" spans="1:7" x14ac:dyDescent="0.25">
      <c r="A2327" t="e">
        <f>VLOOKUP(B2327,[1]Applicant!$B$2:$D$176,3,FALSE)</f>
        <v>#N/A</v>
      </c>
      <c r="B2327" t="s">
        <v>1259</v>
      </c>
      <c r="C2327" t="s">
        <v>552</v>
      </c>
      <c r="D2327" t="s">
        <v>533</v>
      </c>
      <c r="E2327">
        <v>1</v>
      </c>
      <c r="F2327" t="s">
        <v>533</v>
      </c>
      <c r="G2327">
        <f t="shared" si="36"/>
        <v>0</v>
      </c>
    </row>
    <row r="2328" spans="1:7" x14ac:dyDescent="0.25">
      <c r="A2328" t="e">
        <f>VLOOKUP(B2328,[1]Applicant!$B$2:$D$176,3,FALSE)</f>
        <v>#N/A</v>
      </c>
      <c r="B2328" t="s">
        <v>1259</v>
      </c>
      <c r="C2328" t="s">
        <v>524</v>
      </c>
      <c r="D2328" t="s">
        <v>533</v>
      </c>
      <c r="E2328">
        <v>1</v>
      </c>
      <c r="F2328" t="s">
        <v>533</v>
      </c>
      <c r="G2328">
        <f t="shared" si="36"/>
        <v>0</v>
      </c>
    </row>
    <row r="2329" spans="1:7" x14ac:dyDescent="0.25">
      <c r="A2329" t="e">
        <f>VLOOKUP(B2329,[1]Applicant!$B$2:$D$176,3,FALSE)</f>
        <v>#N/A</v>
      </c>
      <c r="B2329" t="s">
        <v>1259</v>
      </c>
      <c r="C2329" t="s">
        <v>526</v>
      </c>
      <c r="D2329" t="s">
        <v>533</v>
      </c>
      <c r="E2329">
        <v>1</v>
      </c>
      <c r="F2329" t="s">
        <v>533</v>
      </c>
      <c r="G2329">
        <f t="shared" si="36"/>
        <v>0</v>
      </c>
    </row>
    <row r="2330" spans="1:7" x14ac:dyDescent="0.25">
      <c r="A2330" t="e">
        <f>VLOOKUP(B2330,[1]Applicant!$B$2:$D$176,3,FALSE)</f>
        <v>#N/A</v>
      </c>
      <c r="B2330" t="s">
        <v>1259</v>
      </c>
      <c r="C2330" t="s">
        <v>528</v>
      </c>
      <c r="D2330" t="s">
        <v>533</v>
      </c>
      <c r="E2330">
        <v>1</v>
      </c>
      <c r="F2330" t="s">
        <v>533</v>
      </c>
      <c r="G2330">
        <f t="shared" si="36"/>
        <v>0</v>
      </c>
    </row>
    <row r="2331" spans="1:7" x14ac:dyDescent="0.25">
      <c r="A2331" t="e">
        <f>VLOOKUP(B2331,[1]Applicant!$B$2:$D$176,3,FALSE)</f>
        <v>#N/A</v>
      </c>
      <c r="B2331" t="s">
        <v>1259</v>
      </c>
      <c r="C2331" t="s">
        <v>529</v>
      </c>
      <c r="D2331" t="s">
        <v>533</v>
      </c>
      <c r="E2331">
        <v>1</v>
      </c>
      <c r="F2331" t="s">
        <v>533</v>
      </c>
      <c r="G2331">
        <f t="shared" si="36"/>
        <v>0</v>
      </c>
    </row>
    <row r="2332" spans="1:7" x14ac:dyDescent="0.25">
      <c r="A2332" t="e">
        <f>VLOOKUP(B2332,[1]Applicant!$B$2:$D$176,3,FALSE)</f>
        <v>#N/A</v>
      </c>
      <c r="B2332" t="s">
        <v>1259</v>
      </c>
      <c r="C2332" t="s">
        <v>532</v>
      </c>
      <c r="D2332" t="s">
        <v>582</v>
      </c>
      <c r="E2332">
        <v>1</v>
      </c>
      <c r="F2332" t="s">
        <v>833</v>
      </c>
      <c r="G2332">
        <f t="shared" si="36"/>
        <v>1</v>
      </c>
    </row>
    <row r="2333" spans="1:7" x14ac:dyDescent="0.25">
      <c r="A2333" t="e">
        <f>VLOOKUP(B2333,[1]Applicant!$B$2:$D$176,3,FALSE)</f>
        <v>#N/A</v>
      </c>
      <c r="B2333" t="s">
        <v>1259</v>
      </c>
      <c r="C2333" t="s">
        <v>534</v>
      </c>
      <c r="D2333" t="s">
        <v>582</v>
      </c>
      <c r="E2333">
        <v>1</v>
      </c>
      <c r="F2333" t="s">
        <v>833</v>
      </c>
      <c r="G2333">
        <f t="shared" si="36"/>
        <v>1</v>
      </c>
    </row>
    <row r="2334" spans="1:7" x14ac:dyDescent="0.25">
      <c r="A2334" t="e">
        <f>VLOOKUP(B2334,[1]Applicant!$B$2:$D$176,3,FALSE)</f>
        <v>#N/A</v>
      </c>
      <c r="B2334" t="s">
        <v>1259</v>
      </c>
      <c r="C2334" t="s">
        <v>536</v>
      </c>
      <c r="D2334" t="s">
        <v>582</v>
      </c>
      <c r="E2334">
        <v>1</v>
      </c>
      <c r="F2334" t="s">
        <v>833</v>
      </c>
      <c r="G2334">
        <f t="shared" si="36"/>
        <v>1</v>
      </c>
    </row>
    <row r="2335" spans="1:7" x14ac:dyDescent="0.25">
      <c r="A2335" t="e">
        <f>VLOOKUP(B2335,[1]Applicant!$B$2:$D$176,3,FALSE)</f>
        <v>#N/A</v>
      </c>
      <c r="B2335" t="s">
        <v>1259</v>
      </c>
      <c r="C2335" t="s">
        <v>538</v>
      </c>
      <c r="D2335" t="s">
        <v>582</v>
      </c>
      <c r="E2335">
        <v>1</v>
      </c>
      <c r="F2335" t="s">
        <v>832</v>
      </c>
      <c r="G2335">
        <f t="shared" si="36"/>
        <v>1</v>
      </c>
    </row>
    <row r="2336" spans="1:7" x14ac:dyDescent="0.25">
      <c r="A2336" t="e">
        <f>VLOOKUP(B2336,[1]Applicant!$B$2:$D$176,3,FALSE)</f>
        <v>#N/A</v>
      </c>
      <c r="B2336" t="s">
        <v>1259</v>
      </c>
      <c r="C2336" t="s">
        <v>539</v>
      </c>
      <c r="D2336" t="s">
        <v>582</v>
      </c>
      <c r="E2336">
        <v>1</v>
      </c>
      <c r="F2336" t="s">
        <v>831</v>
      </c>
      <c r="G2336">
        <f t="shared" si="36"/>
        <v>1</v>
      </c>
    </row>
    <row r="2337" spans="1:7" x14ac:dyDescent="0.25">
      <c r="A2337" t="e">
        <f>VLOOKUP(B2337,[1]Applicant!$B$2:$D$176,3,FALSE)</f>
        <v>#N/A</v>
      </c>
      <c r="B2337" t="s">
        <v>1259</v>
      </c>
      <c r="C2337" t="s">
        <v>541</v>
      </c>
      <c r="D2337" t="s">
        <v>582</v>
      </c>
      <c r="E2337">
        <v>1</v>
      </c>
      <c r="F2337" t="s">
        <v>830</v>
      </c>
      <c r="G2337">
        <f t="shared" si="36"/>
        <v>1</v>
      </c>
    </row>
    <row r="2338" spans="1:7" x14ac:dyDescent="0.25">
      <c r="A2338" t="e">
        <f>VLOOKUP(B2338,[1]Applicant!$B$2:$D$176,3,FALSE)</f>
        <v>#N/A</v>
      </c>
      <c r="B2338" t="s">
        <v>1259</v>
      </c>
      <c r="C2338" t="s">
        <v>543</v>
      </c>
      <c r="D2338" t="s">
        <v>558</v>
      </c>
      <c r="E2338">
        <v>1</v>
      </c>
      <c r="F2338" t="s">
        <v>829</v>
      </c>
      <c r="G2338">
        <f t="shared" si="36"/>
        <v>1</v>
      </c>
    </row>
    <row r="2339" spans="1:7" x14ac:dyDescent="0.25">
      <c r="A2339" t="e">
        <f>VLOOKUP(B2339,[1]Applicant!$B$2:$D$176,3,FALSE)</f>
        <v>#N/A</v>
      </c>
      <c r="B2339" t="s">
        <v>1259</v>
      </c>
      <c r="C2339" t="s">
        <v>545</v>
      </c>
      <c r="D2339" t="s">
        <v>558</v>
      </c>
      <c r="E2339">
        <v>1</v>
      </c>
      <c r="F2339" t="s">
        <v>828</v>
      </c>
      <c r="G2339">
        <f t="shared" si="36"/>
        <v>1</v>
      </c>
    </row>
    <row r="2340" spans="1:7" x14ac:dyDescent="0.25">
      <c r="A2340" t="e">
        <f>VLOOKUP(B2340,[1]Applicant!$B$2:$D$176,3,FALSE)</f>
        <v>#N/A</v>
      </c>
      <c r="B2340" t="s">
        <v>1259</v>
      </c>
      <c r="C2340" t="s">
        <v>550</v>
      </c>
      <c r="D2340" t="s">
        <v>558</v>
      </c>
      <c r="E2340">
        <v>1</v>
      </c>
      <c r="F2340" t="s">
        <v>827</v>
      </c>
      <c r="G2340">
        <f t="shared" si="36"/>
        <v>1</v>
      </c>
    </row>
    <row r="2341" spans="1:7" x14ac:dyDescent="0.25">
      <c r="A2341" t="e">
        <f>VLOOKUP(B2341,[1]Applicant!$B$2:$D$176,3,FALSE)</f>
        <v>#N/A</v>
      </c>
      <c r="B2341" t="s">
        <v>1259</v>
      </c>
      <c r="C2341" t="s">
        <v>547</v>
      </c>
      <c r="D2341" t="s">
        <v>558</v>
      </c>
      <c r="E2341">
        <v>1</v>
      </c>
      <c r="F2341" t="s">
        <v>826</v>
      </c>
      <c r="G2341">
        <f t="shared" si="36"/>
        <v>1</v>
      </c>
    </row>
    <row r="2342" spans="1:7" x14ac:dyDescent="0.25">
      <c r="A2342" t="e">
        <f>VLOOKUP(B2342,[1]Applicant!$B$2:$D$176,3,FALSE)</f>
        <v>#N/A</v>
      </c>
      <c r="B2342" t="s">
        <v>1260</v>
      </c>
      <c r="E2342">
        <v>1</v>
      </c>
      <c r="G2342">
        <f t="shared" si="36"/>
        <v>0</v>
      </c>
    </row>
    <row r="2343" spans="1:7" x14ac:dyDescent="0.25">
      <c r="A2343" t="e">
        <f>VLOOKUP(B2343,[1]Applicant!$B$2:$D$176,3,FALSE)</f>
        <v>#N/A</v>
      </c>
      <c r="B2343" t="s">
        <v>1260</v>
      </c>
      <c r="E2343">
        <v>1</v>
      </c>
      <c r="G2343">
        <f t="shared" si="36"/>
        <v>0</v>
      </c>
    </row>
    <row r="2344" spans="1:7" x14ac:dyDescent="0.25">
      <c r="A2344" t="e">
        <f>VLOOKUP(B2344,[1]Applicant!$B$2:$D$176,3,FALSE)</f>
        <v>#N/A</v>
      </c>
      <c r="B2344" t="s">
        <v>1260</v>
      </c>
      <c r="E2344">
        <v>1</v>
      </c>
      <c r="G2344">
        <f t="shared" si="36"/>
        <v>0</v>
      </c>
    </row>
    <row r="2345" spans="1:7" x14ac:dyDescent="0.25">
      <c r="A2345" t="e">
        <f>VLOOKUP(B2345,[1]Applicant!$B$2:$D$176,3,FALSE)</f>
        <v>#N/A</v>
      </c>
      <c r="B2345" t="s">
        <v>1260</v>
      </c>
      <c r="E2345">
        <v>1</v>
      </c>
      <c r="G2345">
        <f t="shared" si="36"/>
        <v>0</v>
      </c>
    </row>
    <row r="2346" spans="1:7" x14ac:dyDescent="0.25">
      <c r="A2346" t="e">
        <f>VLOOKUP(B2346,[1]Applicant!$B$2:$D$176,3,FALSE)</f>
        <v>#N/A</v>
      </c>
      <c r="B2346" t="s">
        <v>1260</v>
      </c>
      <c r="E2346">
        <v>1</v>
      </c>
      <c r="G2346">
        <f t="shared" si="36"/>
        <v>0</v>
      </c>
    </row>
    <row r="2347" spans="1:7" x14ac:dyDescent="0.25">
      <c r="A2347" t="e">
        <f>VLOOKUP(B2347,[1]Applicant!$B$2:$D$176,3,FALSE)</f>
        <v>#N/A</v>
      </c>
      <c r="B2347" t="s">
        <v>1260</v>
      </c>
      <c r="E2347">
        <v>1</v>
      </c>
      <c r="G2347">
        <f t="shared" si="36"/>
        <v>0</v>
      </c>
    </row>
    <row r="2348" spans="1:7" x14ac:dyDescent="0.25">
      <c r="A2348" t="e">
        <f>VLOOKUP(B2348,[1]Applicant!$B$2:$D$176,3,FALSE)</f>
        <v>#N/A</v>
      </c>
      <c r="B2348" t="s">
        <v>1260</v>
      </c>
      <c r="E2348">
        <v>1</v>
      </c>
      <c r="G2348">
        <f t="shared" si="36"/>
        <v>0</v>
      </c>
    </row>
    <row r="2349" spans="1:7" x14ac:dyDescent="0.25">
      <c r="A2349" t="e">
        <f>VLOOKUP(B2349,[1]Applicant!$B$2:$D$176,3,FALSE)</f>
        <v>#N/A</v>
      </c>
      <c r="B2349" t="s">
        <v>1260</v>
      </c>
      <c r="E2349">
        <v>1</v>
      </c>
      <c r="G2349">
        <f t="shared" si="36"/>
        <v>0</v>
      </c>
    </row>
    <row r="2350" spans="1:7" x14ac:dyDescent="0.25">
      <c r="A2350" t="e">
        <f>VLOOKUP(B2350,[1]Applicant!$B$2:$D$176,3,FALSE)</f>
        <v>#N/A</v>
      </c>
      <c r="B2350" t="s">
        <v>1260</v>
      </c>
      <c r="E2350">
        <v>1</v>
      </c>
      <c r="G2350">
        <f t="shared" si="36"/>
        <v>0</v>
      </c>
    </row>
    <row r="2351" spans="1:7" x14ac:dyDescent="0.25">
      <c r="A2351" t="e">
        <f>VLOOKUP(B2351,[1]Applicant!$B$2:$D$176,3,FALSE)</f>
        <v>#N/A</v>
      </c>
      <c r="B2351" t="s">
        <v>1260</v>
      </c>
      <c r="E2351">
        <v>1</v>
      </c>
      <c r="G2351">
        <f t="shared" si="36"/>
        <v>0</v>
      </c>
    </row>
    <row r="2352" spans="1:7" x14ac:dyDescent="0.25">
      <c r="A2352" t="e">
        <f>VLOOKUP(B2352,[1]Applicant!$B$2:$D$176,3,FALSE)</f>
        <v>#N/A</v>
      </c>
      <c r="B2352" t="s">
        <v>1260</v>
      </c>
      <c r="E2352">
        <v>1</v>
      </c>
      <c r="G2352">
        <f t="shared" si="36"/>
        <v>0</v>
      </c>
    </row>
    <row r="2353" spans="1:7" x14ac:dyDescent="0.25">
      <c r="A2353" t="e">
        <f>VLOOKUP(B2353,[1]Applicant!$B$2:$D$176,3,FALSE)</f>
        <v>#N/A</v>
      </c>
      <c r="B2353" t="s">
        <v>1260</v>
      </c>
      <c r="E2353">
        <v>1</v>
      </c>
      <c r="G2353">
        <f t="shared" si="36"/>
        <v>0</v>
      </c>
    </row>
    <row r="2354" spans="1:7" x14ac:dyDescent="0.25">
      <c r="A2354" t="e">
        <f>VLOOKUP(B2354,[1]Applicant!$B$2:$D$176,3,FALSE)</f>
        <v>#N/A</v>
      </c>
      <c r="B2354" t="s">
        <v>1260</v>
      </c>
      <c r="E2354">
        <v>1</v>
      </c>
      <c r="G2354">
        <f t="shared" si="36"/>
        <v>0</v>
      </c>
    </row>
    <row r="2355" spans="1:7" x14ac:dyDescent="0.25">
      <c r="A2355" t="e">
        <f>VLOOKUP(B2355,[1]Applicant!$B$2:$D$176,3,FALSE)</f>
        <v>#N/A</v>
      </c>
      <c r="B2355" t="s">
        <v>1260</v>
      </c>
      <c r="E2355">
        <v>1</v>
      </c>
      <c r="G2355">
        <f t="shared" si="36"/>
        <v>0</v>
      </c>
    </row>
    <row r="2356" spans="1:7" x14ac:dyDescent="0.25">
      <c r="A2356" t="e">
        <f>VLOOKUP(B2356,[1]Applicant!$B$2:$D$176,3,FALSE)</f>
        <v>#N/A</v>
      </c>
      <c r="B2356" t="s">
        <v>1260</v>
      </c>
      <c r="E2356">
        <v>1</v>
      </c>
      <c r="G2356">
        <f t="shared" si="36"/>
        <v>0</v>
      </c>
    </row>
    <row r="2357" spans="1:7" x14ac:dyDescent="0.25">
      <c r="A2357" t="e">
        <f>VLOOKUP(B2357,[1]Applicant!$B$2:$D$176,3,FALSE)</f>
        <v>#N/A</v>
      </c>
      <c r="B2357" t="s">
        <v>1261</v>
      </c>
      <c r="C2357" t="s">
        <v>552</v>
      </c>
      <c r="E2357">
        <v>1</v>
      </c>
      <c r="G2357">
        <f t="shared" si="36"/>
        <v>0</v>
      </c>
    </row>
    <row r="2358" spans="1:7" x14ac:dyDescent="0.25">
      <c r="A2358" t="e">
        <f>VLOOKUP(B2358,[1]Applicant!$B$2:$D$176,3,FALSE)</f>
        <v>#N/A</v>
      </c>
      <c r="B2358" t="s">
        <v>1261</v>
      </c>
      <c r="C2358" t="s">
        <v>524</v>
      </c>
      <c r="E2358">
        <v>1</v>
      </c>
      <c r="G2358">
        <f t="shared" si="36"/>
        <v>0</v>
      </c>
    </row>
    <row r="2359" spans="1:7" x14ac:dyDescent="0.25">
      <c r="A2359" t="e">
        <f>VLOOKUP(B2359,[1]Applicant!$B$2:$D$176,3,FALSE)</f>
        <v>#N/A</v>
      </c>
      <c r="B2359" t="s">
        <v>1261</v>
      </c>
      <c r="C2359" t="s">
        <v>526</v>
      </c>
      <c r="E2359">
        <v>1</v>
      </c>
      <c r="G2359">
        <f t="shared" si="36"/>
        <v>0</v>
      </c>
    </row>
    <row r="2360" spans="1:7" x14ac:dyDescent="0.25">
      <c r="A2360" t="e">
        <f>VLOOKUP(B2360,[1]Applicant!$B$2:$D$176,3,FALSE)</f>
        <v>#N/A</v>
      </c>
      <c r="B2360" t="s">
        <v>1261</v>
      </c>
      <c r="C2360" t="s">
        <v>528</v>
      </c>
      <c r="E2360">
        <v>1</v>
      </c>
      <c r="G2360">
        <f t="shared" si="36"/>
        <v>0</v>
      </c>
    </row>
    <row r="2361" spans="1:7" x14ac:dyDescent="0.25">
      <c r="A2361" t="e">
        <f>VLOOKUP(B2361,[1]Applicant!$B$2:$D$176,3,FALSE)</f>
        <v>#N/A</v>
      </c>
      <c r="B2361" t="s">
        <v>1261</v>
      </c>
      <c r="C2361" t="s">
        <v>529</v>
      </c>
      <c r="E2361">
        <v>1</v>
      </c>
      <c r="G2361">
        <f t="shared" si="36"/>
        <v>0</v>
      </c>
    </row>
    <row r="2362" spans="1:7" x14ac:dyDescent="0.25">
      <c r="A2362" t="e">
        <f>VLOOKUP(B2362,[1]Applicant!$B$2:$D$176,3,FALSE)</f>
        <v>#N/A</v>
      </c>
      <c r="B2362" t="s">
        <v>1261</v>
      </c>
      <c r="C2362" t="s">
        <v>532</v>
      </c>
      <c r="E2362">
        <v>1</v>
      </c>
      <c r="G2362">
        <f t="shared" si="36"/>
        <v>0</v>
      </c>
    </row>
    <row r="2363" spans="1:7" x14ac:dyDescent="0.25">
      <c r="A2363" t="e">
        <f>VLOOKUP(B2363,[1]Applicant!$B$2:$D$176,3,FALSE)</f>
        <v>#N/A</v>
      </c>
      <c r="B2363" t="s">
        <v>1261</v>
      </c>
      <c r="C2363" t="s">
        <v>534</v>
      </c>
      <c r="E2363">
        <v>1</v>
      </c>
      <c r="G2363">
        <f t="shared" si="36"/>
        <v>0</v>
      </c>
    </row>
    <row r="2364" spans="1:7" x14ac:dyDescent="0.25">
      <c r="A2364" t="e">
        <f>VLOOKUP(B2364,[1]Applicant!$B$2:$D$176,3,FALSE)</f>
        <v>#N/A</v>
      </c>
      <c r="B2364" t="s">
        <v>1261</v>
      </c>
      <c r="C2364" t="s">
        <v>536</v>
      </c>
      <c r="E2364">
        <v>1</v>
      </c>
      <c r="G2364">
        <f t="shared" si="36"/>
        <v>0</v>
      </c>
    </row>
    <row r="2365" spans="1:7" x14ac:dyDescent="0.25">
      <c r="A2365" t="e">
        <f>VLOOKUP(B2365,[1]Applicant!$B$2:$D$176,3,FALSE)</f>
        <v>#N/A</v>
      </c>
      <c r="B2365" t="s">
        <v>1261</v>
      </c>
      <c r="C2365" t="s">
        <v>538</v>
      </c>
      <c r="E2365">
        <v>1</v>
      </c>
      <c r="G2365">
        <f t="shared" si="36"/>
        <v>0</v>
      </c>
    </row>
    <row r="2366" spans="1:7" x14ac:dyDescent="0.25">
      <c r="A2366" t="e">
        <f>VLOOKUP(B2366,[1]Applicant!$B$2:$D$176,3,FALSE)</f>
        <v>#N/A</v>
      </c>
      <c r="B2366" t="s">
        <v>1261</v>
      </c>
      <c r="C2366" t="s">
        <v>539</v>
      </c>
      <c r="E2366">
        <v>1</v>
      </c>
      <c r="G2366">
        <f t="shared" si="36"/>
        <v>0</v>
      </c>
    </row>
    <row r="2367" spans="1:7" x14ac:dyDescent="0.25">
      <c r="A2367" t="e">
        <f>VLOOKUP(B2367,[1]Applicant!$B$2:$D$176,3,FALSE)</f>
        <v>#N/A</v>
      </c>
      <c r="B2367" t="s">
        <v>1261</v>
      </c>
      <c r="C2367" t="s">
        <v>541</v>
      </c>
      <c r="E2367">
        <v>1</v>
      </c>
      <c r="G2367">
        <f t="shared" si="36"/>
        <v>0</v>
      </c>
    </row>
    <row r="2368" spans="1:7" x14ac:dyDescent="0.25">
      <c r="A2368" t="e">
        <f>VLOOKUP(B2368,[1]Applicant!$B$2:$D$176,3,FALSE)</f>
        <v>#N/A</v>
      </c>
      <c r="B2368" t="s">
        <v>1261</v>
      </c>
      <c r="C2368" t="s">
        <v>543</v>
      </c>
      <c r="E2368">
        <v>1</v>
      </c>
      <c r="G2368">
        <f t="shared" si="36"/>
        <v>0</v>
      </c>
    </row>
    <row r="2369" spans="1:7" x14ac:dyDescent="0.25">
      <c r="A2369" t="e">
        <f>VLOOKUP(B2369,[1]Applicant!$B$2:$D$176,3,FALSE)</f>
        <v>#N/A</v>
      </c>
      <c r="B2369" t="s">
        <v>1261</v>
      </c>
      <c r="C2369" t="s">
        <v>545</v>
      </c>
      <c r="E2369">
        <v>1</v>
      </c>
      <c r="G2369">
        <f t="shared" si="36"/>
        <v>0</v>
      </c>
    </row>
    <row r="2370" spans="1:7" x14ac:dyDescent="0.25">
      <c r="A2370" t="e">
        <f>VLOOKUP(B2370,[1]Applicant!$B$2:$D$176,3,FALSE)</f>
        <v>#N/A</v>
      </c>
      <c r="B2370" t="s">
        <v>1261</v>
      </c>
      <c r="C2370" t="s">
        <v>547</v>
      </c>
      <c r="E2370">
        <v>1</v>
      </c>
      <c r="G2370">
        <f t="shared" ref="G2370:G2433" si="37">IFERROR(VLOOKUP(D2370,$I$2:$J$126,2,0),0)</f>
        <v>0</v>
      </c>
    </row>
    <row r="2371" spans="1:7" x14ac:dyDescent="0.25">
      <c r="A2371" t="e">
        <f>VLOOKUP(B2371,[1]Applicant!$B$2:$D$176,3,FALSE)</f>
        <v>#N/A</v>
      </c>
      <c r="B2371" t="s">
        <v>1261</v>
      </c>
      <c r="C2371" t="s">
        <v>550</v>
      </c>
      <c r="E2371">
        <v>1</v>
      </c>
      <c r="G2371">
        <f t="shared" si="37"/>
        <v>0</v>
      </c>
    </row>
    <row r="2372" spans="1:7" x14ac:dyDescent="0.25">
      <c r="A2372" t="e">
        <f>VLOOKUP(B2372,[1]Applicant!$B$2:$D$176,3,FALSE)</f>
        <v>#N/A</v>
      </c>
      <c r="B2372" t="s">
        <v>1262</v>
      </c>
      <c r="D2372" t="s">
        <v>533</v>
      </c>
      <c r="E2372">
        <v>1</v>
      </c>
      <c r="F2372" t="s">
        <v>533</v>
      </c>
      <c r="G2372">
        <f t="shared" si="37"/>
        <v>0</v>
      </c>
    </row>
    <row r="2373" spans="1:7" x14ac:dyDescent="0.25">
      <c r="A2373" t="e">
        <f>VLOOKUP(B2373,[1]Applicant!$B$2:$D$176,3,FALSE)</f>
        <v>#N/A</v>
      </c>
      <c r="B2373" t="s">
        <v>1262</v>
      </c>
      <c r="D2373" t="s">
        <v>533</v>
      </c>
      <c r="E2373">
        <v>1</v>
      </c>
      <c r="F2373" t="s">
        <v>533</v>
      </c>
      <c r="G2373">
        <f t="shared" si="37"/>
        <v>0</v>
      </c>
    </row>
    <row r="2374" spans="1:7" x14ac:dyDescent="0.25">
      <c r="A2374" t="e">
        <f>VLOOKUP(B2374,[1]Applicant!$B$2:$D$176,3,FALSE)</f>
        <v>#N/A</v>
      </c>
      <c r="B2374" t="s">
        <v>1262</v>
      </c>
      <c r="D2374" t="s">
        <v>533</v>
      </c>
      <c r="E2374">
        <v>1</v>
      </c>
      <c r="F2374" t="s">
        <v>533</v>
      </c>
      <c r="G2374">
        <f t="shared" si="37"/>
        <v>0</v>
      </c>
    </row>
    <row r="2375" spans="1:7" x14ac:dyDescent="0.25">
      <c r="A2375" t="e">
        <f>VLOOKUP(B2375,[1]Applicant!$B$2:$D$176,3,FALSE)</f>
        <v>#N/A</v>
      </c>
      <c r="B2375" t="s">
        <v>1262</v>
      </c>
      <c r="D2375" t="s">
        <v>533</v>
      </c>
      <c r="E2375">
        <v>1</v>
      </c>
      <c r="F2375" t="s">
        <v>533</v>
      </c>
      <c r="G2375">
        <f t="shared" si="37"/>
        <v>0</v>
      </c>
    </row>
    <row r="2376" spans="1:7" x14ac:dyDescent="0.25">
      <c r="A2376" t="e">
        <f>VLOOKUP(B2376,[1]Applicant!$B$2:$D$176,3,FALSE)</f>
        <v>#N/A</v>
      </c>
      <c r="B2376" t="s">
        <v>1262</v>
      </c>
      <c r="D2376" t="s">
        <v>533</v>
      </c>
      <c r="E2376">
        <v>1</v>
      </c>
      <c r="F2376" t="s">
        <v>533</v>
      </c>
      <c r="G2376">
        <f t="shared" si="37"/>
        <v>0</v>
      </c>
    </row>
    <row r="2377" spans="1:7" x14ac:dyDescent="0.25">
      <c r="A2377" t="e">
        <f>VLOOKUP(B2377,[1]Applicant!$B$2:$D$176,3,FALSE)</f>
        <v>#N/A</v>
      </c>
      <c r="B2377" t="s">
        <v>1262</v>
      </c>
      <c r="D2377" t="s">
        <v>533</v>
      </c>
      <c r="E2377">
        <v>1</v>
      </c>
      <c r="F2377" t="s">
        <v>533</v>
      </c>
      <c r="G2377">
        <f t="shared" si="37"/>
        <v>0</v>
      </c>
    </row>
    <row r="2378" spans="1:7" x14ac:dyDescent="0.25">
      <c r="A2378" t="e">
        <f>VLOOKUP(B2378,[1]Applicant!$B$2:$D$176,3,FALSE)</f>
        <v>#N/A</v>
      </c>
      <c r="B2378" t="s">
        <v>1262</v>
      </c>
      <c r="D2378" t="s">
        <v>533</v>
      </c>
      <c r="E2378">
        <v>1</v>
      </c>
      <c r="F2378" t="s">
        <v>533</v>
      </c>
      <c r="G2378">
        <f t="shared" si="37"/>
        <v>0</v>
      </c>
    </row>
    <row r="2379" spans="1:7" x14ac:dyDescent="0.25">
      <c r="A2379" t="e">
        <f>VLOOKUP(B2379,[1]Applicant!$B$2:$D$176,3,FALSE)</f>
        <v>#N/A</v>
      </c>
      <c r="B2379" t="s">
        <v>1262</v>
      </c>
      <c r="D2379" t="s">
        <v>533</v>
      </c>
      <c r="E2379">
        <v>1</v>
      </c>
      <c r="F2379" t="s">
        <v>533</v>
      </c>
      <c r="G2379">
        <f t="shared" si="37"/>
        <v>0</v>
      </c>
    </row>
    <row r="2380" spans="1:7" x14ac:dyDescent="0.25">
      <c r="A2380" t="e">
        <f>VLOOKUP(B2380,[1]Applicant!$B$2:$D$176,3,FALSE)</f>
        <v>#N/A</v>
      </c>
      <c r="B2380" t="s">
        <v>1262</v>
      </c>
      <c r="D2380" t="s">
        <v>533</v>
      </c>
      <c r="E2380">
        <v>1</v>
      </c>
      <c r="F2380" t="s">
        <v>533</v>
      </c>
      <c r="G2380">
        <f t="shared" si="37"/>
        <v>0</v>
      </c>
    </row>
    <row r="2381" spans="1:7" x14ac:dyDescent="0.25">
      <c r="A2381" t="e">
        <f>VLOOKUP(B2381,[1]Applicant!$B$2:$D$176,3,FALSE)</f>
        <v>#N/A</v>
      </c>
      <c r="B2381" t="s">
        <v>1262</v>
      </c>
      <c r="D2381" t="s">
        <v>533</v>
      </c>
      <c r="E2381">
        <v>1</v>
      </c>
      <c r="F2381" t="s">
        <v>533</v>
      </c>
      <c r="G2381">
        <f t="shared" si="37"/>
        <v>0</v>
      </c>
    </row>
    <row r="2382" spans="1:7" x14ac:dyDescent="0.25">
      <c r="A2382" t="e">
        <f>VLOOKUP(B2382,[1]Applicant!$B$2:$D$176,3,FALSE)</f>
        <v>#N/A</v>
      </c>
      <c r="B2382" t="s">
        <v>1262</v>
      </c>
      <c r="D2382" t="s">
        <v>533</v>
      </c>
      <c r="E2382">
        <v>1</v>
      </c>
      <c r="F2382" t="s">
        <v>533</v>
      </c>
      <c r="G2382">
        <f t="shared" si="37"/>
        <v>0</v>
      </c>
    </row>
    <row r="2383" spans="1:7" x14ac:dyDescent="0.25">
      <c r="A2383" t="e">
        <f>VLOOKUP(B2383,[1]Applicant!$B$2:$D$176,3,FALSE)</f>
        <v>#N/A</v>
      </c>
      <c r="B2383" t="s">
        <v>1262</v>
      </c>
      <c r="D2383" t="s">
        <v>533</v>
      </c>
      <c r="E2383">
        <v>1</v>
      </c>
      <c r="F2383" t="s">
        <v>533</v>
      </c>
      <c r="G2383">
        <f t="shared" si="37"/>
        <v>0</v>
      </c>
    </row>
    <row r="2384" spans="1:7" x14ac:dyDescent="0.25">
      <c r="A2384" t="e">
        <f>VLOOKUP(B2384,[1]Applicant!$B$2:$D$176,3,FALSE)</f>
        <v>#N/A</v>
      </c>
      <c r="B2384" t="s">
        <v>1262</v>
      </c>
      <c r="D2384" t="s">
        <v>533</v>
      </c>
      <c r="E2384">
        <v>1</v>
      </c>
      <c r="F2384" t="s">
        <v>533</v>
      </c>
      <c r="G2384">
        <f t="shared" si="37"/>
        <v>0</v>
      </c>
    </row>
    <row r="2385" spans="1:7" x14ac:dyDescent="0.25">
      <c r="A2385" t="e">
        <f>VLOOKUP(B2385,[1]Applicant!$B$2:$D$176,3,FALSE)</f>
        <v>#N/A</v>
      </c>
      <c r="B2385" t="s">
        <v>1262</v>
      </c>
      <c r="D2385" t="s">
        <v>533</v>
      </c>
      <c r="E2385">
        <v>1</v>
      </c>
      <c r="F2385" t="s">
        <v>533</v>
      </c>
      <c r="G2385">
        <f t="shared" si="37"/>
        <v>0</v>
      </c>
    </row>
    <row r="2386" spans="1:7" x14ac:dyDescent="0.25">
      <c r="A2386" t="e">
        <f>VLOOKUP(B2386,[1]Applicant!$B$2:$D$176,3,FALSE)</f>
        <v>#N/A</v>
      </c>
      <c r="B2386" t="s">
        <v>1262</v>
      </c>
      <c r="D2386" t="s">
        <v>533</v>
      </c>
      <c r="E2386">
        <v>1</v>
      </c>
      <c r="F2386" t="s">
        <v>533</v>
      </c>
      <c r="G2386">
        <f t="shared" si="37"/>
        <v>0</v>
      </c>
    </row>
    <row r="2387" spans="1:7" x14ac:dyDescent="0.25">
      <c r="A2387" t="e">
        <f>VLOOKUP(B2387,[1]Applicant!$B$2:$D$176,3,FALSE)</f>
        <v>#N/A</v>
      </c>
      <c r="B2387" t="s">
        <v>1263</v>
      </c>
      <c r="E2387">
        <v>1</v>
      </c>
      <c r="G2387">
        <f t="shared" si="37"/>
        <v>0</v>
      </c>
    </row>
    <row r="2388" spans="1:7" x14ac:dyDescent="0.25">
      <c r="A2388" t="e">
        <f>VLOOKUP(B2388,[1]Applicant!$B$2:$D$176,3,FALSE)</f>
        <v>#N/A</v>
      </c>
      <c r="B2388" t="s">
        <v>1263</v>
      </c>
      <c r="E2388">
        <v>1</v>
      </c>
      <c r="G2388">
        <f t="shared" si="37"/>
        <v>0</v>
      </c>
    </row>
    <row r="2389" spans="1:7" x14ac:dyDescent="0.25">
      <c r="A2389" t="e">
        <f>VLOOKUP(B2389,[1]Applicant!$B$2:$D$176,3,FALSE)</f>
        <v>#N/A</v>
      </c>
      <c r="B2389" t="s">
        <v>1263</v>
      </c>
      <c r="E2389">
        <v>1</v>
      </c>
      <c r="G2389">
        <f t="shared" si="37"/>
        <v>0</v>
      </c>
    </row>
    <row r="2390" spans="1:7" x14ac:dyDescent="0.25">
      <c r="A2390" t="e">
        <f>VLOOKUP(B2390,[1]Applicant!$B$2:$D$176,3,FALSE)</f>
        <v>#N/A</v>
      </c>
      <c r="B2390" t="s">
        <v>1263</v>
      </c>
      <c r="E2390">
        <v>1</v>
      </c>
      <c r="G2390">
        <f t="shared" si="37"/>
        <v>0</v>
      </c>
    </row>
    <row r="2391" spans="1:7" x14ac:dyDescent="0.25">
      <c r="A2391" t="e">
        <f>VLOOKUP(B2391,[1]Applicant!$B$2:$D$176,3,FALSE)</f>
        <v>#N/A</v>
      </c>
      <c r="B2391" t="s">
        <v>1263</v>
      </c>
      <c r="E2391">
        <v>1</v>
      </c>
      <c r="G2391">
        <f t="shared" si="37"/>
        <v>0</v>
      </c>
    </row>
    <row r="2392" spans="1:7" x14ac:dyDescent="0.25">
      <c r="A2392" t="e">
        <f>VLOOKUP(B2392,[1]Applicant!$B$2:$D$176,3,FALSE)</f>
        <v>#N/A</v>
      </c>
      <c r="B2392" t="s">
        <v>1263</v>
      </c>
      <c r="E2392">
        <v>1</v>
      </c>
      <c r="G2392">
        <f t="shared" si="37"/>
        <v>0</v>
      </c>
    </row>
    <row r="2393" spans="1:7" x14ac:dyDescent="0.25">
      <c r="A2393" t="e">
        <f>VLOOKUP(B2393,[1]Applicant!$B$2:$D$176,3,FALSE)</f>
        <v>#N/A</v>
      </c>
      <c r="B2393" t="s">
        <v>1263</v>
      </c>
      <c r="E2393">
        <v>1</v>
      </c>
      <c r="G2393">
        <f t="shared" si="37"/>
        <v>0</v>
      </c>
    </row>
    <row r="2394" spans="1:7" x14ac:dyDescent="0.25">
      <c r="A2394" t="e">
        <f>VLOOKUP(B2394,[1]Applicant!$B$2:$D$176,3,FALSE)</f>
        <v>#N/A</v>
      </c>
      <c r="B2394" t="s">
        <v>1263</v>
      </c>
      <c r="E2394">
        <v>1</v>
      </c>
      <c r="G2394">
        <f t="shared" si="37"/>
        <v>0</v>
      </c>
    </row>
    <row r="2395" spans="1:7" x14ac:dyDescent="0.25">
      <c r="A2395" t="e">
        <f>VLOOKUP(B2395,[1]Applicant!$B$2:$D$176,3,FALSE)</f>
        <v>#N/A</v>
      </c>
      <c r="B2395" t="s">
        <v>1263</v>
      </c>
      <c r="E2395">
        <v>1</v>
      </c>
      <c r="G2395">
        <f t="shared" si="37"/>
        <v>0</v>
      </c>
    </row>
    <row r="2396" spans="1:7" x14ac:dyDescent="0.25">
      <c r="A2396" t="e">
        <f>VLOOKUP(B2396,[1]Applicant!$B$2:$D$176,3,FALSE)</f>
        <v>#N/A</v>
      </c>
      <c r="B2396" t="s">
        <v>1263</v>
      </c>
      <c r="E2396">
        <v>1</v>
      </c>
      <c r="G2396">
        <f t="shared" si="37"/>
        <v>0</v>
      </c>
    </row>
    <row r="2397" spans="1:7" x14ac:dyDescent="0.25">
      <c r="A2397" t="e">
        <f>VLOOKUP(B2397,[1]Applicant!$B$2:$D$176,3,FALSE)</f>
        <v>#N/A</v>
      </c>
      <c r="B2397" t="s">
        <v>1263</v>
      </c>
      <c r="E2397">
        <v>1</v>
      </c>
      <c r="G2397">
        <f t="shared" si="37"/>
        <v>0</v>
      </c>
    </row>
    <row r="2398" spans="1:7" x14ac:dyDescent="0.25">
      <c r="A2398" t="e">
        <f>VLOOKUP(B2398,[1]Applicant!$B$2:$D$176,3,FALSE)</f>
        <v>#N/A</v>
      </c>
      <c r="B2398" t="s">
        <v>1263</v>
      </c>
      <c r="E2398">
        <v>1</v>
      </c>
      <c r="G2398">
        <f t="shared" si="37"/>
        <v>0</v>
      </c>
    </row>
    <row r="2399" spans="1:7" x14ac:dyDescent="0.25">
      <c r="A2399" t="e">
        <f>VLOOKUP(B2399,[1]Applicant!$B$2:$D$176,3,FALSE)</f>
        <v>#N/A</v>
      </c>
      <c r="B2399" t="s">
        <v>1263</v>
      </c>
      <c r="E2399">
        <v>1</v>
      </c>
      <c r="G2399">
        <f t="shared" si="37"/>
        <v>0</v>
      </c>
    </row>
    <row r="2400" spans="1:7" x14ac:dyDescent="0.25">
      <c r="A2400" t="e">
        <f>VLOOKUP(B2400,[1]Applicant!$B$2:$D$176,3,FALSE)</f>
        <v>#N/A</v>
      </c>
      <c r="B2400" t="s">
        <v>1263</v>
      </c>
      <c r="E2400">
        <v>1</v>
      </c>
      <c r="G2400">
        <f t="shared" si="37"/>
        <v>0</v>
      </c>
    </row>
    <row r="2401" spans="1:7" x14ac:dyDescent="0.25">
      <c r="A2401" t="e">
        <f>VLOOKUP(B2401,[1]Applicant!$B$2:$D$176,3,FALSE)</f>
        <v>#N/A</v>
      </c>
      <c r="B2401" t="s">
        <v>1263</v>
      </c>
      <c r="E2401">
        <v>1</v>
      </c>
      <c r="G2401">
        <f t="shared" si="37"/>
        <v>0</v>
      </c>
    </row>
    <row r="2402" spans="1:7" x14ac:dyDescent="0.25">
      <c r="A2402" t="e">
        <f>VLOOKUP(B2402,[1]Applicant!$B$2:$D$176,3,FALSE)</f>
        <v>#N/A</v>
      </c>
      <c r="B2402" t="s">
        <v>1264</v>
      </c>
      <c r="C2402" t="s">
        <v>552</v>
      </c>
      <c r="D2402" t="s">
        <v>521</v>
      </c>
      <c r="E2402">
        <v>1</v>
      </c>
      <c r="F2402" t="s">
        <v>521</v>
      </c>
      <c r="G2402">
        <f t="shared" si="37"/>
        <v>0</v>
      </c>
    </row>
    <row r="2403" spans="1:7" x14ac:dyDescent="0.25">
      <c r="A2403" t="e">
        <f>VLOOKUP(B2403,[1]Applicant!$B$2:$D$176,3,FALSE)</f>
        <v>#N/A</v>
      </c>
      <c r="B2403" t="s">
        <v>1264</v>
      </c>
      <c r="C2403" t="s">
        <v>524</v>
      </c>
      <c r="D2403" t="s">
        <v>521</v>
      </c>
      <c r="E2403">
        <v>1</v>
      </c>
      <c r="F2403" t="s">
        <v>521</v>
      </c>
      <c r="G2403">
        <f t="shared" si="37"/>
        <v>0</v>
      </c>
    </row>
    <row r="2404" spans="1:7" x14ac:dyDescent="0.25">
      <c r="A2404" t="e">
        <f>VLOOKUP(B2404,[1]Applicant!$B$2:$D$176,3,FALSE)</f>
        <v>#N/A</v>
      </c>
      <c r="B2404" t="s">
        <v>1264</v>
      </c>
      <c r="C2404" t="s">
        <v>526</v>
      </c>
      <c r="D2404" t="s">
        <v>521</v>
      </c>
      <c r="E2404">
        <v>1</v>
      </c>
      <c r="F2404" t="s">
        <v>521</v>
      </c>
      <c r="G2404">
        <f t="shared" si="37"/>
        <v>0</v>
      </c>
    </row>
    <row r="2405" spans="1:7" x14ac:dyDescent="0.25">
      <c r="A2405" t="e">
        <f>VLOOKUP(B2405,[1]Applicant!$B$2:$D$176,3,FALSE)</f>
        <v>#N/A</v>
      </c>
      <c r="B2405" t="s">
        <v>1264</v>
      </c>
      <c r="C2405" t="s">
        <v>528</v>
      </c>
      <c r="D2405" t="s">
        <v>521</v>
      </c>
      <c r="E2405">
        <v>1</v>
      </c>
      <c r="F2405" t="s">
        <v>521</v>
      </c>
      <c r="G2405">
        <f t="shared" si="37"/>
        <v>0</v>
      </c>
    </row>
    <row r="2406" spans="1:7" x14ac:dyDescent="0.25">
      <c r="A2406" t="e">
        <f>VLOOKUP(B2406,[1]Applicant!$B$2:$D$176,3,FALSE)</f>
        <v>#N/A</v>
      </c>
      <c r="B2406" t="s">
        <v>1264</v>
      </c>
      <c r="C2406" t="s">
        <v>529</v>
      </c>
      <c r="D2406" t="s">
        <v>521</v>
      </c>
      <c r="E2406">
        <v>1</v>
      </c>
      <c r="F2406" t="s">
        <v>521</v>
      </c>
      <c r="G2406">
        <f t="shared" si="37"/>
        <v>0</v>
      </c>
    </row>
    <row r="2407" spans="1:7" x14ac:dyDescent="0.25">
      <c r="A2407" t="e">
        <f>VLOOKUP(B2407,[1]Applicant!$B$2:$D$176,3,FALSE)</f>
        <v>#N/A</v>
      </c>
      <c r="B2407" t="s">
        <v>1264</v>
      </c>
      <c r="C2407" t="s">
        <v>532</v>
      </c>
      <c r="D2407" t="s">
        <v>521</v>
      </c>
      <c r="E2407">
        <v>1</v>
      </c>
      <c r="F2407" t="s">
        <v>521</v>
      </c>
      <c r="G2407">
        <f t="shared" si="37"/>
        <v>0</v>
      </c>
    </row>
    <row r="2408" spans="1:7" x14ac:dyDescent="0.25">
      <c r="A2408" t="e">
        <f>VLOOKUP(B2408,[1]Applicant!$B$2:$D$176,3,FALSE)</f>
        <v>#N/A</v>
      </c>
      <c r="B2408" t="s">
        <v>1264</v>
      </c>
      <c r="C2408" t="s">
        <v>534</v>
      </c>
      <c r="D2408" t="s">
        <v>521</v>
      </c>
      <c r="E2408">
        <v>1</v>
      </c>
      <c r="F2408" t="s">
        <v>521</v>
      </c>
      <c r="G2408">
        <f t="shared" si="37"/>
        <v>0</v>
      </c>
    </row>
    <row r="2409" spans="1:7" x14ac:dyDescent="0.25">
      <c r="A2409" t="e">
        <f>VLOOKUP(B2409,[1]Applicant!$B$2:$D$176,3,FALSE)</f>
        <v>#N/A</v>
      </c>
      <c r="B2409" t="s">
        <v>1264</v>
      </c>
      <c r="C2409" t="s">
        <v>536</v>
      </c>
      <c r="D2409" t="s">
        <v>521</v>
      </c>
      <c r="E2409">
        <v>1</v>
      </c>
      <c r="F2409" t="s">
        <v>521</v>
      </c>
      <c r="G2409">
        <f t="shared" si="37"/>
        <v>0</v>
      </c>
    </row>
    <row r="2410" spans="1:7" x14ac:dyDescent="0.25">
      <c r="A2410" t="e">
        <f>VLOOKUP(B2410,[1]Applicant!$B$2:$D$176,3,FALSE)</f>
        <v>#N/A</v>
      </c>
      <c r="B2410" t="s">
        <v>1264</v>
      </c>
      <c r="C2410" t="s">
        <v>538</v>
      </c>
      <c r="D2410" t="s">
        <v>521</v>
      </c>
      <c r="E2410">
        <v>1</v>
      </c>
      <c r="F2410" t="s">
        <v>521</v>
      </c>
      <c r="G2410">
        <f t="shared" si="37"/>
        <v>0</v>
      </c>
    </row>
    <row r="2411" spans="1:7" x14ac:dyDescent="0.25">
      <c r="A2411" t="e">
        <f>VLOOKUP(B2411,[1]Applicant!$B$2:$D$176,3,FALSE)</f>
        <v>#N/A</v>
      </c>
      <c r="B2411" t="s">
        <v>1264</v>
      </c>
      <c r="C2411" t="s">
        <v>539</v>
      </c>
      <c r="D2411" t="s">
        <v>521</v>
      </c>
      <c r="E2411">
        <v>1</v>
      </c>
      <c r="F2411" t="s">
        <v>521</v>
      </c>
      <c r="G2411">
        <f t="shared" si="37"/>
        <v>0</v>
      </c>
    </row>
    <row r="2412" spans="1:7" x14ac:dyDescent="0.25">
      <c r="A2412" t="e">
        <f>VLOOKUP(B2412,[1]Applicant!$B$2:$D$176,3,FALSE)</f>
        <v>#N/A</v>
      </c>
      <c r="B2412" t="s">
        <v>1264</v>
      </c>
      <c r="C2412" t="s">
        <v>541</v>
      </c>
      <c r="D2412" t="s">
        <v>521</v>
      </c>
      <c r="E2412">
        <v>1</v>
      </c>
      <c r="F2412" t="s">
        <v>521</v>
      </c>
      <c r="G2412">
        <f t="shared" si="37"/>
        <v>0</v>
      </c>
    </row>
    <row r="2413" spans="1:7" x14ac:dyDescent="0.25">
      <c r="A2413" t="e">
        <f>VLOOKUP(B2413,[1]Applicant!$B$2:$D$176,3,FALSE)</f>
        <v>#N/A</v>
      </c>
      <c r="B2413" t="s">
        <v>1264</v>
      </c>
      <c r="C2413" t="s">
        <v>543</v>
      </c>
      <c r="D2413" t="s">
        <v>521</v>
      </c>
      <c r="E2413">
        <v>1</v>
      </c>
      <c r="F2413" t="s">
        <v>521</v>
      </c>
      <c r="G2413">
        <f t="shared" si="37"/>
        <v>0</v>
      </c>
    </row>
    <row r="2414" spans="1:7" x14ac:dyDescent="0.25">
      <c r="A2414" t="e">
        <f>VLOOKUP(B2414,[1]Applicant!$B$2:$D$176,3,FALSE)</f>
        <v>#N/A</v>
      </c>
      <c r="B2414" t="s">
        <v>1264</v>
      </c>
      <c r="C2414" t="s">
        <v>545</v>
      </c>
      <c r="D2414" t="s">
        <v>521</v>
      </c>
      <c r="E2414">
        <v>1</v>
      </c>
      <c r="F2414" t="s">
        <v>521</v>
      </c>
      <c r="G2414">
        <f t="shared" si="37"/>
        <v>0</v>
      </c>
    </row>
    <row r="2415" spans="1:7" x14ac:dyDescent="0.25">
      <c r="A2415" t="e">
        <f>VLOOKUP(B2415,[1]Applicant!$B$2:$D$176,3,FALSE)</f>
        <v>#N/A</v>
      </c>
      <c r="B2415" t="s">
        <v>1264</v>
      </c>
      <c r="C2415" t="s">
        <v>547</v>
      </c>
      <c r="D2415" t="s">
        <v>521</v>
      </c>
      <c r="E2415">
        <v>1</v>
      </c>
      <c r="F2415" t="s">
        <v>521</v>
      </c>
      <c r="G2415">
        <f t="shared" si="37"/>
        <v>0</v>
      </c>
    </row>
    <row r="2416" spans="1:7" x14ac:dyDescent="0.25">
      <c r="A2416" t="e">
        <f>VLOOKUP(B2416,[1]Applicant!$B$2:$D$176,3,FALSE)</f>
        <v>#N/A</v>
      </c>
      <c r="B2416" t="s">
        <v>1264</v>
      </c>
      <c r="C2416" t="s">
        <v>550</v>
      </c>
      <c r="D2416" t="s">
        <v>521</v>
      </c>
      <c r="E2416">
        <v>1</v>
      </c>
      <c r="F2416" t="s">
        <v>521</v>
      </c>
      <c r="G2416">
        <f t="shared" si="37"/>
        <v>0</v>
      </c>
    </row>
    <row r="2417" spans="1:7" x14ac:dyDescent="0.25">
      <c r="A2417" t="e">
        <f>VLOOKUP(B2417,[1]Applicant!$B$2:$D$176,3,FALSE)</f>
        <v>#N/A</v>
      </c>
      <c r="B2417" t="s">
        <v>1265</v>
      </c>
      <c r="D2417" t="s">
        <v>533</v>
      </c>
      <c r="E2417">
        <v>1</v>
      </c>
      <c r="F2417" t="s">
        <v>533</v>
      </c>
      <c r="G2417">
        <f t="shared" si="37"/>
        <v>0</v>
      </c>
    </row>
    <row r="2418" spans="1:7" x14ac:dyDescent="0.25">
      <c r="A2418" t="e">
        <f>VLOOKUP(B2418,[1]Applicant!$B$2:$D$176,3,FALSE)</f>
        <v>#N/A</v>
      </c>
      <c r="B2418" t="s">
        <v>1265</v>
      </c>
      <c r="D2418" t="s">
        <v>533</v>
      </c>
      <c r="E2418">
        <v>1</v>
      </c>
      <c r="F2418" t="s">
        <v>533</v>
      </c>
      <c r="G2418">
        <f t="shared" si="37"/>
        <v>0</v>
      </c>
    </row>
    <row r="2419" spans="1:7" x14ac:dyDescent="0.25">
      <c r="A2419" t="e">
        <f>VLOOKUP(B2419,[1]Applicant!$B$2:$D$176,3,FALSE)</f>
        <v>#N/A</v>
      </c>
      <c r="B2419" t="s">
        <v>1265</v>
      </c>
      <c r="D2419" t="s">
        <v>533</v>
      </c>
      <c r="E2419">
        <v>1</v>
      </c>
      <c r="F2419" t="s">
        <v>533</v>
      </c>
      <c r="G2419">
        <f t="shared" si="37"/>
        <v>0</v>
      </c>
    </row>
    <row r="2420" spans="1:7" x14ac:dyDescent="0.25">
      <c r="A2420" t="e">
        <f>VLOOKUP(B2420,[1]Applicant!$B$2:$D$176,3,FALSE)</f>
        <v>#N/A</v>
      </c>
      <c r="B2420" t="s">
        <v>1265</v>
      </c>
      <c r="D2420" t="s">
        <v>533</v>
      </c>
      <c r="E2420">
        <v>1</v>
      </c>
      <c r="F2420" t="s">
        <v>533</v>
      </c>
      <c r="G2420">
        <f t="shared" si="37"/>
        <v>0</v>
      </c>
    </row>
    <row r="2421" spans="1:7" x14ac:dyDescent="0.25">
      <c r="A2421" t="e">
        <f>VLOOKUP(B2421,[1]Applicant!$B$2:$D$176,3,FALSE)</f>
        <v>#N/A</v>
      </c>
      <c r="B2421" t="s">
        <v>1265</v>
      </c>
      <c r="D2421" t="s">
        <v>533</v>
      </c>
      <c r="E2421">
        <v>1</v>
      </c>
      <c r="F2421" t="s">
        <v>533</v>
      </c>
      <c r="G2421">
        <f t="shared" si="37"/>
        <v>0</v>
      </c>
    </row>
    <row r="2422" spans="1:7" x14ac:dyDescent="0.25">
      <c r="A2422" t="e">
        <f>VLOOKUP(B2422,[1]Applicant!$B$2:$D$176,3,FALSE)</f>
        <v>#N/A</v>
      </c>
      <c r="B2422" t="s">
        <v>1265</v>
      </c>
      <c r="D2422" t="s">
        <v>533</v>
      </c>
      <c r="E2422">
        <v>1</v>
      </c>
      <c r="F2422" t="s">
        <v>533</v>
      </c>
      <c r="G2422">
        <f t="shared" si="37"/>
        <v>0</v>
      </c>
    </row>
    <row r="2423" spans="1:7" x14ac:dyDescent="0.25">
      <c r="A2423" t="e">
        <f>VLOOKUP(B2423,[1]Applicant!$B$2:$D$176,3,FALSE)</f>
        <v>#N/A</v>
      </c>
      <c r="B2423" t="s">
        <v>1265</v>
      </c>
      <c r="D2423" t="s">
        <v>533</v>
      </c>
      <c r="E2423">
        <v>1</v>
      </c>
      <c r="F2423" t="s">
        <v>533</v>
      </c>
      <c r="G2423">
        <f t="shared" si="37"/>
        <v>0</v>
      </c>
    </row>
    <row r="2424" spans="1:7" x14ac:dyDescent="0.25">
      <c r="A2424" t="e">
        <f>VLOOKUP(B2424,[1]Applicant!$B$2:$D$176,3,FALSE)</f>
        <v>#N/A</v>
      </c>
      <c r="B2424" t="s">
        <v>1265</v>
      </c>
      <c r="D2424" t="s">
        <v>533</v>
      </c>
      <c r="E2424">
        <v>1</v>
      </c>
      <c r="F2424" t="s">
        <v>533</v>
      </c>
      <c r="G2424">
        <f t="shared" si="37"/>
        <v>0</v>
      </c>
    </row>
    <row r="2425" spans="1:7" x14ac:dyDescent="0.25">
      <c r="A2425" t="e">
        <f>VLOOKUP(B2425,[1]Applicant!$B$2:$D$176,3,FALSE)</f>
        <v>#N/A</v>
      </c>
      <c r="B2425" t="s">
        <v>1265</v>
      </c>
      <c r="D2425" t="s">
        <v>533</v>
      </c>
      <c r="E2425">
        <v>1</v>
      </c>
      <c r="F2425" t="s">
        <v>533</v>
      </c>
      <c r="G2425">
        <f t="shared" si="37"/>
        <v>0</v>
      </c>
    </row>
    <row r="2426" spans="1:7" x14ac:dyDescent="0.25">
      <c r="A2426" t="e">
        <f>VLOOKUP(B2426,[1]Applicant!$B$2:$D$176,3,FALSE)</f>
        <v>#N/A</v>
      </c>
      <c r="B2426" t="s">
        <v>1265</v>
      </c>
      <c r="D2426" t="s">
        <v>533</v>
      </c>
      <c r="E2426">
        <v>1</v>
      </c>
      <c r="F2426" t="s">
        <v>533</v>
      </c>
      <c r="G2426">
        <f t="shared" si="37"/>
        <v>0</v>
      </c>
    </row>
    <row r="2427" spans="1:7" x14ac:dyDescent="0.25">
      <c r="A2427" t="e">
        <f>VLOOKUP(B2427,[1]Applicant!$B$2:$D$176,3,FALSE)</f>
        <v>#N/A</v>
      </c>
      <c r="B2427" t="s">
        <v>1265</v>
      </c>
      <c r="D2427" t="s">
        <v>533</v>
      </c>
      <c r="E2427">
        <v>1</v>
      </c>
      <c r="F2427" t="s">
        <v>533</v>
      </c>
      <c r="G2427">
        <f t="shared" si="37"/>
        <v>0</v>
      </c>
    </row>
    <row r="2428" spans="1:7" x14ac:dyDescent="0.25">
      <c r="A2428" t="e">
        <f>VLOOKUP(B2428,[1]Applicant!$B$2:$D$176,3,FALSE)</f>
        <v>#N/A</v>
      </c>
      <c r="B2428" t="s">
        <v>1265</v>
      </c>
      <c r="D2428" t="s">
        <v>533</v>
      </c>
      <c r="E2428">
        <v>1</v>
      </c>
      <c r="F2428" t="s">
        <v>533</v>
      </c>
      <c r="G2428">
        <f t="shared" si="37"/>
        <v>0</v>
      </c>
    </row>
    <row r="2429" spans="1:7" x14ac:dyDescent="0.25">
      <c r="A2429" t="e">
        <f>VLOOKUP(B2429,[1]Applicant!$B$2:$D$176,3,FALSE)</f>
        <v>#N/A</v>
      </c>
      <c r="B2429" t="s">
        <v>1265</v>
      </c>
      <c r="D2429" t="s">
        <v>533</v>
      </c>
      <c r="E2429">
        <v>1</v>
      </c>
      <c r="F2429" t="s">
        <v>533</v>
      </c>
      <c r="G2429">
        <f t="shared" si="37"/>
        <v>0</v>
      </c>
    </row>
    <row r="2430" spans="1:7" x14ac:dyDescent="0.25">
      <c r="A2430" t="e">
        <f>VLOOKUP(B2430,[1]Applicant!$B$2:$D$176,3,FALSE)</f>
        <v>#N/A</v>
      </c>
      <c r="B2430" t="s">
        <v>1265</v>
      </c>
      <c r="D2430" t="s">
        <v>533</v>
      </c>
      <c r="E2430">
        <v>1</v>
      </c>
      <c r="F2430" t="s">
        <v>533</v>
      </c>
      <c r="G2430">
        <f t="shared" si="37"/>
        <v>0</v>
      </c>
    </row>
    <row r="2431" spans="1:7" x14ac:dyDescent="0.25">
      <c r="A2431" t="e">
        <f>VLOOKUP(B2431,[1]Applicant!$B$2:$D$176,3,FALSE)</f>
        <v>#N/A</v>
      </c>
      <c r="B2431" t="s">
        <v>1265</v>
      </c>
      <c r="D2431" t="s">
        <v>533</v>
      </c>
      <c r="E2431">
        <v>1</v>
      </c>
      <c r="F2431" t="s">
        <v>533</v>
      </c>
      <c r="G2431">
        <f t="shared" si="37"/>
        <v>0</v>
      </c>
    </row>
    <row r="2432" spans="1:7" x14ac:dyDescent="0.25">
      <c r="A2432" t="e">
        <f>VLOOKUP(B2432,[1]Applicant!$B$2:$D$176,3,FALSE)</f>
        <v>#N/A</v>
      </c>
      <c r="B2432" t="s">
        <v>1266</v>
      </c>
      <c r="C2432" t="s">
        <v>552</v>
      </c>
      <c r="D2432" t="s">
        <v>626</v>
      </c>
      <c r="E2432">
        <v>1</v>
      </c>
      <c r="F2432" t="s">
        <v>808</v>
      </c>
      <c r="G2432">
        <f t="shared" si="37"/>
        <v>1</v>
      </c>
    </row>
    <row r="2433" spans="1:7" x14ac:dyDescent="0.25">
      <c r="A2433" t="e">
        <f>VLOOKUP(B2433,[1]Applicant!$B$2:$D$176,3,FALSE)</f>
        <v>#N/A</v>
      </c>
      <c r="B2433" t="s">
        <v>1266</v>
      </c>
      <c r="C2433" t="s">
        <v>524</v>
      </c>
      <c r="D2433" t="s">
        <v>626</v>
      </c>
      <c r="E2433">
        <v>1</v>
      </c>
      <c r="F2433" t="s">
        <v>808</v>
      </c>
      <c r="G2433">
        <f t="shared" si="37"/>
        <v>1</v>
      </c>
    </row>
    <row r="2434" spans="1:7" x14ac:dyDescent="0.25">
      <c r="A2434" t="e">
        <f>VLOOKUP(B2434,[1]Applicant!$B$2:$D$176,3,FALSE)</f>
        <v>#N/A</v>
      </c>
      <c r="B2434" t="s">
        <v>1266</v>
      </c>
      <c r="C2434" t="s">
        <v>526</v>
      </c>
      <c r="D2434" t="s">
        <v>626</v>
      </c>
      <c r="E2434">
        <v>1</v>
      </c>
      <c r="F2434" t="s">
        <v>809</v>
      </c>
      <c r="G2434">
        <f t="shared" ref="G2434:G2497" si="38">IFERROR(VLOOKUP(D2434,$I$2:$J$126,2,0),0)</f>
        <v>1</v>
      </c>
    </row>
    <row r="2435" spans="1:7" x14ac:dyDescent="0.25">
      <c r="A2435" t="e">
        <f>VLOOKUP(B2435,[1]Applicant!$B$2:$D$176,3,FALSE)</f>
        <v>#N/A</v>
      </c>
      <c r="B2435" t="s">
        <v>1266</v>
      </c>
      <c r="C2435" t="s">
        <v>528</v>
      </c>
      <c r="D2435" t="s">
        <v>626</v>
      </c>
      <c r="E2435">
        <v>1</v>
      </c>
      <c r="F2435" t="s">
        <v>808</v>
      </c>
      <c r="G2435">
        <f t="shared" si="38"/>
        <v>1</v>
      </c>
    </row>
    <row r="2436" spans="1:7" x14ac:dyDescent="0.25">
      <c r="A2436" t="e">
        <f>VLOOKUP(B2436,[1]Applicant!$B$2:$D$176,3,FALSE)</f>
        <v>#N/A</v>
      </c>
      <c r="B2436" t="s">
        <v>1266</v>
      </c>
      <c r="C2436" t="s">
        <v>529</v>
      </c>
      <c r="D2436" t="s">
        <v>626</v>
      </c>
      <c r="E2436">
        <v>1</v>
      </c>
      <c r="F2436" t="s">
        <v>808</v>
      </c>
      <c r="G2436">
        <f t="shared" si="38"/>
        <v>1</v>
      </c>
    </row>
    <row r="2437" spans="1:7" x14ac:dyDescent="0.25">
      <c r="A2437" t="e">
        <f>VLOOKUP(B2437,[1]Applicant!$B$2:$D$176,3,FALSE)</f>
        <v>#N/A</v>
      </c>
      <c r="B2437" t="s">
        <v>1266</v>
      </c>
      <c r="C2437" t="s">
        <v>532</v>
      </c>
      <c r="D2437" t="s">
        <v>626</v>
      </c>
      <c r="E2437">
        <v>1</v>
      </c>
      <c r="F2437" t="s">
        <v>808</v>
      </c>
      <c r="G2437">
        <f t="shared" si="38"/>
        <v>1</v>
      </c>
    </row>
    <row r="2438" spans="1:7" x14ac:dyDescent="0.25">
      <c r="A2438" t="e">
        <f>VLOOKUP(B2438,[1]Applicant!$B$2:$D$176,3,FALSE)</f>
        <v>#N/A</v>
      </c>
      <c r="B2438" t="s">
        <v>1266</v>
      </c>
      <c r="C2438" t="s">
        <v>534</v>
      </c>
      <c r="D2438" t="s">
        <v>626</v>
      </c>
      <c r="E2438">
        <v>1</v>
      </c>
      <c r="F2438" t="s">
        <v>808</v>
      </c>
      <c r="G2438">
        <f t="shared" si="38"/>
        <v>1</v>
      </c>
    </row>
    <row r="2439" spans="1:7" x14ac:dyDescent="0.25">
      <c r="A2439" t="e">
        <f>VLOOKUP(B2439,[1]Applicant!$B$2:$D$176,3,FALSE)</f>
        <v>#N/A</v>
      </c>
      <c r="B2439" t="s">
        <v>1266</v>
      </c>
      <c r="C2439" t="s">
        <v>536</v>
      </c>
      <c r="D2439" t="s">
        <v>626</v>
      </c>
      <c r="E2439">
        <v>1</v>
      </c>
      <c r="F2439" t="s">
        <v>808</v>
      </c>
      <c r="G2439">
        <f t="shared" si="38"/>
        <v>1</v>
      </c>
    </row>
    <row r="2440" spans="1:7" x14ac:dyDescent="0.25">
      <c r="A2440" t="e">
        <f>VLOOKUP(B2440,[1]Applicant!$B$2:$D$176,3,FALSE)</f>
        <v>#N/A</v>
      </c>
      <c r="B2440" t="s">
        <v>1266</v>
      </c>
      <c r="C2440" t="s">
        <v>538</v>
      </c>
      <c r="D2440" t="s">
        <v>626</v>
      </c>
      <c r="E2440">
        <v>1</v>
      </c>
      <c r="F2440" t="s">
        <v>808</v>
      </c>
      <c r="G2440">
        <f t="shared" si="38"/>
        <v>1</v>
      </c>
    </row>
    <row r="2441" spans="1:7" x14ac:dyDescent="0.25">
      <c r="A2441" t="e">
        <f>VLOOKUP(B2441,[1]Applicant!$B$2:$D$176,3,FALSE)</f>
        <v>#N/A</v>
      </c>
      <c r="B2441" t="s">
        <v>1266</v>
      </c>
      <c r="C2441" t="s">
        <v>539</v>
      </c>
      <c r="D2441" t="s">
        <v>626</v>
      </c>
      <c r="E2441">
        <v>1</v>
      </c>
      <c r="F2441" t="s">
        <v>808</v>
      </c>
      <c r="G2441">
        <f t="shared" si="38"/>
        <v>1</v>
      </c>
    </row>
    <row r="2442" spans="1:7" x14ac:dyDescent="0.25">
      <c r="A2442" t="e">
        <f>VLOOKUP(B2442,[1]Applicant!$B$2:$D$176,3,FALSE)</f>
        <v>#N/A</v>
      </c>
      <c r="B2442" t="s">
        <v>1266</v>
      </c>
      <c r="C2442" t="s">
        <v>541</v>
      </c>
      <c r="D2442" t="s">
        <v>626</v>
      </c>
      <c r="E2442">
        <v>1</v>
      </c>
      <c r="F2442" t="s">
        <v>808</v>
      </c>
      <c r="G2442">
        <f t="shared" si="38"/>
        <v>1</v>
      </c>
    </row>
    <row r="2443" spans="1:7" x14ac:dyDescent="0.25">
      <c r="A2443" t="e">
        <f>VLOOKUP(B2443,[1]Applicant!$B$2:$D$176,3,FALSE)</f>
        <v>#N/A</v>
      </c>
      <c r="B2443" t="s">
        <v>1266</v>
      </c>
      <c r="C2443" t="s">
        <v>543</v>
      </c>
      <c r="D2443" t="s">
        <v>626</v>
      </c>
      <c r="E2443">
        <v>1</v>
      </c>
      <c r="F2443" t="s">
        <v>808</v>
      </c>
      <c r="G2443">
        <f t="shared" si="38"/>
        <v>1</v>
      </c>
    </row>
    <row r="2444" spans="1:7" x14ac:dyDescent="0.25">
      <c r="A2444" t="e">
        <f>VLOOKUP(B2444,[1]Applicant!$B$2:$D$176,3,FALSE)</f>
        <v>#N/A</v>
      </c>
      <c r="B2444" t="s">
        <v>1266</v>
      </c>
      <c r="C2444" t="s">
        <v>545</v>
      </c>
      <c r="D2444" t="s">
        <v>626</v>
      </c>
      <c r="E2444">
        <v>1</v>
      </c>
      <c r="F2444" t="s">
        <v>808</v>
      </c>
      <c r="G2444">
        <f t="shared" si="38"/>
        <v>1</v>
      </c>
    </row>
    <row r="2445" spans="1:7" x14ac:dyDescent="0.25">
      <c r="A2445" t="e">
        <f>VLOOKUP(B2445,[1]Applicant!$B$2:$D$176,3,FALSE)</f>
        <v>#N/A</v>
      </c>
      <c r="B2445" t="s">
        <v>1266</v>
      </c>
      <c r="C2445" t="s">
        <v>547</v>
      </c>
      <c r="D2445" t="s">
        <v>626</v>
      </c>
      <c r="E2445">
        <v>1</v>
      </c>
      <c r="F2445" t="s">
        <v>808</v>
      </c>
      <c r="G2445">
        <f t="shared" si="38"/>
        <v>1</v>
      </c>
    </row>
    <row r="2446" spans="1:7" x14ac:dyDescent="0.25">
      <c r="A2446" t="e">
        <f>VLOOKUP(B2446,[1]Applicant!$B$2:$D$176,3,FALSE)</f>
        <v>#N/A</v>
      </c>
      <c r="B2446" t="s">
        <v>1266</v>
      </c>
      <c r="C2446" t="s">
        <v>550</v>
      </c>
      <c r="D2446" t="s">
        <v>626</v>
      </c>
      <c r="E2446">
        <v>1</v>
      </c>
      <c r="F2446" t="s">
        <v>808</v>
      </c>
      <c r="G2446">
        <f t="shared" si="38"/>
        <v>1</v>
      </c>
    </row>
    <row r="2447" spans="1:7" x14ac:dyDescent="0.25">
      <c r="A2447" t="e">
        <f>VLOOKUP(B2447,[1]Applicant!$B$2:$D$176,3,FALSE)</f>
        <v>#N/A</v>
      </c>
      <c r="B2447" t="s">
        <v>1266</v>
      </c>
      <c r="C2447" t="s">
        <v>627</v>
      </c>
      <c r="D2447" t="s">
        <v>626</v>
      </c>
      <c r="E2447">
        <v>1</v>
      </c>
      <c r="F2447" t="s">
        <v>808</v>
      </c>
      <c r="G2447">
        <f t="shared" si="38"/>
        <v>1</v>
      </c>
    </row>
    <row r="2448" spans="1:7" x14ac:dyDescent="0.25">
      <c r="A2448" t="e">
        <f>VLOOKUP(B2448,[1]Applicant!$B$2:$D$176,3,FALSE)</f>
        <v>#N/A</v>
      </c>
      <c r="B2448" t="s">
        <v>1267</v>
      </c>
      <c r="C2448" t="s">
        <v>552</v>
      </c>
      <c r="D2448" t="s">
        <v>533</v>
      </c>
      <c r="E2448">
        <v>1</v>
      </c>
      <c r="F2448" t="s">
        <v>533</v>
      </c>
      <c r="G2448">
        <f t="shared" si="38"/>
        <v>0</v>
      </c>
    </row>
    <row r="2449" spans="1:7" x14ac:dyDescent="0.25">
      <c r="A2449" t="e">
        <f>VLOOKUP(B2449,[1]Applicant!$B$2:$D$176,3,FALSE)</f>
        <v>#N/A</v>
      </c>
      <c r="B2449" t="s">
        <v>1267</v>
      </c>
      <c r="C2449" t="s">
        <v>524</v>
      </c>
      <c r="D2449" t="s">
        <v>533</v>
      </c>
      <c r="E2449">
        <v>1</v>
      </c>
      <c r="F2449" t="s">
        <v>533</v>
      </c>
      <c r="G2449">
        <f t="shared" si="38"/>
        <v>0</v>
      </c>
    </row>
    <row r="2450" spans="1:7" x14ac:dyDescent="0.25">
      <c r="A2450" t="e">
        <f>VLOOKUP(B2450,[1]Applicant!$B$2:$D$176,3,FALSE)</f>
        <v>#N/A</v>
      </c>
      <c r="B2450" t="s">
        <v>1267</v>
      </c>
      <c r="C2450" t="s">
        <v>526</v>
      </c>
      <c r="D2450" t="s">
        <v>533</v>
      </c>
      <c r="E2450">
        <v>1</v>
      </c>
      <c r="F2450" t="s">
        <v>533</v>
      </c>
      <c r="G2450">
        <f t="shared" si="38"/>
        <v>0</v>
      </c>
    </row>
    <row r="2451" spans="1:7" x14ac:dyDescent="0.25">
      <c r="A2451" t="e">
        <f>VLOOKUP(B2451,[1]Applicant!$B$2:$D$176,3,FALSE)</f>
        <v>#N/A</v>
      </c>
      <c r="B2451" t="s">
        <v>1267</v>
      </c>
      <c r="C2451" t="s">
        <v>528</v>
      </c>
      <c r="D2451" t="s">
        <v>533</v>
      </c>
      <c r="E2451">
        <v>1</v>
      </c>
      <c r="F2451" t="s">
        <v>533</v>
      </c>
      <c r="G2451">
        <f t="shared" si="38"/>
        <v>0</v>
      </c>
    </row>
    <row r="2452" spans="1:7" x14ac:dyDescent="0.25">
      <c r="A2452" t="e">
        <f>VLOOKUP(B2452,[1]Applicant!$B$2:$D$176,3,FALSE)</f>
        <v>#N/A</v>
      </c>
      <c r="B2452" t="s">
        <v>1267</v>
      </c>
      <c r="C2452" t="s">
        <v>529</v>
      </c>
      <c r="D2452" t="s">
        <v>533</v>
      </c>
      <c r="E2452">
        <v>1</v>
      </c>
      <c r="F2452" t="s">
        <v>533</v>
      </c>
      <c r="G2452">
        <f t="shared" si="38"/>
        <v>0</v>
      </c>
    </row>
    <row r="2453" spans="1:7" x14ac:dyDescent="0.25">
      <c r="A2453" t="e">
        <f>VLOOKUP(B2453,[1]Applicant!$B$2:$D$176,3,FALSE)</f>
        <v>#N/A</v>
      </c>
      <c r="B2453" t="s">
        <v>1267</v>
      </c>
      <c r="C2453" t="s">
        <v>532</v>
      </c>
      <c r="D2453" t="s">
        <v>533</v>
      </c>
      <c r="E2453">
        <v>1</v>
      </c>
      <c r="F2453" t="s">
        <v>533</v>
      </c>
      <c r="G2453">
        <f t="shared" si="38"/>
        <v>0</v>
      </c>
    </row>
    <row r="2454" spans="1:7" x14ac:dyDescent="0.25">
      <c r="A2454" t="e">
        <f>VLOOKUP(B2454,[1]Applicant!$B$2:$D$176,3,FALSE)</f>
        <v>#N/A</v>
      </c>
      <c r="B2454" t="s">
        <v>1267</v>
      </c>
      <c r="C2454" t="s">
        <v>534</v>
      </c>
      <c r="D2454" t="s">
        <v>533</v>
      </c>
      <c r="E2454">
        <v>1</v>
      </c>
      <c r="F2454" t="s">
        <v>533</v>
      </c>
      <c r="G2454">
        <f t="shared" si="38"/>
        <v>0</v>
      </c>
    </row>
    <row r="2455" spans="1:7" x14ac:dyDescent="0.25">
      <c r="A2455" t="e">
        <f>VLOOKUP(B2455,[1]Applicant!$B$2:$D$176,3,FALSE)</f>
        <v>#N/A</v>
      </c>
      <c r="B2455" t="s">
        <v>1267</v>
      </c>
      <c r="C2455" t="s">
        <v>536</v>
      </c>
      <c r="D2455" t="s">
        <v>533</v>
      </c>
      <c r="E2455">
        <v>1</v>
      </c>
      <c r="F2455" t="s">
        <v>533</v>
      </c>
      <c r="G2455">
        <f t="shared" si="38"/>
        <v>0</v>
      </c>
    </row>
    <row r="2456" spans="1:7" x14ac:dyDescent="0.25">
      <c r="A2456" t="e">
        <f>VLOOKUP(B2456,[1]Applicant!$B$2:$D$176,3,FALSE)</f>
        <v>#N/A</v>
      </c>
      <c r="B2456" t="s">
        <v>1267</v>
      </c>
      <c r="C2456" t="s">
        <v>538</v>
      </c>
      <c r="D2456" t="s">
        <v>533</v>
      </c>
      <c r="E2456">
        <v>1</v>
      </c>
      <c r="F2456" t="s">
        <v>533</v>
      </c>
      <c r="G2456">
        <f t="shared" si="38"/>
        <v>0</v>
      </c>
    </row>
    <row r="2457" spans="1:7" x14ac:dyDescent="0.25">
      <c r="A2457" t="e">
        <f>VLOOKUP(B2457,[1]Applicant!$B$2:$D$176,3,FALSE)</f>
        <v>#N/A</v>
      </c>
      <c r="B2457" t="s">
        <v>1267</v>
      </c>
      <c r="C2457" t="s">
        <v>539</v>
      </c>
      <c r="D2457" t="s">
        <v>533</v>
      </c>
      <c r="E2457">
        <v>1</v>
      </c>
      <c r="F2457" t="s">
        <v>533</v>
      </c>
      <c r="G2457">
        <f t="shared" si="38"/>
        <v>0</v>
      </c>
    </row>
    <row r="2458" spans="1:7" x14ac:dyDescent="0.25">
      <c r="A2458" t="e">
        <f>VLOOKUP(B2458,[1]Applicant!$B$2:$D$176,3,FALSE)</f>
        <v>#N/A</v>
      </c>
      <c r="B2458" t="s">
        <v>1267</v>
      </c>
      <c r="C2458" t="s">
        <v>541</v>
      </c>
      <c r="D2458" t="s">
        <v>533</v>
      </c>
      <c r="E2458">
        <v>1</v>
      </c>
      <c r="F2458" t="s">
        <v>533</v>
      </c>
      <c r="G2458">
        <f t="shared" si="38"/>
        <v>0</v>
      </c>
    </row>
    <row r="2459" spans="1:7" x14ac:dyDescent="0.25">
      <c r="A2459" t="e">
        <f>VLOOKUP(B2459,[1]Applicant!$B$2:$D$176,3,FALSE)</f>
        <v>#N/A</v>
      </c>
      <c r="B2459" t="s">
        <v>1267</v>
      </c>
      <c r="C2459" t="s">
        <v>543</v>
      </c>
      <c r="D2459" t="s">
        <v>533</v>
      </c>
      <c r="E2459">
        <v>1</v>
      </c>
      <c r="F2459" t="s">
        <v>533</v>
      </c>
      <c r="G2459">
        <f t="shared" si="38"/>
        <v>0</v>
      </c>
    </row>
    <row r="2460" spans="1:7" x14ac:dyDescent="0.25">
      <c r="A2460" t="e">
        <f>VLOOKUP(B2460,[1]Applicant!$B$2:$D$176,3,FALSE)</f>
        <v>#N/A</v>
      </c>
      <c r="B2460" t="s">
        <v>1267</v>
      </c>
      <c r="C2460" t="s">
        <v>545</v>
      </c>
      <c r="D2460" t="s">
        <v>533</v>
      </c>
      <c r="E2460">
        <v>1</v>
      </c>
      <c r="F2460" t="s">
        <v>533</v>
      </c>
      <c r="G2460">
        <f t="shared" si="38"/>
        <v>0</v>
      </c>
    </row>
    <row r="2461" spans="1:7" x14ac:dyDescent="0.25">
      <c r="A2461" t="e">
        <f>VLOOKUP(B2461,[1]Applicant!$B$2:$D$176,3,FALSE)</f>
        <v>#N/A</v>
      </c>
      <c r="B2461" t="s">
        <v>1267</v>
      </c>
      <c r="C2461" t="s">
        <v>547</v>
      </c>
      <c r="D2461" t="s">
        <v>533</v>
      </c>
      <c r="E2461">
        <v>1</v>
      </c>
      <c r="F2461" t="s">
        <v>533</v>
      </c>
      <c r="G2461">
        <f t="shared" si="38"/>
        <v>0</v>
      </c>
    </row>
    <row r="2462" spans="1:7" x14ac:dyDescent="0.25">
      <c r="A2462" t="e">
        <f>VLOOKUP(B2462,[1]Applicant!$B$2:$D$176,3,FALSE)</f>
        <v>#N/A</v>
      </c>
      <c r="B2462" t="s">
        <v>1267</v>
      </c>
      <c r="C2462" t="s">
        <v>550</v>
      </c>
      <c r="D2462" t="s">
        <v>533</v>
      </c>
      <c r="E2462">
        <v>1</v>
      </c>
      <c r="F2462" t="s">
        <v>533</v>
      </c>
      <c r="G2462">
        <f t="shared" si="38"/>
        <v>0</v>
      </c>
    </row>
    <row r="2463" spans="1:7" x14ac:dyDescent="0.25">
      <c r="A2463" t="e">
        <f>VLOOKUP(B2463,[1]Applicant!$B$2:$D$176,3,FALSE)</f>
        <v>#N/A</v>
      </c>
      <c r="B2463" t="s">
        <v>1268</v>
      </c>
      <c r="C2463" t="s">
        <v>552</v>
      </c>
      <c r="E2463">
        <v>1</v>
      </c>
      <c r="G2463">
        <f t="shared" si="38"/>
        <v>0</v>
      </c>
    </row>
    <row r="2464" spans="1:7" x14ac:dyDescent="0.25">
      <c r="A2464" t="e">
        <f>VLOOKUP(B2464,[1]Applicant!$B$2:$D$176,3,FALSE)</f>
        <v>#N/A</v>
      </c>
      <c r="B2464" t="s">
        <v>1268</v>
      </c>
      <c r="C2464" t="s">
        <v>524</v>
      </c>
      <c r="E2464">
        <v>1</v>
      </c>
      <c r="G2464">
        <f t="shared" si="38"/>
        <v>0</v>
      </c>
    </row>
    <row r="2465" spans="1:7" x14ac:dyDescent="0.25">
      <c r="A2465" t="e">
        <f>VLOOKUP(B2465,[1]Applicant!$B$2:$D$176,3,FALSE)</f>
        <v>#N/A</v>
      </c>
      <c r="B2465" t="s">
        <v>1268</v>
      </c>
      <c r="C2465" t="s">
        <v>526</v>
      </c>
      <c r="E2465">
        <v>1</v>
      </c>
      <c r="G2465">
        <f t="shared" si="38"/>
        <v>0</v>
      </c>
    </row>
    <row r="2466" spans="1:7" x14ac:dyDescent="0.25">
      <c r="A2466" t="e">
        <f>VLOOKUP(B2466,[1]Applicant!$B$2:$D$176,3,FALSE)</f>
        <v>#N/A</v>
      </c>
      <c r="B2466" t="s">
        <v>1268</v>
      </c>
      <c r="C2466" t="s">
        <v>528</v>
      </c>
      <c r="E2466">
        <v>1</v>
      </c>
      <c r="G2466">
        <f t="shared" si="38"/>
        <v>0</v>
      </c>
    </row>
    <row r="2467" spans="1:7" x14ac:dyDescent="0.25">
      <c r="A2467" t="e">
        <f>VLOOKUP(B2467,[1]Applicant!$B$2:$D$176,3,FALSE)</f>
        <v>#N/A</v>
      </c>
      <c r="B2467" t="s">
        <v>1268</v>
      </c>
      <c r="C2467" t="s">
        <v>529</v>
      </c>
      <c r="E2467">
        <v>1</v>
      </c>
      <c r="G2467">
        <f t="shared" si="38"/>
        <v>0</v>
      </c>
    </row>
    <row r="2468" spans="1:7" x14ac:dyDescent="0.25">
      <c r="A2468" t="e">
        <f>VLOOKUP(B2468,[1]Applicant!$B$2:$D$176,3,FALSE)</f>
        <v>#N/A</v>
      </c>
      <c r="B2468" t="s">
        <v>1268</v>
      </c>
      <c r="C2468" t="s">
        <v>532</v>
      </c>
      <c r="E2468">
        <v>1</v>
      </c>
      <c r="G2468">
        <f t="shared" si="38"/>
        <v>0</v>
      </c>
    </row>
    <row r="2469" spans="1:7" x14ac:dyDescent="0.25">
      <c r="A2469" t="e">
        <f>VLOOKUP(B2469,[1]Applicant!$B$2:$D$176,3,FALSE)</f>
        <v>#N/A</v>
      </c>
      <c r="B2469" t="s">
        <v>1268</v>
      </c>
      <c r="C2469" t="s">
        <v>534</v>
      </c>
      <c r="E2469">
        <v>1</v>
      </c>
      <c r="G2469">
        <f t="shared" si="38"/>
        <v>0</v>
      </c>
    </row>
    <row r="2470" spans="1:7" x14ac:dyDescent="0.25">
      <c r="A2470" t="e">
        <f>VLOOKUP(B2470,[1]Applicant!$B$2:$D$176,3,FALSE)</f>
        <v>#N/A</v>
      </c>
      <c r="B2470" t="s">
        <v>1268</v>
      </c>
      <c r="C2470" t="s">
        <v>536</v>
      </c>
      <c r="E2470">
        <v>1</v>
      </c>
      <c r="G2470">
        <f t="shared" si="38"/>
        <v>0</v>
      </c>
    </row>
    <row r="2471" spans="1:7" x14ac:dyDescent="0.25">
      <c r="A2471" t="e">
        <f>VLOOKUP(B2471,[1]Applicant!$B$2:$D$176,3,FALSE)</f>
        <v>#N/A</v>
      </c>
      <c r="B2471" t="s">
        <v>1268</v>
      </c>
      <c r="C2471" t="s">
        <v>538</v>
      </c>
      <c r="E2471">
        <v>1</v>
      </c>
      <c r="G2471">
        <f t="shared" si="38"/>
        <v>0</v>
      </c>
    </row>
    <row r="2472" spans="1:7" x14ac:dyDescent="0.25">
      <c r="A2472" t="e">
        <f>VLOOKUP(B2472,[1]Applicant!$B$2:$D$176,3,FALSE)</f>
        <v>#N/A</v>
      </c>
      <c r="B2472" t="s">
        <v>1268</v>
      </c>
      <c r="C2472" t="s">
        <v>539</v>
      </c>
      <c r="E2472">
        <v>1</v>
      </c>
      <c r="G2472">
        <f t="shared" si="38"/>
        <v>0</v>
      </c>
    </row>
    <row r="2473" spans="1:7" x14ac:dyDescent="0.25">
      <c r="A2473" t="e">
        <f>VLOOKUP(B2473,[1]Applicant!$B$2:$D$176,3,FALSE)</f>
        <v>#N/A</v>
      </c>
      <c r="B2473" t="s">
        <v>1268</v>
      </c>
      <c r="C2473" t="s">
        <v>541</v>
      </c>
      <c r="E2473">
        <v>1</v>
      </c>
      <c r="G2473">
        <f t="shared" si="38"/>
        <v>0</v>
      </c>
    </row>
    <row r="2474" spans="1:7" x14ac:dyDescent="0.25">
      <c r="A2474" t="e">
        <f>VLOOKUP(B2474,[1]Applicant!$B$2:$D$176,3,FALSE)</f>
        <v>#N/A</v>
      </c>
      <c r="B2474" t="s">
        <v>1268</v>
      </c>
      <c r="C2474" t="s">
        <v>543</v>
      </c>
      <c r="E2474">
        <v>1</v>
      </c>
      <c r="G2474">
        <f t="shared" si="38"/>
        <v>0</v>
      </c>
    </row>
    <row r="2475" spans="1:7" x14ac:dyDescent="0.25">
      <c r="A2475" t="e">
        <f>VLOOKUP(B2475,[1]Applicant!$B$2:$D$176,3,FALSE)</f>
        <v>#N/A</v>
      </c>
      <c r="B2475" t="s">
        <v>1268</v>
      </c>
      <c r="C2475" t="s">
        <v>545</v>
      </c>
      <c r="E2475">
        <v>1</v>
      </c>
      <c r="G2475">
        <f t="shared" si="38"/>
        <v>0</v>
      </c>
    </row>
    <row r="2476" spans="1:7" x14ac:dyDescent="0.25">
      <c r="A2476" t="e">
        <f>VLOOKUP(B2476,[1]Applicant!$B$2:$D$176,3,FALSE)</f>
        <v>#N/A</v>
      </c>
      <c r="B2476" t="s">
        <v>1268</v>
      </c>
      <c r="C2476" t="s">
        <v>547</v>
      </c>
      <c r="E2476">
        <v>1</v>
      </c>
      <c r="G2476">
        <f t="shared" si="38"/>
        <v>0</v>
      </c>
    </row>
    <row r="2477" spans="1:7" x14ac:dyDescent="0.25">
      <c r="A2477" t="e">
        <f>VLOOKUP(B2477,[1]Applicant!$B$2:$D$176,3,FALSE)</f>
        <v>#N/A</v>
      </c>
      <c r="B2477" t="s">
        <v>1268</v>
      </c>
      <c r="C2477" t="s">
        <v>550</v>
      </c>
      <c r="E2477">
        <v>1</v>
      </c>
      <c r="G2477">
        <f t="shared" si="38"/>
        <v>0</v>
      </c>
    </row>
    <row r="2478" spans="1:7" x14ac:dyDescent="0.25">
      <c r="A2478" t="e">
        <f>VLOOKUP(B2478,[1]Applicant!$B$2:$D$176,3,FALSE)</f>
        <v>#N/A</v>
      </c>
      <c r="B2478" t="s">
        <v>1269</v>
      </c>
      <c r="E2478">
        <v>1</v>
      </c>
      <c r="G2478">
        <f t="shared" si="38"/>
        <v>0</v>
      </c>
    </row>
    <row r="2479" spans="1:7" x14ac:dyDescent="0.25">
      <c r="A2479" t="e">
        <f>VLOOKUP(B2479,[1]Applicant!$B$2:$D$176,3,FALSE)</f>
        <v>#N/A</v>
      </c>
      <c r="B2479" t="s">
        <v>1269</v>
      </c>
      <c r="E2479">
        <v>1</v>
      </c>
      <c r="G2479">
        <f t="shared" si="38"/>
        <v>0</v>
      </c>
    </row>
    <row r="2480" spans="1:7" x14ac:dyDescent="0.25">
      <c r="A2480" t="e">
        <f>VLOOKUP(B2480,[1]Applicant!$B$2:$D$176,3,FALSE)</f>
        <v>#N/A</v>
      </c>
      <c r="B2480" t="s">
        <v>1269</v>
      </c>
      <c r="E2480">
        <v>1</v>
      </c>
      <c r="G2480">
        <f t="shared" si="38"/>
        <v>0</v>
      </c>
    </row>
    <row r="2481" spans="1:7" x14ac:dyDescent="0.25">
      <c r="A2481" t="e">
        <f>VLOOKUP(B2481,[1]Applicant!$B$2:$D$176,3,FALSE)</f>
        <v>#N/A</v>
      </c>
      <c r="B2481" t="s">
        <v>1269</v>
      </c>
      <c r="E2481">
        <v>1</v>
      </c>
      <c r="G2481">
        <f t="shared" si="38"/>
        <v>0</v>
      </c>
    </row>
    <row r="2482" spans="1:7" x14ac:dyDescent="0.25">
      <c r="A2482" t="e">
        <f>VLOOKUP(B2482,[1]Applicant!$B$2:$D$176,3,FALSE)</f>
        <v>#N/A</v>
      </c>
      <c r="B2482" t="s">
        <v>1269</v>
      </c>
      <c r="E2482">
        <v>1</v>
      </c>
      <c r="G2482">
        <f t="shared" si="38"/>
        <v>0</v>
      </c>
    </row>
    <row r="2483" spans="1:7" x14ac:dyDescent="0.25">
      <c r="A2483" t="e">
        <f>VLOOKUP(B2483,[1]Applicant!$B$2:$D$176,3,FALSE)</f>
        <v>#N/A</v>
      </c>
      <c r="B2483" t="s">
        <v>1269</v>
      </c>
      <c r="E2483">
        <v>1</v>
      </c>
      <c r="G2483">
        <f t="shared" si="38"/>
        <v>0</v>
      </c>
    </row>
    <row r="2484" spans="1:7" x14ac:dyDescent="0.25">
      <c r="A2484" t="e">
        <f>VLOOKUP(B2484,[1]Applicant!$B$2:$D$176,3,FALSE)</f>
        <v>#N/A</v>
      </c>
      <c r="B2484" t="s">
        <v>1269</v>
      </c>
      <c r="E2484">
        <v>1</v>
      </c>
      <c r="G2484">
        <f t="shared" si="38"/>
        <v>0</v>
      </c>
    </row>
    <row r="2485" spans="1:7" x14ac:dyDescent="0.25">
      <c r="A2485" t="e">
        <f>VLOOKUP(B2485,[1]Applicant!$B$2:$D$176,3,FALSE)</f>
        <v>#N/A</v>
      </c>
      <c r="B2485" t="s">
        <v>1269</v>
      </c>
      <c r="E2485">
        <v>1</v>
      </c>
      <c r="G2485">
        <f t="shared" si="38"/>
        <v>0</v>
      </c>
    </row>
    <row r="2486" spans="1:7" x14ac:dyDescent="0.25">
      <c r="A2486" t="e">
        <f>VLOOKUP(B2486,[1]Applicant!$B$2:$D$176,3,FALSE)</f>
        <v>#N/A</v>
      </c>
      <c r="B2486" t="s">
        <v>1269</v>
      </c>
      <c r="E2486">
        <v>1</v>
      </c>
      <c r="G2486">
        <f t="shared" si="38"/>
        <v>0</v>
      </c>
    </row>
    <row r="2487" spans="1:7" x14ac:dyDescent="0.25">
      <c r="A2487" t="e">
        <f>VLOOKUP(B2487,[1]Applicant!$B$2:$D$176,3,FALSE)</f>
        <v>#N/A</v>
      </c>
      <c r="B2487" t="s">
        <v>1269</v>
      </c>
      <c r="E2487">
        <v>1</v>
      </c>
      <c r="G2487">
        <f t="shared" si="38"/>
        <v>0</v>
      </c>
    </row>
    <row r="2488" spans="1:7" x14ac:dyDescent="0.25">
      <c r="A2488" t="e">
        <f>VLOOKUP(B2488,[1]Applicant!$B$2:$D$176,3,FALSE)</f>
        <v>#N/A</v>
      </c>
      <c r="B2488" t="s">
        <v>1269</v>
      </c>
      <c r="E2488">
        <v>1</v>
      </c>
      <c r="G2488">
        <f t="shared" si="38"/>
        <v>0</v>
      </c>
    </row>
    <row r="2489" spans="1:7" x14ac:dyDescent="0.25">
      <c r="A2489" t="e">
        <f>VLOOKUP(B2489,[1]Applicant!$B$2:$D$176,3,FALSE)</f>
        <v>#N/A</v>
      </c>
      <c r="B2489" t="s">
        <v>1269</v>
      </c>
      <c r="E2489">
        <v>1</v>
      </c>
      <c r="G2489">
        <f t="shared" si="38"/>
        <v>0</v>
      </c>
    </row>
    <row r="2490" spans="1:7" x14ac:dyDescent="0.25">
      <c r="A2490" t="e">
        <f>VLOOKUP(B2490,[1]Applicant!$B$2:$D$176,3,FALSE)</f>
        <v>#N/A</v>
      </c>
      <c r="B2490" t="s">
        <v>1269</v>
      </c>
      <c r="E2490">
        <v>1</v>
      </c>
      <c r="G2490">
        <f t="shared" si="38"/>
        <v>0</v>
      </c>
    </row>
    <row r="2491" spans="1:7" x14ac:dyDescent="0.25">
      <c r="A2491" t="e">
        <f>VLOOKUP(B2491,[1]Applicant!$B$2:$D$176,3,FALSE)</f>
        <v>#N/A</v>
      </c>
      <c r="B2491" t="s">
        <v>1269</v>
      </c>
      <c r="E2491">
        <v>1</v>
      </c>
      <c r="G2491">
        <f t="shared" si="38"/>
        <v>0</v>
      </c>
    </row>
    <row r="2492" spans="1:7" x14ac:dyDescent="0.25">
      <c r="A2492" t="e">
        <f>VLOOKUP(B2492,[1]Applicant!$B$2:$D$176,3,FALSE)</f>
        <v>#N/A</v>
      </c>
      <c r="B2492" t="s">
        <v>1269</v>
      </c>
      <c r="E2492">
        <v>1</v>
      </c>
      <c r="G2492">
        <f t="shared" si="38"/>
        <v>0</v>
      </c>
    </row>
    <row r="2493" spans="1:7" x14ac:dyDescent="0.25">
      <c r="A2493" t="e">
        <f>VLOOKUP(B2493,[1]Applicant!$B$2:$D$176,3,FALSE)</f>
        <v>#N/A</v>
      </c>
      <c r="B2493" t="s">
        <v>1270</v>
      </c>
      <c r="C2493" t="s">
        <v>552</v>
      </c>
      <c r="D2493" t="s">
        <v>533</v>
      </c>
      <c r="E2493">
        <v>1</v>
      </c>
      <c r="F2493" t="s">
        <v>533</v>
      </c>
      <c r="G2493">
        <f t="shared" si="38"/>
        <v>0</v>
      </c>
    </row>
    <row r="2494" spans="1:7" x14ac:dyDescent="0.25">
      <c r="A2494" t="e">
        <f>VLOOKUP(B2494,[1]Applicant!$B$2:$D$176,3,FALSE)</f>
        <v>#N/A</v>
      </c>
      <c r="B2494" t="s">
        <v>1270</v>
      </c>
      <c r="C2494" t="s">
        <v>524</v>
      </c>
      <c r="D2494" t="s">
        <v>533</v>
      </c>
      <c r="E2494">
        <v>1</v>
      </c>
      <c r="F2494" t="s">
        <v>533</v>
      </c>
      <c r="G2494">
        <f t="shared" si="38"/>
        <v>0</v>
      </c>
    </row>
    <row r="2495" spans="1:7" x14ac:dyDescent="0.25">
      <c r="A2495" t="e">
        <f>VLOOKUP(B2495,[1]Applicant!$B$2:$D$176,3,FALSE)</f>
        <v>#N/A</v>
      </c>
      <c r="B2495" t="s">
        <v>1270</v>
      </c>
      <c r="C2495" t="s">
        <v>526</v>
      </c>
      <c r="D2495" t="s">
        <v>533</v>
      </c>
      <c r="E2495">
        <v>1</v>
      </c>
      <c r="F2495" t="s">
        <v>533</v>
      </c>
      <c r="G2495">
        <f t="shared" si="38"/>
        <v>0</v>
      </c>
    </row>
    <row r="2496" spans="1:7" x14ac:dyDescent="0.25">
      <c r="A2496" t="e">
        <f>VLOOKUP(B2496,[1]Applicant!$B$2:$D$176,3,FALSE)</f>
        <v>#N/A</v>
      </c>
      <c r="B2496" t="s">
        <v>1270</v>
      </c>
      <c r="C2496" t="s">
        <v>528</v>
      </c>
      <c r="D2496" t="s">
        <v>533</v>
      </c>
      <c r="E2496">
        <v>1</v>
      </c>
      <c r="F2496" t="s">
        <v>533</v>
      </c>
      <c r="G2496">
        <f t="shared" si="38"/>
        <v>0</v>
      </c>
    </row>
    <row r="2497" spans="1:7" x14ac:dyDescent="0.25">
      <c r="A2497" t="e">
        <f>VLOOKUP(B2497,[1]Applicant!$B$2:$D$176,3,FALSE)</f>
        <v>#N/A</v>
      </c>
      <c r="B2497" t="s">
        <v>1270</v>
      </c>
      <c r="C2497" t="s">
        <v>529</v>
      </c>
      <c r="D2497" t="s">
        <v>533</v>
      </c>
      <c r="E2497">
        <v>1</v>
      </c>
      <c r="F2497" t="s">
        <v>533</v>
      </c>
      <c r="G2497">
        <f t="shared" si="38"/>
        <v>0</v>
      </c>
    </row>
    <row r="2498" spans="1:7" x14ac:dyDescent="0.25">
      <c r="A2498" t="e">
        <f>VLOOKUP(B2498,[1]Applicant!$B$2:$D$176,3,FALSE)</f>
        <v>#N/A</v>
      </c>
      <c r="B2498" t="s">
        <v>1270</v>
      </c>
      <c r="C2498" t="s">
        <v>532</v>
      </c>
      <c r="D2498" t="s">
        <v>533</v>
      </c>
      <c r="E2498">
        <v>1</v>
      </c>
      <c r="F2498" t="s">
        <v>533</v>
      </c>
      <c r="G2498">
        <f t="shared" ref="G2498:G2561" si="39">IFERROR(VLOOKUP(D2498,$I$2:$J$126,2,0),0)</f>
        <v>0</v>
      </c>
    </row>
    <row r="2499" spans="1:7" x14ac:dyDescent="0.25">
      <c r="A2499" t="e">
        <f>VLOOKUP(B2499,[1]Applicant!$B$2:$D$176,3,FALSE)</f>
        <v>#N/A</v>
      </c>
      <c r="B2499" t="s">
        <v>1270</v>
      </c>
      <c r="C2499" t="s">
        <v>534</v>
      </c>
      <c r="D2499" t="s">
        <v>533</v>
      </c>
      <c r="E2499">
        <v>1</v>
      </c>
      <c r="F2499" t="s">
        <v>533</v>
      </c>
      <c r="G2499">
        <f t="shared" si="39"/>
        <v>0</v>
      </c>
    </row>
    <row r="2500" spans="1:7" x14ac:dyDescent="0.25">
      <c r="A2500" t="e">
        <f>VLOOKUP(B2500,[1]Applicant!$B$2:$D$176,3,FALSE)</f>
        <v>#N/A</v>
      </c>
      <c r="B2500" t="s">
        <v>1270</v>
      </c>
      <c r="C2500" t="s">
        <v>536</v>
      </c>
      <c r="D2500" t="s">
        <v>533</v>
      </c>
      <c r="E2500">
        <v>1</v>
      </c>
      <c r="F2500" t="s">
        <v>533</v>
      </c>
      <c r="G2500">
        <f t="shared" si="39"/>
        <v>0</v>
      </c>
    </row>
    <row r="2501" spans="1:7" x14ac:dyDescent="0.25">
      <c r="A2501" t="e">
        <f>VLOOKUP(B2501,[1]Applicant!$B$2:$D$176,3,FALSE)</f>
        <v>#N/A</v>
      </c>
      <c r="B2501" t="s">
        <v>1270</v>
      </c>
      <c r="C2501" t="s">
        <v>538</v>
      </c>
      <c r="D2501" t="s">
        <v>533</v>
      </c>
      <c r="E2501">
        <v>1</v>
      </c>
      <c r="F2501" t="s">
        <v>533</v>
      </c>
      <c r="G2501">
        <f t="shared" si="39"/>
        <v>0</v>
      </c>
    </row>
    <row r="2502" spans="1:7" x14ac:dyDescent="0.25">
      <c r="A2502" t="e">
        <f>VLOOKUP(B2502,[1]Applicant!$B$2:$D$176,3,FALSE)</f>
        <v>#N/A</v>
      </c>
      <c r="B2502" t="s">
        <v>1270</v>
      </c>
      <c r="C2502" t="s">
        <v>539</v>
      </c>
      <c r="D2502" t="s">
        <v>533</v>
      </c>
      <c r="E2502">
        <v>1</v>
      </c>
      <c r="F2502" t="s">
        <v>533</v>
      </c>
      <c r="G2502">
        <f t="shared" si="39"/>
        <v>0</v>
      </c>
    </row>
    <row r="2503" spans="1:7" x14ac:dyDescent="0.25">
      <c r="A2503" t="e">
        <f>VLOOKUP(B2503,[1]Applicant!$B$2:$D$176,3,FALSE)</f>
        <v>#N/A</v>
      </c>
      <c r="B2503" t="s">
        <v>1270</v>
      </c>
      <c r="C2503" t="s">
        <v>541</v>
      </c>
      <c r="D2503" t="s">
        <v>533</v>
      </c>
      <c r="E2503">
        <v>1</v>
      </c>
      <c r="F2503" t="s">
        <v>533</v>
      </c>
      <c r="G2503">
        <f t="shared" si="39"/>
        <v>0</v>
      </c>
    </row>
    <row r="2504" spans="1:7" x14ac:dyDescent="0.25">
      <c r="A2504" t="e">
        <f>VLOOKUP(B2504,[1]Applicant!$B$2:$D$176,3,FALSE)</f>
        <v>#N/A</v>
      </c>
      <c r="B2504" t="s">
        <v>1270</v>
      </c>
      <c r="C2504" t="s">
        <v>543</v>
      </c>
      <c r="D2504" t="s">
        <v>533</v>
      </c>
      <c r="E2504">
        <v>1</v>
      </c>
      <c r="F2504" t="s">
        <v>533</v>
      </c>
      <c r="G2504">
        <f t="shared" si="39"/>
        <v>0</v>
      </c>
    </row>
    <row r="2505" spans="1:7" x14ac:dyDescent="0.25">
      <c r="A2505" t="e">
        <f>VLOOKUP(B2505,[1]Applicant!$B$2:$D$176,3,FALSE)</f>
        <v>#N/A</v>
      </c>
      <c r="B2505" t="s">
        <v>1270</v>
      </c>
      <c r="C2505" t="s">
        <v>545</v>
      </c>
      <c r="D2505" t="s">
        <v>533</v>
      </c>
      <c r="E2505">
        <v>1</v>
      </c>
      <c r="F2505" t="s">
        <v>533</v>
      </c>
      <c r="G2505">
        <f t="shared" si="39"/>
        <v>0</v>
      </c>
    </row>
    <row r="2506" spans="1:7" x14ac:dyDescent="0.25">
      <c r="A2506" t="e">
        <f>VLOOKUP(B2506,[1]Applicant!$B$2:$D$176,3,FALSE)</f>
        <v>#N/A</v>
      </c>
      <c r="B2506" t="s">
        <v>1270</v>
      </c>
      <c r="C2506" t="s">
        <v>547</v>
      </c>
      <c r="D2506" t="s">
        <v>533</v>
      </c>
      <c r="E2506">
        <v>1</v>
      </c>
      <c r="F2506" t="s">
        <v>533</v>
      </c>
      <c r="G2506">
        <f t="shared" si="39"/>
        <v>0</v>
      </c>
    </row>
    <row r="2507" spans="1:7" x14ac:dyDescent="0.25">
      <c r="A2507" t="e">
        <f>VLOOKUP(B2507,[1]Applicant!$B$2:$D$176,3,FALSE)</f>
        <v>#N/A</v>
      </c>
      <c r="B2507" t="s">
        <v>1270</v>
      </c>
      <c r="C2507" t="s">
        <v>550</v>
      </c>
      <c r="D2507" t="s">
        <v>533</v>
      </c>
      <c r="E2507">
        <v>1</v>
      </c>
      <c r="F2507" t="s">
        <v>533</v>
      </c>
      <c r="G2507">
        <f t="shared" si="39"/>
        <v>0</v>
      </c>
    </row>
    <row r="2508" spans="1:7" x14ac:dyDescent="0.25">
      <c r="A2508" t="e">
        <f>VLOOKUP(B2508,[1]Applicant!$B$2:$D$176,3,FALSE)</f>
        <v>#N/A</v>
      </c>
      <c r="B2508" t="s">
        <v>1271</v>
      </c>
      <c r="C2508" t="s">
        <v>552</v>
      </c>
      <c r="D2508" t="s">
        <v>521</v>
      </c>
      <c r="E2508">
        <v>1</v>
      </c>
      <c r="F2508" t="s">
        <v>521</v>
      </c>
      <c r="G2508">
        <f t="shared" si="39"/>
        <v>0</v>
      </c>
    </row>
    <row r="2509" spans="1:7" x14ac:dyDescent="0.25">
      <c r="A2509" t="e">
        <f>VLOOKUP(B2509,[1]Applicant!$B$2:$D$176,3,FALSE)</f>
        <v>#N/A</v>
      </c>
      <c r="B2509" t="s">
        <v>1271</v>
      </c>
      <c r="C2509" t="s">
        <v>524</v>
      </c>
      <c r="D2509" t="s">
        <v>596</v>
      </c>
      <c r="E2509">
        <v>1</v>
      </c>
      <c r="F2509" t="s">
        <v>797</v>
      </c>
      <c r="G2509">
        <f t="shared" si="39"/>
        <v>3</v>
      </c>
    </row>
    <row r="2510" spans="1:7" x14ac:dyDescent="0.25">
      <c r="A2510" t="e">
        <f>VLOOKUP(B2510,[1]Applicant!$B$2:$D$176,3,FALSE)</f>
        <v>#N/A</v>
      </c>
      <c r="B2510" t="s">
        <v>1271</v>
      </c>
      <c r="C2510" t="s">
        <v>526</v>
      </c>
      <c r="D2510" t="s">
        <v>596</v>
      </c>
      <c r="E2510">
        <v>1</v>
      </c>
      <c r="F2510" t="s">
        <v>797</v>
      </c>
      <c r="G2510">
        <f t="shared" si="39"/>
        <v>3</v>
      </c>
    </row>
    <row r="2511" spans="1:7" x14ac:dyDescent="0.25">
      <c r="A2511" t="e">
        <f>VLOOKUP(B2511,[1]Applicant!$B$2:$D$176,3,FALSE)</f>
        <v>#N/A</v>
      </c>
      <c r="B2511" t="s">
        <v>1271</v>
      </c>
      <c r="C2511" t="s">
        <v>528</v>
      </c>
      <c r="D2511" t="s">
        <v>596</v>
      </c>
      <c r="E2511">
        <v>1</v>
      </c>
      <c r="F2511" t="s">
        <v>797</v>
      </c>
      <c r="G2511">
        <f t="shared" si="39"/>
        <v>3</v>
      </c>
    </row>
    <row r="2512" spans="1:7" x14ac:dyDescent="0.25">
      <c r="A2512" t="e">
        <f>VLOOKUP(B2512,[1]Applicant!$B$2:$D$176,3,FALSE)</f>
        <v>#N/A</v>
      </c>
      <c r="B2512" t="s">
        <v>1271</v>
      </c>
      <c r="C2512" t="s">
        <v>529</v>
      </c>
      <c r="D2512" t="s">
        <v>596</v>
      </c>
      <c r="E2512">
        <v>1</v>
      </c>
      <c r="F2512" t="s">
        <v>797</v>
      </c>
      <c r="G2512">
        <f t="shared" si="39"/>
        <v>3</v>
      </c>
    </row>
    <row r="2513" spans="1:7" x14ac:dyDescent="0.25">
      <c r="A2513" t="e">
        <f>VLOOKUP(B2513,[1]Applicant!$B$2:$D$176,3,FALSE)</f>
        <v>#N/A</v>
      </c>
      <c r="B2513" t="s">
        <v>1271</v>
      </c>
      <c r="C2513" t="s">
        <v>532</v>
      </c>
      <c r="D2513" t="s">
        <v>596</v>
      </c>
      <c r="E2513">
        <v>1</v>
      </c>
      <c r="F2513" t="s">
        <v>797</v>
      </c>
      <c r="G2513">
        <f t="shared" si="39"/>
        <v>3</v>
      </c>
    </row>
    <row r="2514" spans="1:7" x14ac:dyDescent="0.25">
      <c r="A2514" t="e">
        <f>VLOOKUP(B2514,[1]Applicant!$B$2:$D$176,3,FALSE)</f>
        <v>#N/A</v>
      </c>
      <c r="B2514" t="s">
        <v>1271</v>
      </c>
      <c r="C2514" t="s">
        <v>534</v>
      </c>
      <c r="D2514" t="s">
        <v>596</v>
      </c>
      <c r="E2514">
        <v>1</v>
      </c>
      <c r="F2514" t="s">
        <v>797</v>
      </c>
      <c r="G2514">
        <f t="shared" si="39"/>
        <v>3</v>
      </c>
    </row>
    <row r="2515" spans="1:7" x14ac:dyDescent="0.25">
      <c r="A2515" t="e">
        <f>VLOOKUP(B2515,[1]Applicant!$B$2:$D$176,3,FALSE)</f>
        <v>#N/A</v>
      </c>
      <c r="B2515" t="s">
        <v>1271</v>
      </c>
      <c r="C2515" t="s">
        <v>536</v>
      </c>
      <c r="D2515" t="s">
        <v>596</v>
      </c>
      <c r="E2515">
        <v>1</v>
      </c>
      <c r="F2515" t="s">
        <v>797</v>
      </c>
      <c r="G2515">
        <f t="shared" si="39"/>
        <v>3</v>
      </c>
    </row>
    <row r="2516" spans="1:7" x14ac:dyDescent="0.25">
      <c r="A2516" t="e">
        <f>VLOOKUP(B2516,[1]Applicant!$B$2:$D$176,3,FALSE)</f>
        <v>#N/A</v>
      </c>
      <c r="B2516" t="s">
        <v>1271</v>
      </c>
      <c r="C2516" t="s">
        <v>538</v>
      </c>
      <c r="D2516" t="s">
        <v>596</v>
      </c>
      <c r="E2516">
        <v>1</v>
      </c>
      <c r="F2516" t="s">
        <v>797</v>
      </c>
      <c r="G2516">
        <f t="shared" si="39"/>
        <v>3</v>
      </c>
    </row>
    <row r="2517" spans="1:7" x14ac:dyDescent="0.25">
      <c r="A2517" t="e">
        <f>VLOOKUP(B2517,[1]Applicant!$B$2:$D$176,3,FALSE)</f>
        <v>#N/A</v>
      </c>
      <c r="B2517" t="s">
        <v>1271</v>
      </c>
      <c r="C2517" t="s">
        <v>539</v>
      </c>
      <c r="D2517" t="s">
        <v>596</v>
      </c>
      <c r="E2517">
        <v>1</v>
      </c>
      <c r="F2517" t="s">
        <v>797</v>
      </c>
      <c r="G2517">
        <f t="shared" si="39"/>
        <v>3</v>
      </c>
    </row>
    <row r="2518" spans="1:7" x14ac:dyDescent="0.25">
      <c r="A2518" t="e">
        <f>VLOOKUP(B2518,[1]Applicant!$B$2:$D$176,3,FALSE)</f>
        <v>#N/A</v>
      </c>
      <c r="B2518" t="s">
        <v>1271</v>
      </c>
      <c r="C2518" t="s">
        <v>541</v>
      </c>
      <c r="D2518" t="s">
        <v>596</v>
      </c>
      <c r="E2518">
        <v>1</v>
      </c>
      <c r="F2518" t="s">
        <v>797</v>
      </c>
      <c r="G2518">
        <f t="shared" si="39"/>
        <v>3</v>
      </c>
    </row>
    <row r="2519" spans="1:7" x14ac:dyDescent="0.25">
      <c r="A2519" t="e">
        <f>VLOOKUP(B2519,[1]Applicant!$B$2:$D$176,3,FALSE)</f>
        <v>#N/A</v>
      </c>
      <c r="B2519" t="s">
        <v>1271</v>
      </c>
      <c r="C2519" t="s">
        <v>543</v>
      </c>
      <c r="D2519" t="s">
        <v>596</v>
      </c>
      <c r="E2519">
        <v>1</v>
      </c>
      <c r="F2519" t="s">
        <v>797</v>
      </c>
      <c r="G2519">
        <f t="shared" si="39"/>
        <v>3</v>
      </c>
    </row>
    <row r="2520" spans="1:7" x14ac:dyDescent="0.25">
      <c r="A2520" t="e">
        <f>VLOOKUP(B2520,[1]Applicant!$B$2:$D$176,3,FALSE)</f>
        <v>#N/A</v>
      </c>
      <c r="B2520" t="s">
        <v>1271</v>
      </c>
      <c r="C2520" t="s">
        <v>545</v>
      </c>
      <c r="D2520" t="s">
        <v>596</v>
      </c>
      <c r="E2520">
        <v>1</v>
      </c>
      <c r="F2520" t="s">
        <v>797</v>
      </c>
      <c r="G2520">
        <f t="shared" si="39"/>
        <v>3</v>
      </c>
    </row>
    <row r="2521" spans="1:7" x14ac:dyDescent="0.25">
      <c r="A2521" t="e">
        <f>VLOOKUP(B2521,[1]Applicant!$B$2:$D$176,3,FALSE)</f>
        <v>#N/A</v>
      </c>
      <c r="B2521" t="s">
        <v>1271</v>
      </c>
      <c r="C2521" t="s">
        <v>547</v>
      </c>
      <c r="D2521" t="s">
        <v>596</v>
      </c>
      <c r="E2521">
        <v>1</v>
      </c>
      <c r="F2521" t="s">
        <v>797</v>
      </c>
      <c r="G2521">
        <f t="shared" si="39"/>
        <v>3</v>
      </c>
    </row>
    <row r="2522" spans="1:7" x14ac:dyDescent="0.25">
      <c r="A2522" t="e">
        <f>VLOOKUP(B2522,[1]Applicant!$B$2:$D$176,3,FALSE)</f>
        <v>#N/A</v>
      </c>
      <c r="B2522" t="s">
        <v>1271</v>
      </c>
      <c r="C2522" t="s">
        <v>550</v>
      </c>
      <c r="D2522" t="s">
        <v>596</v>
      </c>
      <c r="E2522">
        <v>1</v>
      </c>
      <c r="F2522" t="s">
        <v>797</v>
      </c>
      <c r="G2522">
        <f t="shared" si="39"/>
        <v>3</v>
      </c>
    </row>
    <row r="2523" spans="1:7" x14ac:dyDescent="0.25">
      <c r="A2523" t="e">
        <f>VLOOKUP(B2523,[1]Applicant!$B$2:$D$176,3,FALSE)</f>
        <v>#N/A</v>
      </c>
      <c r="B2523" t="s">
        <v>1271</v>
      </c>
      <c r="C2523" t="s">
        <v>627</v>
      </c>
      <c r="D2523" t="s">
        <v>596</v>
      </c>
      <c r="E2523">
        <v>1</v>
      </c>
      <c r="F2523" t="s">
        <v>797</v>
      </c>
      <c r="G2523">
        <f t="shared" si="39"/>
        <v>3</v>
      </c>
    </row>
    <row r="2524" spans="1:7" x14ac:dyDescent="0.25">
      <c r="A2524" t="e">
        <f>VLOOKUP(B2524,[1]Applicant!$B$2:$D$176,3,FALSE)</f>
        <v>#N/A</v>
      </c>
      <c r="B2524" t="s">
        <v>1272</v>
      </c>
      <c r="E2524">
        <v>1</v>
      </c>
      <c r="G2524">
        <f t="shared" si="39"/>
        <v>0</v>
      </c>
    </row>
    <row r="2525" spans="1:7" x14ac:dyDescent="0.25">
      <c r="A2525" t="e">
        <f>VLOOKUP(B2525,[1]Applicant!$B$2:$D$176,3,FALSE)</f>
        <v>#N/A</v>
      </c>
      <c r="B2525" t="s">
        <v>1272</v>
      </c>
      <c r="E2525">
        <v>1</v>
      </c>
      <c r="G2525">
        <f t="shared" si="39"/>
        <v>0</v>
      </c>
    </row>
    <row r="2526" spans="1:7" x14ac:dyDescent="0.25">
      <c r="A2526" t="e">
        <f>VLOOKUP(B2526,[1]Applicant!$B$2:$D$176,3,FALSE)</f>
        <v>#N/A</v>
      </c>
      <c r="B2526" t="s">
        <v>1272</v>
      </c>
      <c r="E2526">
        <v>1</v>
      </c>
      <c r="G2526">
        <f t="shared" si="39"/>
        <v>0</v>
      </c>
    </row>
    <row r="2527" spans="1:7" x14ac:dyDescent="0.25">
      <c r="A2527" t="e">
        <f>VLOOKUP(B2527,[1]Applicant!$B$2:$D$176,3,FALSE)</f>
        <v>#N/A</v>
      </c>
      <c r="B2527" t="s">
        <v>1272</v>
      </c>
      <c r="E2527">
        <v>1</v>
      </c>
      <c r="G2527">
        <f t="shared" si="39"/>
        <v>0</v>
      </c>
    </row>
    <row r="2528" spans="1:7" x14ac:dyDescent="0.25">
      <c r="A2528" t="e">
        <f>VLOOKUP(B2528,[1]Applicant!$B$2:$D$176,3,FALSE)</f>
        <v>#N/A</v>
      </c>
      <c r="B2528" t="s">
        <v>1272</v>
      </c>
      <c r="E2528">
        <v>1</v>
      </c>
      <c r="G2528">
        <f t="shared" si="39"/>
        <v>0</v>
      </c>
    </row>
    <row r="2529" spans="1:7" x14ac:dyDescent="0.25">
      <c r="A2529" t="e">
        <f>VLOOKUP(B2529,[1]Applicant!$B$2:$D$176,3,FALSE)</f>
        <v>#N/A</v>
      </c>
      <c r="B2529" t="s">
        <v>1272</v>
      </c>
      <c r="E2529">
        <v>1</v>
      </c>
      <c r="G2529">
        <f t="shared" si="39"/>
        <v>0</v>
      </c>
    </row>
    <row r="2530" spans="1:7" x14ac:dyDescent="0.25">
      <c r="A2530" t="e">
        <f>VLOOKUP(B2530,[1]Applicant!$B$2:$D$176,3,FALSE)</f>
        <v>#N/A</v>
      </c>
      <c r="B2530" t="s">
        <v>1272</v>
      </c>
      <c r="E2530">
        <v>1</v>
      </c>
      <c r="G2530">
        <f t="shared" si="39"/>
        <v>0</v>
      </c>
    </row>
    <row r="2531" spans="1:7" x14ac:dyDescent="0.25">
      <c r="A2531" t="e">
        <f>VLOOKUP(B2531,[1]Applicant!$B$2:$D$176,3,FALSE)</f>
        <v>#N/A</v>
      </c>
      <c r="B2531" t="s">
        <v>1272</v>
      </c>
      <c r="E2531">
        <v>1</v>
      </c>
      <c r="G2531">
        <f t="shared" si="39"/>
        <v>0</v>
      </c>
    </row>
    <row r="2532" spans="1:7" x14ac:dyDescent="0.25">
      <c r="A2532" t="e">
        <f>VLOOKUP(B2532,[1]Applicant!$B$2:$D$176,3,FALSE)</f>
        <v>#N/A</v>
      </c>
      <c r="B2532" t="s">
        <v>1272</v>
      </c>
      <c r="E2532">
        <v>1</v>
      </c>
      <c r="G2532">
        <f t="shared" si="39"/>
        <v>0</v>
      </c>
    </row>
    <row r="2533" spans="1:7" x14ac:dyDescent="0.25">
      <c r="A2533" t="e">
        <f>VLOOKUP(B2533,[1]Applicant!$B$2:$D$176,3,FALSE)</f>
        <v>#N/A</v>
      </c>
      <c r="B2533" t="s">
        <v>1272</v>
      </c>
      <c r="E2533">
        <v>1</v>
      </c>
      <c r="G2533">
        <f t="shared" si="39"/>
        <v>0</v>
      </c>
    </row>
    <row r="2534" spans="1:7" x14ac:dyDescent="0.25">
      <c r="A2534" t="e">
        <f>VLOOKUP(B2534,[1]Applicant!$B$2:$D$176,3,FALSE)</f>
        <v>#N/A</v>
      </c>
      <c r="B2534" t="s">
        <v>1272</v>
      </c>
      <c r="E2534">
        <v>1</v>
      </c>
      <c r="G2534">
        <f t="shared" si="39"/>
        <v>0</v>
      </c>
    </row>
    <row r="2535" spans="1:7" x14ac:dyDescent="0.25">
      <c r="A2535" t="e">
        <f>VLOOKUP(B2535,[1]Applicant!$B$2:$D$176,3,FALSE)</f>
        <v>#N/A</v>
      </c>
      <c r="B2535" t="s">
        <v>1272</v>
      </c>
      <c r="E2535">
        <v>1</v>
      </c>
      <c r="G2535">
        <f t="shared" si="39"/>
        <v>0</v>
      </c>
    </row>
    <row r="2536" spans="1:7" x14ac:dyDescent="0.25">
      <c r="A2536" t="e">
        <f>VLOOKUP(B2536,[1]Applicant!$B$2:$D$176,3,FALSE)</f>
        <v>#N/A</v>
      </c>
      <c r="B2536" t="s">
        <v>1272</v>
      </c>
      <c r="E2536">
        <v>1</v>
      </c>
      <c r="G2536">
        <f t="shared" si="39"/>
        <v>0</v>
      </c>
    </row>
    <row r="2537" spans="1:7" x14ac:dyDescent="0.25">
      <c r="A2537" t="e">
        <f>VLOOKUP(B2537,[1]Applicant!$B$2:$D$176,3,FALSE)</f>
        <v>#N/A</v>
      </c>
      <c r="B2537" t="s">
        <v>1272</v>
      </c>
      <c r="E2537">
        <v>1</v>
      </c>
      <c r="G2537">
        <f t="shared" si="39"/>
        <v>0</v>
      </c>
    </row>
    <row r="2538" spans="1:7" x14ac:dyDescent="0.25">
      <c r="A2538" t="e">
        <f>VLOOKUP(B2538,[1]Applicant!$B$2:$D$176,3,FALSE)</f>
        <v>#N/A</v>
      </c>
      <c r="B2538" t="s">
        <v>1272</v>
      </c>
      <c r="E2538">
        <v>1</v>
      </c>
      <c r="G2538">
        <f t="shared" si="39"/>
        <v>0</v>
      </c>
    </row>
    <row r="2539" spans="1:7" x14ac:dyDescent="0.25">
      <c r="A2539" t="e">
        <f>VLOOKUP(B2539,[1]Applicant!$B$2:$D$176,3,FALSE)</f>
        <v>#N/A</v>
      </c>
      <c r="B2539" t="s">
        <v>1273</v>
      </c>
      <c r="D2539" t="s">
        <v>533</v>
      </c>
      <c r="E2539">
        <v>1</v>
      </c>
      <c r="F2539" t="s">
        <v>533</v>
      </c>
      <c r="G2539">
        <f t="shared" si="39"/>
        <v>0</v>
      </c>
    </row>
    <row r="2540" spans="1:7" x14ac:dyDescent="0.25">
      <c r="A2540" t="e">
        <f>VLOOKUP(B2540,[1]Applicant!$B$2:$D$176,3,FALSE)</f>
        <v>#N/A</v>
      </c>
      <c r="B2540" t="s">
        <v>1273</v>
      </c>
      <c r="D2540" t="s">
        <v>533</v>
      </c>
      <c r="E2540">
        <v>1</v>
      </c>
      <c r="F2540" t="s">
        <v>533</v>
      </c>
      <c r="G2540">
        <f t="shared" si="39"/>
        <v>0</v>
      </c>
    </row>
    <row r="2541" spans="1:7" x14ac:dyDescent="0.25">
      <c r="A2541" t="e">
        <f>VLOOKUP(B2541,[1]Applicant!$B$2:$D$176,3,FALSE)</f>
        <v>#N/A</v>
      </c>
      <c r="B2541" t="s">
        <v>1273</v>
      </c>
      <c r="D2541" t="s">
        <v>533</v>
      </c>
      <c r="E2541">
        <v>1</v>
      </c>
      <c r="F2541" t="s">
        <v>533</v>
      </c>
      <c r="G2541">
        <f t="shared" si="39"/>
        <v>0</v>
      </c>
    </row>
    <row r="2542" spans="1:7" x14ac:dyDescent="0.25">
      <c r="A2542" t="e">
        <f>VLOOKUP(B2542,[1]Applicant!$B$2:$D$176,3,FALSE)</f>
        <v>#N/A</v>
      </c>
      <c r="B2542" t="s">
        <v>1273</v>
      </c>
      <c r="D2542" t="s">
        <v>533</v>
      </c>
      <c r="E2542">
        <v>1</v>
      </c>
      <c r="F2542" t="s">
        <v>533</v>
      </c>
      <c r="G2542">
        <f t="shared" si="39"/>
        <v>0</v>
      </c>
    </row>
    <row r="2543" spans="1:7" x14ac:dyDescent="0.25">
      <c r="A2543" t="e">
        <f>VLOOKUP(B2543,[1]Applicant!$B$2:$D$176,3,FALSE)</f>
        <v>#N/A</v>
      </c>
      <c r="B2543" t="s">
        <v>1273</v>
      </c>
      <c r="D2543" t="s">
        <v>533</v>
      </c>
      <c r="E2543">
        <v>1</v>
      </c>
      <c r="F2543" t="s">
        <v>533</v>
      </c>
      <c r="G2543">
        <f t="shared" si="39"/>
        <v>0</v>
      </c>
    </row>
    <row r="2544" spans="1:7" x14ac:dyDescent="0.25">
      <c r="A2544" t="e">
        <f>VLOOKUP(B2544,[1]Applicant!$B$2:$D$176,3,FALSE)</f>
        <v>#N/A</v>
      </c>
      <c r="B2544" t="s">
        <v>1273</v>
      </c>
      <c r="D2544" t="s">
        <v>533</v>
      </c>
      <c r="E2544">
        <v>1</v>
      </c>
      <c r="F2544" t="s">
        <v>533</v>
      </c>
      <c r="G2544">
        <f t="shared" si="39"/>
        <v>0</v>
      </c>
    </row>
    <row r="2545" spans="1:7" x14ac:dyDescent="0.25">
      <c r="A2545" t="e">
        <f>VLOOKUP(B2545,[1]Applicant!$B$2:$D$176,3,FALSE)</f>
        <v>#N/A</v>
      </c>
      <c r="B2545" t="s">
        <v>1273</v>
      </c>
      <c r="D2545" t="s">
        <v>533</v>
      </c>
      <c r="E2545">
        <v>1</v>
      </c>
      <c r="F2545" t="s">
        <v>533</v>
      </c>
      <c r="G2545">
        <f t="shared" si="39"/>
        <v>0</v>
      </c>
    </row>
    <row r="2546" spans="1:7" x14ac:dyDescent="0.25">
      <c r="A2546" t="e">
        <f>VLOOKUP(B2546,[1]Applicant!$B$2:$D$176,3,FALSE)</f>
        <v>#N/A</v>
      </c>
      <c r="B2546" t="s">
        <v>1273</v>
      </c>
      <c r="D2546" t="s">
        <v>533</v>
      </c>
      <c r="E2546">
        <v>1</v>
      </c>
      <c r="F2546" t="s">
        <v>533</v>
      </c>
      <c r="G2546">
        <f t="shared" si="39"/>
        <v>0</v>
      </c>
    </row>
    <row r="2547" spans="1:7" x14ac:dyDescent="0.25">
      <c r="A2547" t="e">
        <f>VLOOKUP(B2547,[1]Applicant!$B$2:$D$176,3,FALSE)</f>
        <v>#N/A</v>
      </c>
      <c r="B2547" t="s">
        <v>1273</v>
      </c>
      <c r="D2547" t="s">
        <v>533</v>
      </c>
      <c r="E2547">
        <v>1</v>
      </c>
      <c r="F2547" t="s">
        <v>533</v>
      </c>
      <c r="G2547">
        <f t="shared" si="39"/>
        <v>0</v>
      </c>
    </row>
    <row r="2548" spans="1:7" x14ac:dyDescent="0.25">
      <c r="A2548" t="e">
        <f>VLOOKUP(B2548,[1]Applicant!$B$2:$D$176,3,FALSE)</f>
        <v>#N/A</v>
      </c>
      <c r="B2548" t="s">
        <v>1273</v>
      </c>
      <c r="D2548" t="s">
        <v>533</v>
      </c>
      <c r="E2548">
        <v>1</v>
      </c>
      <c r="F2548" t="s">
        <v>533</v>
      </c>
      <c r="G2548">
        <f t="shared" si="39"/>
        <v>0</v>
      </c>
    </row>
    <row r="2549" spans="1:7" x14ac:dyDescent="0.25">
      <c r="A2549" t="e">
        <f>VLOOKUP(B2549,[1]Applicant!$B$2:$D$176,3,FALSE)</f>
        <v>#N/A</v>
      </c>
      <c r="B2549" t="s">
        <v>1273</v>
      </c>
      <c r="D2549" t="s">
        <v>533</v>
      </c>
      <c r="E2549">
        <v>1</v>
      </c>
      <c r="F2549" t="s">
        <v>533</v>
      </c>
      <c r="G2549">
        <f t="shared" si="39"/>
        <v>0</v>
      </c>
    </row>
    <row r="2550" spans="1:7" x14ac:dyDescent="0.25">
      <c r="A2550" t="e">
        <f>VLOOKUP(B2550,[1]Applicant!$B$2:$D$176,3,FALSE)</f>
        <v>#N/A</v>
      </c>
      <c r="B2550" t="s">
        <v>1273</v>
      </c>
      <c r="D2550" t="s">
        <v>533</v>
      </c>
      <c r="E2550">
        <v>1</v>
      </c>
      <c r="F2550" t="s">
        <v>533</v>
      </c>
      <c r="G2550">
        <f t="shared" si="39"/>
        <v>0</v>
      </c>
    </row>
    <row r="2551" spans="1:7" x14ac:dyDescent="0.25">
      <c r="A2551" t="e">
        <f>VLOOKUP(B2551,[1]Applicant!$B$2:$D$176,3,FALSE)</f>
        <v>#N/A</v>
      </c>
      <c r="B2551" t="s">
        <v>1273</v>
      </c>
      <c r="D2551" t="s">
        <v>533</v>
      </c>
      <c r="E2551">
        <v>1</v>
      </c>
      <c r="F2551" t="s">
        <v>533</v>
      </c>
      <c r="G2551">
        <f t="shared" si="39"/>
        <v>0</v>
      </c>
    </row>
    <row r="2552" spans="1:7" x14ac:dyDescent="0.25">
      <c r="A2552" t="e">
        <f>VLOOKUP(B2552,[1]Applicant!$B$2:$D$176,3,FALSE)</f>
        <v>#N/A</v>
      </c>
      <c r="B2552" t="s">
        <v>1273</v>
      </c>
      <c r="D2552" t="s">
        <v>533</v>
      </c>
      <c r="E2552">
        <v>1</v>
      </c>
      <c r="F2552" t="s">
        <v>533</v>
      </c>
      <c r="G2552">
        <f t="shared" si="39"/>
        <v>0</v>
      </c>
    </row>
    <row r="2553" spans="1:7" x14ac:dyDescent="0.25">
      <c r="A2553" t="e">
        <f>VLOOKUP(B2553,[1]Applicant!$B$2:$D$176,3,FALSE)</f>
        <v>#N/A</v>
      </c>
      <c r="B2553" t="s">
        <v>1273</v>
      </c>
      <c r="D2553" t="s">
        <v>533</v>
      </c>
      <c r="E2553">
        <v>1</v>
      </c>
      <c r="F2553" t="s">
        <v>533</v>
      </c>
      <c r="G2553">
        <f t="shared" si="39"/>
        <v>0</v>
      </c>
    </row>
    <row r="2554" spans="1:7" x14ac:dyDescent="0.25">
      <c r="A2554" t="e">
        <f>VLOOKUP(B2554,[1]Applicant!$B$2:$D$176,3,FALSE)</f>
        <v>#N/A</v>
      </c>
      <c r="B2554" t="s">
        <v>1274</v>
      </c>
      <c r="C2554" t="s">
        <v>552</v>
      </c>
      <c r="D2554" t="s">
        <v>521</v>
      </c>
      <c r="E2554">
        <v>1</v>
      </c>
      <c r="F2554" t="s">
        <v>598</v>
      </c>
      <c r="G2554">
        <f t="shared" si="39"/>
        <v>0</v>
      </c>
    </row>
    <row r="2555" spans="1:7" x14ac:dyDescent="0.25">
      <c r="A2555" t="e">
        <f>VLOOKUP(B2555,[1]Applicant!$B$2:$D$176,3,FALSE)</f>
        <v>#N/A</v>
      </c>
      <c r="B2555" t="s">
        <v>1274</v>
      </c>
      <c r="C2555" t="s">
        <v>524</v>
      </c>
      <c r="D2555" t="s">
        <v>521</v>
      </c>
      <c r="E2555">
        <v>1</v>
      </c>
      <c r="F2555" t="s">
        <v>521</v>
      </c>
      <c r="G2555">
        <f t="shared" si="39"/>
        <v>0</v>
      </c>
    </row>
    <row r="2556" spans="1:7" x14ac:dyDescent="0.25">
      <c r="A2556" t="e">
        <f>VLOOKUP(B2556,[1]Applicant!$B$2:$D$176,3,FALSE)</f>
        <v>#N/A</v>
      </c>
      <c r="B2556" t="s">
        <v>1274</v>
      </c>
      <c r="C2556" t="s">
        <v>526</v>
      </c>
      <c r="D2556" t="s">
        <v>521</v>
      </c>
      <c r="E2556">
        <v>1</v>
      </c>
      <c r="F2556" t="s">
        <v>521</v>
      </c>
      <c r="G2556">
        <f t="shared" si="39"/>
        <v>0</v>
      </c>
    </row>
    <row r="2557" spans="1:7" x14ac:dyDescent="0.25">
      <c r="A2557" t="e">
        <f>VLOOKUP(B2557,[1]Applicant!$B$2:$D$176,3,FALSE)</f>
        <v>#N/A</v>
      </c>
      <c r="B2557" t="s">
        <v>1274</v>
      </c>
      <c r="C2557" t="s">
        <v>528</v>
      </c>
      <c r="D2557" t="s">
        <v>521</v>
      </c>
      <c r="E2557">
        <v>1</v>
      </c>
      <c r="F2557" t="s">
        <v>521</v>
      </c>
      <c r="G2557">
        <f t="shared" si="39"/>
        <v>0</v>
      </c>
    </row>
    <row r="2558" spans="1:7" x14ac:dyDescent="0.25">
      <c r="A2558" t="e">
        <f>VLOOKUP(B2558,[1]Applicant!$B$2:$D$176,3,FALSE)</f>
        <v>#N/A</v>
      </c>
      <c r="B2558" t="s">
        <v>1274</v>
      </c>
      <c r="C2558" t="s">
        <v>529</v>
      </c>
      <c r="D2558" t="s">
        <v>521</v>
      </c>
      <c r="E2558">
        <v>1</v>
      </c>
      <c r="F2558" t="s">
        <v>521</v>
      </c>
      <c r="G2558">
        <f t="shared" si="39"/>
        <v>0</v>
      </c>
    </row>
    <row r="2559" spans="1:7" x14ac:dyDescent="0.25">
      <c r="A2559" t="e">
        <f>VLOOKUP(B2559,[1]Applicant!$B$2:$D$176,3,FALSE)</f>
        <v>#N/A</v>
      </c>
      <c r="B2559" t="s">
        <v>1274</v>
      </c>
      <c r="C2559" t="s">
        <v>534</v>
      </c>
      <c r="D2559" t="s">
        <v>521</v>
      </c>
      <c r="E2559">
        <v>1</v>
      </c>
      <c r="F2559" t="s">
        <v>521</v>
      </c>
      <c r="G2559">
        <f t="shared" si="39"/>
        <v>0</v>
      </c>
    </row>
    <row r="2560" spans="1:7" x14ac:dyDescent="0.25">
      <c r="A2560" t="e">
        <f>VLOOKUP(B2560,[1]Applicant!$B$2:$D$176,3,FALSE)</f>
        <v>#N/A</v>
      </c>
      <c r="B2560" t="s">
        <v>1274</v>
      </c>
      <c r="C2560" t="s">
        <v>536</v>
      </c>
      <c r="D2560" t="s">
        <v>521</v>
      </c>
      <c r="E2560">
        <v>1</v>
      </c>
      <c r="F2560" t="s">
        <v>521</v>
      </c>
      <c r="G2560">
        <f t="shared" si="39"/>
        <v>0</v>
      </c>
    </row>
    <row r="2561" spans="1:7" x14ac:dyDescent="0.25">
      <c r="A2561" t="e">
        <f>VLOOKUP(B2561,[1]Applicant!$B$2:$D$176,3,FALSE)</f>
        <v>#N/A</v>
      </c>
      <c r="B2561" t="s">
        <v>1274</v>
      </c>
      <c r="C2561" t="s">
        <v>538</v>
      </c>
      <c r="D2561" t="s">
        <v>521</v>
      </c>
      <c r="E2561">
        <v>1</v>
      </c>
      <c r="F2561" t="s">
        <v>521</v>
      </c>
      <c r="G2561">
        <f t="shared" si="39"/>
        <v>0</v>
      </c>
    </row>
    <row r="2562" spans="1:7" x14ac:dyDescent="0.25">
      <c r="A2562" t="e">
        <f>VLOOKUP(B2562,[1]Applicant!$B$2:$D$176,3,FALSE)</f>
        <v>#N/A</v>
      </c>
      <c r="B2562" t="s">
        <v>1274</v>
      </c>
      <c r="C2562" t="s">
        <v>539</v>
      </c>
      <c r="D2562" t="s">
        <v>521</v>
      </c>
      <c r="E2562">
        <v>1</v>
      </c>
      <c r="F2562" t="s">
        <v>521</v>
      </c>
      <c r="G2562">
        <f t="shared" ref="G2562:G2625" si="40">IFERROR(VLOOKUP(D2562,$I$2:$J$126,2,0),0)</f>
        <v>0</v>
      </c>
    </row>
    <row r="2563" spans="1:7" x14ac:dyDescent="0.25">
      <c r="A2563" t="e">
        <f>VLOOKUP(B2563,[1]Applicant!$B$2:$D$176,3,FALSE)</f>
        <v>#N/A</v>
      </c>
      <c r="B2563" t="s">
        <v>1274</v>
      </c>
      <c r="C2563" t="s">
        <v>541</v>
      </c>
      <c r="D2563" t="s">
        <v>521</v>
      </c>
      <c r="E2563">
        <v>1</v>
      </c>
      <c r="F2563" t="s">
        <v>521</v>
      </c>
      <c r="G2563">
        <f t="shared" si="40"/>
        <v>0</v>
      </c>
    </row>
    <row r="2564" spans="1:7" x14ac:dyDescent="0.25">
      <c r="A2564" t="e">
        <f>VLOOKUP(B2564,[1]Applicant!$B$2:$D$176,3,FALSE)</f>
        <v>#N/A</v>
      </c>
      <c r="B2564" t="s">
        <v>1274</v>
      </c>
      <c r="C2564" t="s">
        <v>543</v>
      </c>
      <c r="D2564" t="s">
        <v>521</v>
      </c>
      <c r="E2564">
        <v>1</v>
      </c>
      <c r="F2564" t="s">
        <v>521</v>
      </c>
      <c r="G2564">
        <f t="shared" si="40"/>
        <v>0</v>
      </c>
    </row>
    <row r="2565" spans="1:7" x14ac:dyDescent="0.25">
      <c r="A2565" t="e">
        <f>VLOOKUP(B2565,[1]Applicant!$B$2:$D$176,3,FALSE)</f>
        <v>#N/A</v>
      </c>
      <c r="B2565" t="s">
        <v>1274</v>
      </c>
      <c r="C2565" t="s">
        <v>545</v>
      </c>
      <c r="D2565" t="s">
        <v>521</v>
      </c>
      <c r="E2565">
        <v>1</v>
      </c>
      <c r="F2565" t="s">
        <v>521</v>
      </c>
      <c r="G2565">
        <f t="shared" si="40"/>
        <v>0</v>
      </c>
    </row>
    <row r="2566" spans="1:7" x14ac:dyDescent="0.25">
      <c r="A2566" t="e">
        <f>VLOOKUP(B2566,[1]Applicant!$B$2:$D$176,3,FALSE)</f>
        <v>#N/A</v>
      </c>
      <c r="B2566" t="s">
        <v>1274</v>
      </c>
      <c r="C2566" t="s">
        <v>547</v>
      </c>
      <c r="D2566" t="s">
        <v>521</v>
      </c>
      <c r="E2566">
        <v>1</v>
      </c>
      <c r="F2566" t="s">
        <v>521</v>
      </c>
      <c r="G2566">
        <f t="shared" si="40"/>
        <v>0</v>
      </c>
    </row>
    <row r="2567" spans="1:7" x14ac:dyDescent="0.25">
      <c r="A2567" t="e">
        <f>VLOOKUP(B2567,[1]Applicant!$B$2:$D$176,3,FALSE)</f>
        <v>#N/A</v>
      </c>
      <c r="B2567" t="s">
        <v>1274</v>
      </c>
      <c r="C2567" t="s">
        <v>550</v>
      </c>
      <c r="D2567" t="s">
        <v>521</v>
      </c>
      <c r="E2567">
        <v>1</v>
      </c>
      <c r="F2567" t="s">
        <v>521</v>
      </c>
      <c r="G2567">
        <f t="shared" si="40"/>
        <v>0</v>
      </c>
    </row>
    <row r="2568" spans="1:7" x14ac:dyDescent="0.25">
      <c r="A2568" t="e">
        <f>VLOOKUP(B2568,[1]Applicant!$B$2:$D$176,3,FALSE)</f>
        <v>#N/A</v>
      </c>
      <c r="B2568" t="s">
        <v>1274</v>
      </c>
      <c r="C2568" t="s">
        <v>532</v>
      </c>
      <c r="D2568" t="s">
        <v>521</v>
      </c>
      <c r="E2568">
        <v>1</v>
      </c>
      <c r="F2568" t="s">
        <v>521</v>
      </c>
      <c r="G2568">
        <f t="shared" si="40"/>
        <v>0</v>
      </c>
    </row>
    <row r="2569" spans="1:7" x14ac:dyDescent="0.25">
      <c r="A2569" t="e">
        <f>VLOOKUP(B2569,[1]Applicant!$B$2:$D$176,3,FALSE)</f>
        <v>#N/A</v>
      </c>
      <c r="B2569" t="s">
        <v>1275</v>
      </c>
      <c r="C2569" t="s">
        <v>552</v>
      </c>
      <c r="D2569" t="s">
        <v>521</v>
      </c>
      <c r="E2569">
        <v>1</v>
      </c>
      <c r="F2569" t="s">
        <v>521</v>
      </c>
      <c r="G2569">
        <f t="shared" si="40"/>
        <v>0</v>
      </c>
    </row>
    <row r="2570" spans="1:7" x14ac:dyDescent="0.25">
      <c r="A2570" t="e">
        <f>VLOOKUP(B2570,[1]Applicant!$B$2:$D$176,3,FALSE)</f>
        <v>#N/A</v>
      </c>
      <c r="B2570" t="s">
        <v>1275</v>
      </c>
      <c r="C2570" t="s">
        <v>524</v>
      </c>
      <c r="D2570" t="s">
        <v>521</v>
      </c>
      <c r="E2570">
        <v>1</v>
      </c>
      <c r="F2570" t="s">
        <v>521</v>
      </c>
      <c r="G2570">
        <f t="shared" si="40"/>
        <v>0</v>
      </c>
    </row>
    <row r="2571" spans="1:7" x14ac:dyDescent="0.25">
      <c r="A2571" t="e">
        <f>VLOOKUP(B2571,[1]Applicant!$B$2:$D$176,3,FALSE)</f>
        <v>#N/A</v>
      </c>
      <c r="B2571" t="s">
        <v>1275</v>
      </c>
      <c r="C2571" t="s">
        <v>526</v>
      </c>
      <c r="D2571" t="s">
        <v>521</v>
      </c>
      <c r="E2571">
        <v>1</v>
      </c>
      <c r="F2571" t="s">
        <v>521</v>
      </c>
      <c r="G2571">
        <f t="shared" si="40"/>
        <v>0</v>
      </c>
    </row>
    <row r="2572" spans="1:7" x14ac:dyDescent="0.25">
      <c r="A2572" t="e">
        <f>VLOOKUP(B2572,[1]Applicant!$B$2:$D$176,3,FALSE)</f>
        <v>#N/A</v>
      </c>
      <c r="B2572" t="s">
        <v>1275</v>
      </c>
      <c r="C2572" t="s">
        <v>528</v>
      </c>
      <c r="D2572" t="s">
        <v>521</v>
      </c>
      <c r="E2572">
        <v>1</v>
      </c>
      <c r="F2572" t="s">
        <v>521</v>
      </c>
      <c r="G2572">
        <f t="shared" si="40"/>
        <v>0</v>
      </c>
    </row>
    <row r="2573" spans="1:7" x14ac:dyDescent="0.25">
      <c r="A2573" t="e">
        <f>VLOOKUP(B2573,[1]Applicant!$B$2:$D$176,3,FALSE)</f>
        <v>#N/A</v>
      </c>
      <c r="B2573" t="s">
        <v>1275</v>
      </c>
      <c r="C2573" t="s">
        <v>529</v>
      </c>
      <c r="D2573" t="s">
        <v>521</v>
      </c>
      <c r="E2573">
        <v>1</v>
      </c>
      <c r="F2573" t="s">
        <v>521</v>
      </c>
      <c r="G2573">
        <f t="shared" si="40"/>
        <v>0</v>
      </c>
    </row>
    <row r="2574" spans="1:7" x14ac:dyDescent="0.25">
      <c r="A2574" t="e">
        <f>VLOOKUP(B2574,[1]Applicant!$B$2:$D$176,3,FALSE)</f>
        <v>#N/A</v>
      </c>
      <c r="B2574" t="s">
        <v>1275</v>
      </c>
      <c r="C2574" t="s">
        <v>532</v>
      </c>
      <c r="D2574" t="s">
        <v>521</v>
      </c>
      <c r="E2574">
        <v>1</v>
      </c>
      <c r="F2574" t="s">
        <v>521</v>
      </c>
      <c r="G2574">
        <f t="shared" si="40"/>
        <v>0</v>
      </c>
    </row>
    <row r="2575" spans="1:7" x14ac:dyDescent="0.25">
      <c r="A2575" t="e">
        <f>VLOOKUP(B2575,[1]Applicant!$B$2:$D$176,3,FALSE)</f>
        <v>#N/A</v>
      </c>
      <c r="B2575" t="s">
        <v>1275</v>
      </c>
      <c r="C2575" t="s">
        <v>534</v>
      </c>
      <c r="D2575" t="s">
        <v>521</v>
      </c>
      <c r="E2575">
        <v>1</v>
      </c>
      <c r="F2575" t="s">
        <v>521</v>
      </c>
      <c r="G2575">
        <f t="shared" si="40"/>
        <v>0</v>
      </c>
    </row>
    <row r="2576" spans="1:7" x14ac:dyDescent="0.25">
      <c r="A2576" t="e">
        <f>VLOOKUP(B2576,[1]Applicant!$B$2:$D$176,3,FALSE)</f>
        <v>#N/A</v>
      </c>
      <c r="B2576" t="s">
        <v>1275</v>
      </c>
      <c r="C2576" t="s">
        <v>536</v>
      </c>
      <c r="D2576" t="s">
        <v>626</v>
      </c>
      <c r="E2576">
        <v>1</v>
      </c>
      <c r="F2576" t="s">
        <v>795</v>
      </c>
      <c r="G2576">
        <f t="shared" si="40"/>
        <v>1</v>
      </c>
    </row>
    <row r="2577" spans="1:7" x14ac:dyDescent="0.25">
      <c r="A2577" t="e">
        <f>VLOOKUP(B2577,[1]Applicant!$B$2:$D$176,3,FALSE)</f>
        <v>#N/A</v>
      </c>
      <c r="B2577" t="s">
        <v>1275</v>
      </c>
      <c r="C2577" t="s">
        <v>538</v>
      </c>
      <c r="D2577" t="s">
        <v>626</v>
      </c>
      <c r="E2577">
        <v>1</v>
      </c>
      <c r="F2577" t="s">
        <v>795</v>
      </c>
      <c r="G2577">
        <f t="shared" si="40"/>
        <v>1</v>
      </c>
    </row>
    <row r="2578" spans="1:7" x14ac:dyDescent="0.25">
      <c r="A2578" t="e">
        <f>VLOOKUP(B2578,[1]Applicant!$B$2:$D$176,3,FALSE)</f>
        <v>#N/A</v>
      </c>
      <c r="B2578" t="s">
        <v>1275</v>
      </c>
      <c r="C2578" t="s">
        <v>539</v>
      </c>
      <c r="D2578" t="s">
        <v>626</v>
      </c>
      <c r="E2578">
        <v>1</v>
      </c>
      <c r="F2578" t="s">
        <v>794</v>
      </c>
      <c r="G2578">
        <f t="shared" si="40"/>
        <v>1</v>
      </c>
    </row>
    <row r="2579" spans="1:7" x14ac:dyDescent="0.25">
      <c r="A2579" t="e">
        <f>VLOOKUP(B2579,[1]Applicant!$B$2:$D$176,3,FALSE)</f>
        <v>#N/A</v>
      </c>
      <c r="B2579" t="s">
        <v>1275</v>
      </c>
      <c r="C2579" t="s">
        <v>541</v>
      </c>
      <c r="D2579" t="s">
        <v>626</v>
      </c>
      <c r="E2579">
        <v>1</v>
      </c>
      <c r="F2579" t="s">
        <v>793</v>
      </c>
      <c r="G2579">
        <f t="shared" si="40"/>
        <v>1</v>
      </c>
    </row>
    <row r="2580" spans="1:7" x14ac:dyDescent="0.25">
      <c r="A2580" t="e">
        <f>VLOOKUP(B2580,[1]Applicant!$B$2:$D$176,3,FALSE)</f>
        <v>#N/A</v>
      </c>
      <c r="B2580" t="s">
        <v>1275</v>
      </c>
      <c r="C2580" t="s">
        <v>543</v>
      </c>
      <c r="D2580" t="s">
        <v>626</v>
      </c>
      <c r="E2580">
        <v>1</v>
      </c>
      <c r="F2580" t="s">
        <v>790</v>
      </c>
      <c r="G2580">
        <f t="shared" si="40"/>
        <v>1</v>
      </c>
    </row>
    <row r="2581" spans="1:7" x14ac:dyDescent="0.25">
      <c r="A2581" t="e">
        <f>VLOOKUP(B2581,[1]Applicant!$B$2:$D$176,3,FALSE)</f>
        <v>#N/A</v>
      </c>
      <c r="B2581" t="s">
        <v>1275</v>
      </c>
      <c r="C2581" t="s">
        <v>545</v>
      </c>
      <c r="D2581" t="s">
        <v>626</v>
      </c>
      <c r="E2581">
        <v>1</v>
      </c>
      <c r="F2581" t="s">
        <v>792</v>
      </c>
      <c r="G2581">
        <f t="shared" si="40"/>
        <v>1</v>
      </c>
    </row>
    <row r="2582" spans="1:7" x14ac:dyDescent="0.25">
      <c r="A2582" t="e">
        <f>VLOOKUP(B2582,[1]Applicant!$B$2:$D$176,3,FALSE)</f>
        <v>#N/A</v>
      </c>
      <c r="B2582" t="s">
        <v>1275</v>
      </c>
      <c r="C2582" t="s">
        <v>547</v>
      </c>
      <c r="D2582" t="s">
        <v>626</v>
      </c>
      <c r="E2582">
        <v>1</v>
      </c>
      <c r="F2582" t="s">
        <v>791</v>
      </c>
      <c r="G2582">
        <f t="shared" si="40"/>
        <v>1</v>
      </c>
    </row>
    <row r="2583" spans="1:7" x14ac:dyDescent="0.25">
      <c r="A2583" t="e">
        <f>VLOOKUP(B2583,[1]Applicant!$B$2:$D$176,3,FALSE)</f>
        <v>#N/A</v>
      </c>
      <c r="B2583" t="s">
        <v>1275</v>
      </c>
      <c r="C2583" t="s">
        <v>550</v>
      </c>
      <c r="D2583" t="s">
        <v>626</v>
      </c>
      <c r="E2583">
        <v>1</v>
      </c>
      <c r="F2583" t="s">
        <v>790</v>
      </c>
      <c r="G2583">
        <f t="shared" si="40"/>
        <v>1</v>
      </c>
    </row>
    <row r="2584" spans="1:7" x14ac:dyDescent="0.25">
      <c r="A2584" t="e">
        <f>VLOOKUP(B2584,[1]Applicant!$B$2:$D$176,3,FALSE)</f>
        <v>#N/A</v>
      </c>
      <c r="B2584" t="s">
        <v>1276</v>
      </c>
      <c r="E2584">
        <v>1</v>
      </c>
      <c r="G2584">
        <f t="shared" si="40"/>
        <v>0</v>
      </c>
    </row>
    <row r="2585" spans="1:7" x14ac:dyDescent="0.25">
      <c r="A2585" t="e">
        <f>VLOOKUP(B2585,[1]Applicant!$B$2:$D$176,3,FALSE)</f>
        <v>#N/A</v>
      </c>
      <c r="B2585" t="s">
        <v>1276</v>
      </c>
      <c r="E2585">
        <v>1</v>
      </c>
      <c r="G2585">
        <f t="shared" si="40"/>
        <v>0</v>
      </c>
    </row>
    <row r="2586" spans="1:7" x14ac:dyDescent="0.25">
      <c r="A2586" t="e">
        <f>VLOOKUP(B2586,[1]Applicant!$B$2:$D$176,3,FALSE)</f>
        <v>#N/A</v>
      </c>
      <c r="B2586" t="s">
        <v>1276</v>
      </c>
      <c r="E2586">
        <v>1</v>
      </c>
      <c r="G2586">
        <f t="shared" si="40"/>
        <v>0</v>
      </c>
    </row>
    <row r="2587" spans="1:7" x14ac:dyDescent="0.25">
      <c r="A2587" t="e">
        <f>VLOOKUP(B2587,[1]Applicant!$B$2:$D$176,3,FALSE)</f>
        <v>#N/A</v>
      </c>
      <c r="B2587" t="s">
        <v>1276</v>
      </c>
      <c r="E2587">
        <v>1</v>
      </c>
      <c r="G2587">
        <f t="shared" si="40"/>
        <v>0</v>
      </c>
    </row>
    <row r="2588" spans="1:7" x14ac:dyDescent="0.25">
      <c r="A2588" t="e">
        <f>VLOOKUP(B2588,[1]Applicant!$B$2:$D$176,3,FALSE)</f>
        <v>#N/A</v>
      </c>
      <c r="B2588" t="s">
        <v>1276</v>
      </c>
      <c r="E2588">
        <v>1</v>
      </c>
      <c r="G2588">
        <f t="shared" si="40"/>
        <v>0</v>
      </c>
    </row>
    <row r="2589" spans="1:7" x14ac:dyDescent="0.25">
      <c r="A2589" t="e">
        <f>VLOOKUP(B2589,[1]Applicant!$B$2:$D$176,3,FALSE)</f>
        <v>#N/A</v>
      </c>
      <c r="B2589" t="s">
        <v>1276</v>
      </c>
      <c r="E2589">
        <v>1</v>
      </c>
      <c r="G2589">
        <f t="shared" si="40"/>
        <v>0</v>
      </c>
    </row>
    <row r="2590" spans="1:7" x14ac:dyDescent="0.25">
      <c r="A2590" t="e">
        <f>VLOOKUP(B2590,[1]Applicant!$B$2:$D$176,3,FALSE)</f>
        <v>#N/A</v>
      </c>
      <c r="B2590" t="s">
        <v>1276</v>
      </c>
      <c r="E2590">
        <v>1</v>
      </c>
      <c r="G2590">
        <f t="shared" si="40"/>
        <v>0</v>
      </c>
    </row>
    <row r="2591" spans="1:7" x14ac:dyDescent="0.25">
      <c r="A2591" t="e">
        <f>VLOOKUP(B2591,[1]Applicant!$B$2:$D$176,3,FALSE)</f>
        <v>#N/A</v>
      </c>
      <c r="B2591" t="s">
        <v>1276</v>
      </c>
      <c r="E2591">
        <v>1</v>
      </c>
      <c r="G2591">
        <f t="shared" si="40"/>
        <v>0</v>
      </c>
    </row>
    <row r="2592" spans="1:7" x14ac:dyDescent="0.25">
      <c r="A2592" t="e">
        <f>VLOOKUP(B2592,[1]Applicant!$B$2:$D$176,3,FALSE)</f>
        <v>#N/A</v>
      </c>
      <c r="B2592" t="s">
        <v>1276</v>
      </c>
      <c r="E2592">
        <v>1</v>
      </c>
      <c r="G2592">
        <f t="shared" si="40"/>
        <v>0</v>
      </c>
    </row>
    <row r="2593" spans="1:7" x14ac:dyDescent="0.25">
      <c r="A2593" t="e">
        <f>VLOOKUP(B2593,[1]Applicant!$B$2:$D$176,3,FALSE)</f>
        <v>#N/A</v>
      </c>
      <c r="B2593" t="s">
        <v>1276</v>
      </c>
      <c r="E2593">
        <v>1</v>
      </c>
      <c r="G2593">
        <f t="shared" si="40"/>
        <v>0</v>
      </c>
    </row>
    <row r="2594" spans="1:7" x14ac:dyDescent="0.25">
      <c r="A2594" t="e">
        <f>VLOOKUP(B2594,[1]Applicant!$B$2:$D$176,3,FALSE)</f>
        <v>#N/A</v>
      </c>
      <c r="B2594" t="s">
        <v>1276</v>
      </c>
      <c r="E2594">
        <v>1</v>
      </c>
      <c r="G2594">
        <f t="shared" si="40"/>
        <v>0</v>
      </c>
    </row>
    <row r="2595" spans="1:7" x14ac:dyDescent="0.25">
      <c r="A2595" t="e">
        <f>VLOOKUP(B2595,[1]Applicant!$B$2:$D$176,3,FALSE)</f>
        <v>#N/A</v>
      </c>
      <c r="B2595" t="s">
        <v>1276</v>
      </c>
      <c r="E2595">
        <v>1</v>
      </c>
      <c r="G2595">
        <f t="shared" si="40"/>
        <v>0</v>
      </c>
    </row>
    <row r="2596" spans="1:7" x14ac:dyDescent="0.25">
      <c r="A2596" t="e">
        <f>VLOOKUP(B2596,[1]Applicant!$B$2:$D$176,3,FALSE)</f>
        <v>#N/A</v>
      </c>
      <c r="B2596" t="s">
        <v>1276</v>
      </c>
      <c r="E2596">
        <v>1</v>
      </c>
      <c r="G2596">
        <f t="shared" si="40"/>
        <v>0</v>
      </c>
    </row>
    <row r="2597" spans="1:7" x14ac:dyDescent="0.25">
      <c r="A2597" t="e">
        <f>VLOOKUP(B2597,[1]Applicant!$B$2:$D$176,3,FALSE)</f>
        <v>#N/A</v>
      </c>
      <c r="B2597" t="s">
        <v>1276</v>
      </c>
      <c r="E2597">
        <v>1</v>
      </c>
      <c r="G2597">
        <f t="shared" si="40"/>
        <v>0</v>
      </c>
    </row>
    <row r="2598" spans="1:7" x14ac:dyDescent="0.25">
      <c r="A2598" t="e">
        <f>VLOOKUP(B2598,[1]Applicant!$B$2:$D$176,3,FALSE)</f>
        <v>#N/A</v>
      </c>
      <c r="B2598" t="s">
        <v>1276</v>
      </c>
      <c r="E2598">
        <v>1</v>
      </c>
      <c r="G2598">
        <f t="shared" si="40"/>
        <v>0</v>
      </c>
    </row>
    <row r="2599" spans="1:7" x14ac:dyDescent="0.25">
      <c r="A2599" t="e">
        <f>VLOOKUP(B2599,[1]Applicant!$B$2:$D$176,3,FALSE)</f>
        <v>#N/A</v>
      </c>
      <c r="B2599" t="s">
        <v>1277</v>
      </c>
      <c r="C2599" t="s">
        <v>533</v>
      </c>
      <c r="D2599" t="s">
        <v>533</v>
      </c>
      <c r="E2599">
        <v>1</v>
      </c>
      <c r="F2599" t="s">
        <v>533</v>
      </c>
      <c r="G2599">
        <f t="shared" si="40"/>
        <v>0</v>
      </c>
    </row>
    <row r="2600" spans="1:7" x14ac:dyDescent="0.25">
      <c r="A2600" t="e">
        <f>VLOOKUP(B2600,[1]Applicant!$B$2:$D$176,3,FALSE)</f>
        <v>#N/A</v>
      </c>
      <c r="B2600" t="s">
        <v>1277</v>
      </c>
      <c r="C2600" t="s">
        <v>533</v>
      </c>
      <c r="D2600" t="s">
        <v>533</v>
      </c>
      <c r="E2600">
        <v>1</v>
      </c>
      <c r="F2600" t="s">
        <v>533</v>
      </c>
      <c r="G2600">
        <f t="shared" si="40"/>
        <v>0</v>
      </c>
    </row>
    <row r="2601" spans="1:7" x14ac:dyDescent="0.25">
      <c r="A2601" t="e">
        <f>VLOOKUP(B2601,[1]Applicant!$B$2:$D$176,3,FALSE)</f>
        <v>#N/A</v>
      </c>
      <c r="B2601" t="s">
        <v>1277</v>
      </c>
      <c r="C2601" t="s">
        <v>533</v>
      </c>
      <c r="D2601" t="s">
        <v>533</v>
      </c>
      <c r="E2601">
        <v>1</v>
      </c>
      <c r="F2601" t="s">
        <v>533</v>
      </c>
      <c r="G2601">
        <f t="shared" si="40"/>
        <v>0</v>
      </c>
    </row>
    <row r="2602" spans="1:7" x14ac:dyDescent="0.25">
      <c r="A2602" t="e">
        <f>VLOOKUP(B2602,[1]Applicant!$B$2:$D$176,3,FALSE)</f>
        <v>#N/A</v>
      </c>
      <c r="B2602" t="s">
        <v>1277</v>
      </c>
      <c r="C2602" t="s">
        <v>533</v>
      </c>
      <c r="D2602" t="s">
        <v>533</v>
      </c>
      <c r="E2602">
        <v>1</v>
      </c>
      <c r="F2602" t="s">
        <v>533</v>
      </c>
      <c r="G2602">
        <f t="shared" si="40"/>
        <v>0</v>
      </c>
    </row>
    <row r="2603" spans="1:7" x14ac:dyDescent="0.25">
      <c r="A2603" t="e">
        <f>VLOOKUP(B2603,[1]Applicant!$B$2:$D$176,3,FALSE)</f>
        <v>#N/A</v>
      </c>
      <c r="B2603" t="s">
        <v>1277</v>
      </c>
      <c r="C2603" t="s">
        <v>533</v>
      </c>
      <c r="D2603" t="s">
        <v>533</v>
      </c>
      <c r="E2603">
        <v>1</v>
      </c>
      <c r="F2603" t="s">
        <v>533</v>
      </c>
      <c r="G2603">
        <f t="shared" si="40"/>
        <v>0</v>
      </c>
    </row>
    <row r="2604" spans="1:7" x14ac:dyDescent="0.25">
      <c r="A2604" t="e">
        <f>VLOOKUP(B2604,[1]Applicant!$B$2:$D$176,3,FALSE)</f>
        <v>#N/A</v>
      </c>
      <c r="B2604" t="s">
        <v>1277</v>
      </c>
      <c r="C2604" t="s">
        <v>533</v>
      </c>
      <c r="D2604" t="s">
        <v>533</v>
      </c>
      <c r="E2604">
        <v>1</v>
      </c>
      <c r="F2604" t="s">
        <v>533</v>
      </c>
      <c r="G2604">
        <f t="shared" si="40"/>
        <v>0</v>
      </c>
    </row>
    <row r="2605" spans="1:7" x14ac:dyDescent="0.25">
      <c r="A2605" t="e">
        <f>VLOOKUP(B2605,[1]Applicant!$B$2:$D$176,3,FALSE)</f>
        <v>#N/A</v>
      </c>
      <c r="B2605" t="s">
        <v>1277</v>
      </c>
      <c r="C2605" t="s">
        <v>533</v>
      </c>
      <c r="D2605" t="s">
        <v>533</v>
      </c>
      <c r="E2605">
        <v>1</v>
      </c>
      <c r="F2605" t="s">
        <v>533</v>
      </c>
      <c r="G2605">
        <f t="shared" si="40"/>
        <v>0</v>
      </c>
    </row>
    <row r="2606" spans="1:7" x14ac:dyDescent="0.25">
      <c r="A2606" t="e">
        <f>VLOOKUP(B2606,[1]Applicant!$B$2:$D$176,3,FALSE)</f>
        <v>#N/A</v>
      </c>
      <c r="B2606" t="s">
        <v>1277</v>
      </c>
      <c r="C2606" t="s">
        <v>533</v>
      </c>
      <c r="D2606" t="s">
        <v>533</v>
      </c>
      <c r="E2606">
        <v>1</v>
      </c>
      <c r="F2606" t="s">
        <v>533</v>
      </c>
      <c r="G2606">
        <f t="shared" si="40"/>
        <v>0</v>
      </c>
    </row>
    <row r="2607" spans="1:7" x14ac:dyDescent="0.25">
      <c r="A2607" t="e">
        <f>VLOOKUP(B2607,[1]Applicant!$B$2:$D$176,3,FALSE)</f>
        <v>#N/A</v>
      </c>
      <c r="B2607" t="s">
        <v>1277</v>
      </c>
      <c r="C2607" t="s">
        <v>533</v>
      </c>
      <c r="D2607" t="s">
        <v>533</v>
      </c>
      <c r="E2607">
        <v>1</v>
      </c>
      <c r="F2607" t="s">
        <v>533</v>
      </c>
      <c r="G2607">
        <f t="shared" si="40"/>
        <v>0</v>
      </c>
    </row>
    <row r="2608" spans="1:7" x14ac:dyDescent="0.25">
      <c r="A2608" t="e">
        <f>VLOOKUP(B2608,[1]Applicant!$B$2:$D$176,3,FALSE)</f>
        <v>#N/A</v>
      </c>
      <c r="B2608" t="s">
        <v>1277</v>
      </c>
      <c r="C2608" t="s">
        <v>533</v>
      </c>
      <c r="D2608" t="s">
        <v>533</v>
      </c>
      <c r="E2608">
        <v>1</v>
      </c>
      <c r="F2608" t="s">
        <v>533</v>
      </c>
      <c r="G2608">
        <f t="shared" si="40"/>
        <v>0</v>
      </c>
    </row>
    <row r="2609" spans="1:7" x14ac:dyDescent="0.25">
      <c r="A2609" t="e">
        <f>VLOOKUP(B2609,[1]Applicant!$B$2:$D$176,3,FALSE)</f>
        <v>#N/A</v>
      </c>
      <c r="B2609" t="s">
        <v>1277</v>
      </c>
      <c r="C2609" t="s">
        <v>533</v>
      </c>
      <c r="D2609" t="s">
        <v>533</v>
      </c>
      <c r="E2609">
        <v>1</v>
      </c>
      <c r="F2609" t="s">
        <v>533</v>
      </c>
      <c r="G2609">
        <f t="shared" si="40"/>
        <v>0</v>
      </c>
    </row>
    <row r="2610" spans="1:7" x14ac:dyDescent="0.25">
      <c r="A2610" t="e">
        <f>VLOOKUP(B2610,[1]Applicant!$B$2:$D$176,3,FALSE)</f>
        <v>#N/A</v>
      </c>
      <c r="B2610" t="s">
        <v>1277</v>
      </c>
      <c r="C2610" t="s">
        <v>533</v>
      </c>
      <c r="D2610" t="s">
        <v>533</v>
      </c>
      <c r="E2610">
        <v>1</v>
      </c>
      <c r="F2610" t="s">
        <v>533</v>
      </c>
      <c r="G2610">
        <f t="shared" si="40"/>
        <v>0</v>
      </c>
    </row>
    <row r="2611" spans="1:7" x14ac:dyDescent="0.25">
      <c r="A2611" t="e">
        <f>VLOOKUP(B2611,[1]Applicant!$B$2:$D$176,3,FALSE)</f>
        <v>#N/A</v>
      </c>
      <c r="B2611" t="s">
        <v>1277</v>
      </c>
      <c r="C2611" t="s">
        <v>533</v>
      </c>
      <c r="D2611" t="s">
        <v>533</v>
      </c>
      <c r="E2611">
        <v>1</v>
      </c>
      <c r="F2611" t="s">
        <v>533</v>
      </c>
      <c r="G2611">
        <f t="shared" si="40"/>
        <v>0</v>
      </c>
    </row>
    <row r="2612" spans="1:7" x14ac:dyDescent="0.25">
      <c r="A2612" t="e">
        <f>VLOOKUP(B2612,[1]Applicant!$B$2:$D$176,3,FALSE)</f>
        <v>#N/A</v>
      </c>
      <c r="B2612" t="s">
        <v>1277</v>
      </c>
      <c r="C2612" t="s">
        <v>533</v>
      </c>
      <c r="D2612" t="s">
        <v>533</v>
      </c>
      <c r="E2612">
        <v>1</v>
      </c>
      <c r="F2612" t="s">
        <v>533</v>
      </c>
      <c r="G2612">
        <f t="shared" si="40"/>
        <v>0</v>
      </c>
    </row>
    <row r="2613" spans="1:7" x14ac:dyDescent="0.25">
      <c r="A2613" t="e">
        <f>VLOOKUP(B2613,[1]Applicant!$B$2:$D$176,3,FALSE)</f>
        <v>#N/A</v>
      </c>
      <c r="B2613" t="s">
        <v>1277</v>
      </c>
      <c r="C2613" t="s">
        <v>533</v>
      </c>
      <c r="D2613" t="s">
        <v>533</v>
      </c>
      <c r="E2613">
        <v>1</v>
      </c>
      <c r="F2613" t="s">
        <v>533</v>
      </c>
      <c r="G2613">
        <f t="shared" si="40"/>
        <v>0</v>
      </c>
    </row>
    <row r="2614" spans="1:7" x14ac:dyDescent="0.25">
      <c r="A2614" t="e">
        <f>VLOOKUP(B2614,[1]Applicant!$B$2:$D$176,3,FALSE)</f>
        <v>#N/A</v>
      </c>
      <c r="B2614" t="s">
        <v>1278</v>
      </c>
      <c r="E2614">
        <v>1</v>
      </c>
      <c r="G2614">
        <f t="shared" si="40"/>
        <v>0</v>
      </c>
    </row>
    <row r="2615" spans="1:7" x14ac:dyDescent="0.25">
      <c r="A2615" t="e">
        <f>VLOOKUP(B2615,[1]Applicant!$B$2:$D$176,3,FALSE)</f>
        <v>#N/A</v>
      </c>
      <c r="B2615" t="s">
        <v>1278</v>
      </c>
      <c r="E2615">
        <v>1</v>
      </c>
      <c r="G2615">
        <f t="shared" si="40"/>
        <v>0</v>
      </c>
    </row>
    <row r="2616" spans="1:7" x14ac:dyDescent="0.25">
      <c r="A2616" t="e">
        <f>VLOOKUP(B2616,[1]Applicant!$B$2:$D$176,3,FALSE)</f>
        <v>#N/A</v>
      </c>
      <c r="B2616" t="s">
        <v>1278</v>
      </c>
      <c r="E2616">
        <v>1</v>
      </c>
      <c r="G2616">
        <f t="shared" si="40"/>
        <v>0</v>
      </c>
    </row>
    <row r="2617" spans="1:7" x14ac:dyDescent="0.25">
      <c r="A2617" t="e">
        <f>VLOOKUP(B2617,[1]Applicant!$B$2:$D$176,3,FALSE)</f>
        <v>#N/A</v>
      </c>
      <c r="B2617" t="s">
        <v>1278</v>
      </c>
      <c r="E2617">
        <v>1</v>
      </c>
      <c r="G2617">
        <f t="shared" si="40"/>
        <v>0</v>
      </c>
    </row>
    <row r="2618" spans="1:7" x14ac:dyDescent="0.25">
      <c r="A2618" t="e">
        <f>VLOOKUP(B2618,[1]Applicant!$B$2:$D$176,3,FALSE)</f>
        <v>#N/A</v>
      </c>
      <c r="B2618" t="s">
        <v>1278</v>
      </c>
      <c r="E2618">
        <v>1</v>
      </c>
      <c r="G2618">
        <f t="shared" si="40"/>
        <v>0</v>
      </c>
    </row>
    <row r="2619" spans="1:7" x14ac:dyDescent="0.25">
      <c r="A2619" t="e">
        <f>VLOOKUP(B2619,[1]Applicant!$B$2:$D$176,3,FALSE)</f>
        <v>#N/A</v>
      </c>
      <c r="B2619" t="s">
        <v>1278</v>
      </c>
      <c r="E2619">
        <v>1</v>
      </c>
      <c r="G2619">
        <f t="shared" si="40"/>
        <v>0</v>
      </c>
    </row>
    <row r="2620" spans="1:7" x14ac:dyDescent="0.25">
      <c r="A2620" t="e">
        <f>VLOOKUP(B2620,[1]Applicant!$B$2:$D$176,3,FALSE)</f>
        <v>#N/A</v>
      </c>
      <c r="B2620" t="s">
        <v>1278</v>
      </c>
      <c r="E2620">
        <v>1</v>
      </c>
      <c r="G2620">
        <f t="shared" si="40"/>
        <v>0</v>
      </c>
    </row>
    <row r="2621" spans="1:7" x14ac:dyDescent="0.25">
      <c r="A2621" t="e">
        <f>VLOOKUP(B2621,[1]Applicant!$B$2:$D$176,3,FALSE)</f>
        <v>#N/A</v>
      </c>
      <c r="B2621" t="s">
        <v>1278</v>
      </c>
      <c r="E2621">
        <v>1</v>
      </c>
      <c r="G2621">
        <f t="shared" si="40"/>
        <v>0</v>
      </c>
    </row>
    <row r="2622" spans="1:7" x14ac:dyDescent="0.25">
      <c r="A2622" t="e">
        <f>VLOOKUP(B2622,[1]Applicant!$B$2:$D$176,3,FALSE)</f>
        <v>#N/A</v>
      </c>
      <c r="B2622" t="s">
        <v>1278</v>
      </c>
      <c r="E2622">
        <v>1</v>
      </c>
      <c r="G2622">
        <f t="shared" si="40"/>
        <v>0</v>
      </c>
    </row>
    <row r="2623" spans="1:7" x14ac:dyDescent="0.25">
      <c r="A2623" t="e">
        <f>VLOOKUP(B2623,[1]Applicant!$B$2:$D$176,3,FALSE)</f>
        <v>#N/A</v>
      </c>
      <c r="B2623" t="s">
        <v>1278</v>
      </c>
      <c r="E2623">
        <v>1</v>
      </c>
      <c r="G2623">
        <f t="shared" si="40"/>
        <v>0</v>
      </c>
    </row>
    <row r="2624" spans="1:7" x14ac:dyDescent="0.25">
      <c r="A2624" t="e">
        <f>VLOOKUP(B2624,[1]Applicant!$B$2:$D$176,3,FALSE)</f>
        <v>#N/A</v>
      </c>
      <c r="B2624" t="s">
        <v>1278</v>
      </c>
      <c r="E2624">
        <v>1</v>
      </c>
      <c r="G2624">
        <f t="shared" si="40"/>
        <v>0</v>
      </c>
    </row>
    <row r="2625" spans="1:7" x14ac:dyDescent="0.25">
      <c r="A2625" t="e">
        <f>VLOOKUP(B2625,[1]Applicant!$B$2:$D$176,3,FALSE)</f>
        <v>#N/A</v>
      </c>
      <c r="B2625" t="s">
        <v>1278</v>
      </c>
      <c r="E2625">
        <v>1</v>
      </c>
      <c r="G2625">
        <f t="shared" si="40"/>
        <v>0</v>
      </c>
    </row>
    <row r="2626" spans="1:7" x14ac:dyDescent="0.25">
      <c r="A2626" t="e">
        <f>VLOOKUP(B2626,[1]Applicant!$B$2:$D$176,3,FALSE)</f>
        <v>#N/A</v>
      </c>
      <c r="B2626" t="s">
        <v>1278</v>
      </c>
      <c r="E2626">
        <v>1</v>
      </c>
      <c r="G2626">
        <f t="shared" ref="G2626:G2689" si="41">IFERROR(VLOOKUP(D2626,$I$2:$J$126,2,0),0)</f>
        <v>0</v>
      </c>
    </row>
    <row r="2627" spans="1:7" x14ac:dyDescent="0.25">
      <c r="A2627" t="e">
        <f>VLOOKUP(B2627,[1]Applicant!$B$2:$D$176,3,FALSE)</f>
        <v>#N/A</v>
      </c>
      <c r="B2627" t="s">
        <v>1278</v>
      </c>
      <c r="E2627">
        <v>1</v>
      </c>
      <c r="G2627">
        <f t="shared" si="41"/>
        <v>0</v>
      </c>
    </row>
    <row r="2628" spans="1:7" x14ac:dyDescent="0.25">
      <c r="A2628" t="e">
        <f>VLOOKUP(B2628,[1]Applicant!$B$2:$D$176,3,FALSE)</f>
        <v>#N/A</v>
      </c>
      <c r="B2628" t="s">
        <v>1278</v>
      </c>
      <c r="E2628">
        <v>1</v>
      </c>
      <c r="G2628">
        <f t="shared" si="41"/>
        <v>0</v>
      </c>
    </row>
    <row r="2629" spans="1:7" x14ac:dyDescent="0.25">
      <c r="A2629" t="e">
        <f>VLOOKUP(B2629,[1]Applicant!$B$2:$D$176,3,FALSE)</f>
        <v>#N/A</v>
      </c>
      <c r="B2629" t="s">
        <v>1279</v>
      </c>
      <c r="D2629" t="s">
        <v>774</v>
      </c>
      <c r="E2629">
        <v>1</v>
      </c>
      <c r="F2629" t="s">
        <v>774</v>
      </c>
      <c r="G2629">
        <f t="shared" si="41"/>
        <v>0</v>
      </c>
    </row>
    <row r="2630" spans="1:7" x14ac:dyDescent="0.25">
      <c r="A2630" t="e">
        <f>VLOOKUP(B2630,[1]Applicant!$B$2:$D$176,3,FALSE)</f>
        <v>#N/A</v>
      </c>
      <c r="B2630" t="s">
        <v>1279</v>
      </c>
      <c r="D2630" t="s">
        <v>774</v>
      </c>
      <c r="E2630">
        <v>1</v>
      </c>
      <c r="F2630" t="s">
        <v>774</v>
      </c>
      <c r="G2630">
        <f t="shared" si="41"/>
        <v>0</v>
      </c>
    </row>
    <row r="2631" spans="1:7" x14ac:dyDescent="0.25">
      <c r="A2631" t="e">
        <f>VLOOKUP(B2631,[1]Applicant!$B$2:$D$176,3,FALSE)</f>
        <v>#N/A</v>
      </c>
      <c r="B2631" t="s">
        <v>1279</v>
      </c>
      <c r="D2631" t="s">
        <v>774</v>
      </c>
      <c r="E2631">
        <v>1</v>
      </c>
      <c r="F2631" t="s">
        <v>774</v>
      </c>
      <c r="G2631">
        <f t="shared" si="41"/>
        <v>0</v>
      </c>
    </row>
    <row r="2632" spans="1:7" x14ac:dyDescent="0.25">
      <c r="A2632" t="e">
        <f>VLOOKUP(B2632,[1]Applicant!$B$2:$D$176,3,FALSE)</f>
        <v>#N/A</v>
      </c>
      <c r="B2632" t="s">
        <v>1279</v>
      </c>
      <c r="D2632" t="s">
        <v>774</v>
      </c>
      <c r="E2632">
        <v>1</v>
      </c>
      <c r="F2632" t="s">
        <v>774</v>
      </c>
      <c r="G2632">
        <f t="shared" si="41"/>
        <v>0</v>
      </c>
    </row>
    <row r="2633" spans="1:7" x14ac:dyDescent="0.25">
      <c r="A2633" t="e">
        <f>VLOOKUP(B2633,[1]Applicant!$B$2:$D$176,3,FALSE)</f>
        <v>#N/A</v>
      </c>
      <c r="B2633" t="s">
        <v>1279</v>
      </c>
      <c r="D2633" t="s">
        <v>774</v>
      </c>
      <c r="E2633">
        <v>1</v>
      </c>
      <c r="F2633" t="s">
        <v>774</v>
      </c>
      <c r="G2633">
        <f t="shared" si="41"/>
        <v>0</v>
      </c>
    </row>
    <row r="2634" spans="1:7" x14ac:dyDescent="0.25">
      <c r="A2634" t="e">
        <f>VLOOKUP(B2634,[1]Applicant!$B$2:$D$176,3,FALSE)</f>
        <v>#N/A</v>
      </c>
      <c r="B2634" t="s">
        <v>1279</v>
      </c>
      <c r="D2634" t="s">
        <v>774</v>
      </c>
      <c r="E2634">
        <v>1</v>
      </c>
      <c r="F2634" t="s">
        <v>774</v>
      </c>
      <c r="G2634">
        <f t="shared" si="41"/>
        <v>0</v>
      </c>
    </row>
    <row r="2635" spans="1:7" x14ac:dyDescent="0.25">
      <c r="A2635" t="e">
        <f>VLOOKUP(B2635,[1]Applicant!$B$2:$D$176,3,FALSE)</f>
        <v>#N/A</v>
      </c>
      <c r="B2635" t="s">
        <v>1279</v>
      </c>
      <c r="D2635" t="s">
        <v>774</v>
      </c>
      <c r="E2635">
        <v>1</v>
      </c>
      <c r="F2635" t="s">
        <v>774</v>
      </c>
      <c r="G2635">
        <f t="shared" si="41"/>
        <v>0</v>
      </c>
    </row>
    <row r="2636" spans="1:7" x14ac:dyDescent="0.25">
      <c r="A2636" t="e">
        <f>VLOOKUP(B2636,[1]Applicant!$B$2:$D$176,3,FALSE)</f>
        <v>#N/A</v>
      </c>
      <c r="B2636" t="s">
        <v>1279</v>
      </c>
      <c r="D2636" t="s">
        <v>774</v>
      </c>
      <c r="E2636">
        <v>1</v>
      </c>
      <c r="F2636" t="s">
        <v>774</v>
      </c>
      <c r="G2636">
        <f t="shared" si="41"/>
        <v>0</v>
      </c>
    </row>
    <row r="2637" spans="1:7" x14ac:dyDescent="0.25">
      <c r="A2637" t="e">
        <f>VLOOKUP(B2637,[1]Applicant!$B$2:$D$176,3,FALSE)</f>
        <v>#N/A</v>
      </c>
      <c r="B2637" t="s">
        <v>1279</v>
      </c>
      <c r="D2637" t="s">
        <v>774</v>
      </c>
      <c r="E2637">
        <v>1</v>
      </c>
      <c r="F2637" t="s">
        <v>774</v>
      </c>
      <c r="G2637">
        <f t="shared" si="41"/>
        <v>0</v>
      </c>
    </row>
    <row r="2638" spans="1:7" x14ac:dyDescent="0.25">
      <c r="A2638" t="e">
        <f>VLOOKUP(B2638,[1]Applicant!$B$2:$D$176,3,FALSE)</f>
        <v>#N/A</v>
      </c>
      <c r="B2638" t="s">
        <v>1279</v>
      </c>
      <c r="D2638" t="s">
        <v>774</v>
      </c>
      <c r="E2638">
        <v>1</v>
      </c>
      <c r="F2638" t="s">
        <v>774</v>
      </c>
      <c r="G2638">
        <f t="shared" si="41"/>
        <v>0</v>
      </c>
    </row>
    <row r="2639" spans="1:7" x14ac:dyDescent="0.25">
      <c r="A2639" t="e">
        <f>VLOOKUP(B2639,[1]Applicant!$B$2:$D$176,3,FALSE)</f>
        <v>#N/A</v>
      </c>
      <c r="B2639" t="s">
        <v>1279</v>
      </c>
      <c r="D2639" t="s">
        <v>774</v>
      </c>
      <c r="E2639">
        <v>1</v>
      </c>
      <c r="F2639" t="s">
        <v>774</v>
      </c>
      <c r="G2639">
        <f t="shared" si="41"/>
        <v>0</v>
      </c>
    </row>
    <row r="2640" spans="1:7" x14ac:dyDescent="0.25">
      <c r="A2640" t="e">
        <f>VLOOKUP(B2640,[1]Applicant!$B$2:$D$176,3,FALSE)</f>
        <v>#N/A</v>
      </c>
      <c r="B2640" t="s">
        <v>1279</v>
      </c>
      <c r="D2640" t="s">
        <v>774</v>
      </c>
      <c r="E2640">
        <v>1</v>
      </c>
      <c r="F2640" t="s">
        <v>774</v>
      </c>
      <c r="G2640">
        <f t="shared" si="41"/>
        <v>0</v>
      </c>
    </row>
    <row r="2641" spans="1:7" x14ac:dyDescent="0.25">
      <c r="A2641" t="e">
        <f>VLOOKUP(B2641,[1]Applicant!$B$2:$D$176,3,FALSE)</f>
        <v>#N/A</v>
      </c>
      <c r="B2641" t="s">
        <v>1279</v>
      </c>
      <c r="D2641" t="s">
        <v>774</v>
      </c>
      <c r="E2641">
        <v>1</v>
      </c>
      <c r="F2641" t="s">
        <v>774</v>
      </c>
      <c r="G2641">
        <f t="shared" si="41"/>
        <v>0</v>
      </c>
    </row>
    <row r="2642" spans="1:7" x14ac:dyDescent="0.25">
      <c r="A2642" t="e">
        <f>VLOOKUP(B2642,[1]Applicant!$B$2:$D$176,3,FALSE)</f>
        <v>#N/A</v>
      </c>
      <c r="B2642" t="s">
        <v>1279</v>
      </c>
      <c r="D2642" t="s">
        <v>774</v>
      </c>
      <c r="E2642">
        <v>1</v>
      </c>
      <c r="F2642" t="s">
        <v>774</v>
      </c>
      <c r="G2642">
        <f t="shared" si="41"/>
        <v>0</v>
      </c>
    </row>
    <row r="2643" spans="1:7" x14ac:dyDescent="0.25">
      <c r="A2643" t="e">
        <f>VLOOKUP(B2643,[1]Applicant!$B$2:$D$176,3,FALSE)</f>
        <v>#N/A</v>
      </c>
      <c r="B2643" t="s">
        <v>1279</v>
      </c>
      <c r="D2643" t="s">
        <v>774</v>
      </c>
      <c r="E2643">
        <v>1</v>
      </c>
      <c r="F2643" t="s">
        <v>774</v>
      </c>
      <c r="G2643">
        <f t="shared" si="41"/>
        <v>0</v>
      </c>
    </row>
    <row r="2644" spans="1:7" x14ac:dyDescent="0.25">
      <c r="A2644" t="e">
        <f>VLOOKUP(B2644,[1]Applicant!$B$2:$D$176,3,FALSE)</f>
        <v>#N/A</v>
      </c>
      <c r="B2644" t="s">
        <v>1280</v>
      </c>
      <c r="E2644">
        <v>1</v>
      </c>
      <c r="G2644">
        <f t="shared" si="41"/>
        <v>0</v>
      </c>
    </row>
    <row r="2645" spans="1:7" x14ac:dyDescent="0.25">
      <c r="A2645" t="e">
        <f>VLOOKUP(B2645,[1]Applicant!$B$2:$D$176,3,FALSE)</f>
        <v>#N/A</v>
      </c>
      <c r="B2645" t="s">
        <v>1280</v>
      </c>
      <c r="E2645">
        <v>1</v>
      </c>
      <c r="G2645">
        <f t="shared" si="41"/>
        <v>0</v>
      </c>
    </row>
    <row r="2646" spans="1:7" x14ac:dyDescent="0.25">
      <c r="A2646" t="e">
        <f>VLOOKUP(B2646,[1]Applicant!$B$2:$D$176,3,FALSE)</f>
        <v>#N/A</v>
      </c>
      <c r="B2646" t="s">
        <v>1280</v>
      </c>
      <c r="E2646">
        <v>1</v>
      </c>
      <c r="G2646">
        <f t="shared" si="41"/>
        <v>0</v>
      </c>
    </row>
    <row r="2647" spans="1:7" x14ac:dyDescent="0.25">
      <c r="A2647" t="e">
        <f>VLOOKUP(B2647,[1]Applicant!$B$2:$D$176,3,FALSE)</f>
        <v>#N/A</v>
      </c>
      <c r="B2647" t="s">
        <v>1280</v>
      </c>
      <c r="E2647">
        <v>1</v>
      </c>
      <c r="G2647">
        <f t="shared" si="41"/>
        <v>0</v>
      </c>
    </row>
    <row r="2648" spans="1:7" x14ac:dyDescent="0.25">
      <c r="A2648" t="e">
        <f>VLOOKUP(B2648,[1]Applicant!$B$2:$D$176,3,FALSE)</f>
        <v>#N/A</v>
      </c>
      <c r="B2648" t="s">
        <v>1280</v>
      </c>
      <c r="E2648">
        <v>1</v>
      </c>
      <c r="G2648">
        <f t="shared" si="41"/>
        <v>0</v>
      </c>
    </row>
    <row r="2649" spans="1:7" x14ac:dyDescent="0.25">
      <c r="A2649" t="e">
        <f>VLOOKUP(B2649,[1]Applicant!$B$2:$D$176,3,FALSE)</f>
        <v>#N/A</v>
      </c>
      <c r="B2649" t="s">
        <v>1280</v>
      </c>
      <c r="E2649">
        <v>1</v>
      </c>
      <c r="G2649">
        <f t="shared" si="41"/>
        <v>0</v>
      </c>
    </row>
    <row r="2650" spans="1:7" x14ac:dyDescent="0.25">
      <c r="A2650" t="e">
        <f>VLOOKUP(B2650,[1]Applicant!$B$2:$D$176,3,FALSE)</f>
        <v>#N/A</v>
      </c>
      <c r="B2650" t="s">
        <v>1280</v>
      </c>
      <c r="E2650">
        <v>1</v>
      </c>
      <c r="G2650">
        <f t="shared" si="41"/>
        <v>0</v>
      </c>
    </row>
    <row r="2651" spans="1:7" x14ac:dyDescent="0.25">
      <c r="A2651" t="e">
        <f>VLOOKUP(B2651,[1]Applicant!$B$2:$D$176,3,FALSE)</f>
        <v>#N/A</v>
      </c>
      <c r="B2651" t="s">
        <v>1280</v>
      </c>
      <c r="E2651">
        <v>1</v>
      </c>
      <c r="G2651">
        <f t="shared" si="41"/>
        <v>0</v>
      </c>
    </row>
    <row r="2652" spans="1:7" x14ac:dyDescent="0.25">
      <c r="A2652" t="e">
        <f>VLOOKUP(B2652,[1]Applicant!$B$2:$D$176,3,FALSE)</f>
        <v>#N/A</v>
      </c>
      <c r="B2652" t="s">
        <v>1280</v>
      </c>
      <c r="E2652">
        <v>1</v>
      </c>
      <c r="G2652">
        <f t="shared" si="41"/>
        <v>0</v>
      </c>
    </row>
    <row r="2653" spans="1:7" x14ac:dyDescent="0.25">
      <c r="A2653" t="e">
        <f>VLOOKUP(B2653,[1]Applicant!$B$2:$D$176,3,FALSE)</f>
        <v>#N/A</v>
      </c>
      <c r="B2653" t="s">
        <v>1280</v>
      </c>
      <c r="E2653">
        <v>1</v>
      </c>
      <c r="G2653">
        <f t="shared" si="41"/>
        <v>0</v>
      </c>
    </row>
    <row r="2654" spans="1:7" x14ac:dyDescent="0.25">
      <c r="A2654" t="e">
        <f>VLOOKUP(B2654,[1]Applicant!$B$2:$D$176,3,FALSE)</f>
        <v>#N/A</v>
      </c>
      <c r="B2654" t="s">
        <v>1280</v>
      </c>
      <c r="E2654">
        <v>1</v>
      </c>
      <c r="G2654">
        <f t="shared" si="41"/>
        <v>0</v>
      </c>
    </row>
    <row r="2655" spans="1:7" x14ac:dyDescent="0.25">
      <c r="A2655" t="e">
        <f>VLOOKUP(B2655,[1]Applicant!$B$2:$D$176,3,FALSE)</f>
        <v>#N/A</v>
      </c>
      <c r="B2655" t="s">
        <v>1280</v>
      </c>
      <c r="E2655">
        <v>1</v>
      </c>
      <c r="G2655">
        <f t="shared" si="41"/>
        <v>0</v>
      </c>
    </row>
    <row r="2656" spans="1:7" x14ac:dyDescent="0.25">
      <c r="A2656" t="e">
        <f>VLOOKUP(B2656,[1]Applicant!$B$2:$D$176,3,FALSE)</f>
        <v>#N/A</v>
      </c>
      <c r="B2656" t="s">
        <v>1280</v>
      </c>
      <c r="E2656">
        <v>1</v>
      </c>
      <c r="G2656">
        <f t="shared" si="41"/>
        <v>0</v>
      </c>
    </row>
    <row r="2657" spans="1:7" x14ac:dyDescent="0.25">
      <c r="A2657" t="e">
        <f>VLOOKUP(B2657,[1]Applicant!$B$2:$D$176,3,FALSE)</f>
        <v>#N/A</v>
      </c>
      <c r="B2657" t="s">
        <v>1280</v>
      </c>
      <c r="E2657">
        <v>1</v>
      </c>
      <c r="G2657">
        <f t="shared" si="41"/>
        <v>0</v>
      </c>
    </row>
    <row r="2658" spans="1:7" x14ac:dyDescent="0.25">
      <c r="A2658" t="e">
        <f>VLOOKUP(B2658,[1]Applicant!$B$2:$D$176,3,FALSE)</f>
        <v>#N/A</v>
      </c>
      <c r="B2658" t="s">
        <v>1280</v>
      </c>
      <c r="E2658">
        <v>1</v>
      </c>
      <c r="G2658">
        <f t="shared" si="41"/>
        <v>0</v>
      </c>
    </row>
    <row r="2659" spans="1:7" x14ac:dyDescent="0.25">
      <c r="A2659" t="e">
        <f>VLOOKUP(B2659,[1]Applicant!$B$2:$D$176,3,FALSE)</f>
        <v>#N/A</v>
      </c>
      <c r="B2659" t="s">
        <v>1281</v>
      </c>
      <c r="C2659" t="s">
        <v>524</v>
      </c>
      <c r="D2659" t="s">
        <v>616</v>
      </c>
      <c r="E2659">
        <v>1</v>
      </c>
      <c r="F2659" t="s">
        <v>773</v>
      </c>
      <c r="G2659">
        <f t="shared" si="41"/>
        <v>3</v>
      </c>
    </row>
    <row r="2660" spans="1:7" x14ac:dyDescent="0.25">
      <c r="A2660" t="e">
        <f>VLOOKUP(B2660,[1]Applicant!$B$2:$D$176,3,FALSE)</f>
        <v>#N/A</v>
      </c>
      <c r="B2660" t="s">
        <v>1281</v>
      </c>
      <c r="C2660" t="s">
        <v>526</v>
      </c>
      <c r="D2660" t="s">
        <v>616</v>
      </c>
      <c r="E2660">
        <v>1</v>
      </c>
      <c r="F2660" t="s">
        <v>773</v>
      </c>
      <c r="G2660">
        <f t="shared" si="41"/>
        <v>3</v>
      </c>
    </row>
    <row r="2661" spans="1:7" x14ac:dyDescent="0.25">
      <c r="A2661" t="e">
        <f>VLOOKUP(B2661,[1]Applicant!$B$2:$D$176,3,FALSE)</f>
        <v>#N/A</v>
      </c>
      <c r="B2661" t="s">
        <v>1281</v>
      </c>
      <c r="C2661" t="s">
        <v>528</v>
      </c>
      <c r="D2661" t="s">
        <v>617</v>
      </c>
      <c r="E2661">
        <v>1</v>
      </c>
      <c r="F2661" t="s">
        <v>773</v>
      </c>
      <c r="G2661">
        <f t="shared" si="41"/>
        <v>3</v>
      </c>
    </row>
    <row r="2662" spans="1:7" x14ac:dyDescent="0.25">
      <c r="A2662" t="e">
        <f>VLOOKUP(B2662,[1]Applicant!$B$2:$D$176,3,FALSE)</f>
        <v>#N/A</v>
      </c>
      <c r="B2662" t="s">
        <v>1281</v>
      </c>
      <c r="C2662" t="s">
        <v>529</v>
      </c>
      <c r="D2662" t="s">
        <v>617</v>
      </c>
      <c r="E2662">
        <v>1</v>
      </c>
      <c r="F2662" t="s">
        <v>773</v>
      </c>
      <c r="G2662">
        <f t="shared" si="41"/>
        <v>3</v>
      </c>
    </row>
    <row r="2663" spans="1:7" x14ac:dyDescent="0.25">
      <c r="A2663" t="e">
        <f>VLOOKUP(B2663,[1]Applicant!$B$2:$D$176,3,FALSE)</f>
        <v>#N/A</v>
      </c>
      <c r="B2663" t="s">
        <v>1281</v>
      </c>
      <c r="D2663" t="s">
        <v>533</v>
      </c>
      <c r="E2663">
        <v>1</v>
      </c>
      <c r="F2663" t="s">
        <v>533</v>
      </c>
      <c r="G2663">
        <f t="shared" si="41"/>
        <v>0</v>
      </c>
    </row>
    <row r="2664" spans="1:7" x14ac:dyDescent="0.25">
      <c r="A2664" t="e">
        <f>VLOOKUP(B2664,[1]Applicant!$B$2:$D$176,3,FALSE)</f>
        <v>#N/A</v>
      </c>
      <c r="B2664" t="s">
        <v>1281</v>
      </c>
      <c r="D2664" t="s">
        <v>533</v>
      </c>
      <c r="E2664">
        <v>1</v>
      </c>
      <c r="F2664" t="s">
        <v>533</v>
      </c>
      <c r="G2664">
        <f t="shared" si="41"/>
        <v>0</v>
      </c>
    </row>
    <row r="2665" spans="1:7" x14ac:dyDescent="0.25">
      <c r="A2665" t="e">
        <f>VLOOKUP(B2665,[1]Applicant!$B$2:$D$176,3,FALSE)</f>
        <v>#N/A</v>
      </c>
      <c r="B2665" t="s">
        <v>1281</v>
      </c>
      <c r="D2665" t="s">
        <v>533</v>
      </c>
      <c r="E2665">
        <v>1</v>
      </c>
      <c r="F2665" t="s">
        <v>533</v>
      </c>
      <c r="G2665">
        <f t="shared" si="41"/>
        <v>0</v>
      </c>
    </row>
    <row r="2666" spans="1:7" x14ac:dyDescent="0.25">
      <c r="A2666" t="e">
        <f>VLOOKUP(B2666,[1]Applicant!$B$2:$D$176,3,FALSE)</f>
        <v>#N/A</v>
      </c>
      <c r="B2666" t="s">
        <v>1281</v>
      </c>
      <c r="D2666" t="s">
        <v>533</v>
      </c>
      <c r="E2666">
        <v>1</v>
      </c>
      <c r="F2666" t="s">
        <v>533</v>
      </c>
      <c r="G2666">
        <f t="shared" si="41"/>
        <v>0</v>
      </c>
    </row>
    <row r="2667" spans="1:7" x14ac:dyDescent="0.25">
      <c r="A2667" t="e">
        <f>VLOOKUP(B2667,[1]Applicant!$B$2:$D$176,3,FALSE)</f>
        <v>#N/A</v>
      </c>
      <c r="B2667" t="s">
        <v>1281</v>
      </c>
      <c r="D2667" t="s">
        <v>533</v>
      </c>
      <c r="E2667">
        <v>1</v>
      </c>
      <c r="F2667" t="s">
        <v>533</v>
      </c>
      <c r="G2667">
        <f t="shared" si="41"/>
        <v>0</v>
      </c>
    </row>
    <row r="2668" spans="1:7" x14ac:dyDescent="0.25">
      <c r="A2668" t="e">
        <f>VLOOKUP(B2668,[1]Applicant!$B$2:$D$176,3,FALSE)</f>
        <v>#N/A</v>
      </c>
      <c r="B2668" t="s">
        <v>1281</v>
      </c>
      <c r="D2668" t="s">
        <v>533</v>
      </c>
      <c r="E2668">
        <v>1</v>
      </c>
      <c r="F2668" t="s">
        <v>533</v>
      </c>
      <c r="G2668">
        <f t="shared" si="41"/>
        <v>0</v>
      </c>
    </row>
    <row r="2669" spans="1:7" x14ac:dyDescent="0.25">
      <c r="A2669" t="e">
        <f>VLOOKUP(B2669,[1]Applicant!$B$2:$D$176,3,FALSE)</f>
        <v>#N/A</v>
      </c>
      <c r="B2669" t="s">
        <v>1281</v>
      </c>
      <c r="D2669" t="s">
        <v>533</v>
      </c>
      <c r="E2669">
        <v>1</v>
      </c>
      <c r="F2669" t="s">
        <v>533</v>
      </c>
      <c r="G2669">
        <f t="shared" si="41"/>
        <v>0</v>
      </c>
    </row>
    <row r="2670" spans="1:7" x14ac:dyDescent="0.25">
      <c r="A2670" t="e">
        <f>VLOOKUP(B2670,[1]Applicant!$B$2:$D$176,3,FALSE)</f>
        <v>#N/A</v>
      </c>
      <c r="B2670" t="s">
        <v>1281</v>
      </c>
      <c r="D2670" t="s">
        <v>533</v>
      </c>
      <c r="E2670">
        <v>1</v>
      </c>
      <c r="F2670" t="s">
        <v>533</v>
      </c>
      <c r="G2670">
        <f t="shared" si="41"/>
        <v>0</v>
      </c>
    </row>
    <row r="2671" spans="1:7" x14ac:dyDescent="0.25">
      <c r="A2671" t="e">
        <f>VLOOKUP(B2671,[1]Applicant!$B$2:$D$176,3,FALSE)</f>
        <v>#N/A</v>
      </c>
      <c r="B2671" t="s">
        <v>1281</v>
      </c>
      <c r="D2671" t="s">
        <v>533</v>
      </c>
      <c r="E2671">
        <v>1</v>
      </c>
      <c r="F2671" t="s">
        <v>533</v>
      </c>
      <c r="G2671">
        <f t="shared" si="41"/>
        <v>0</v>
      </c>
    </row>
    <row r="2672" spans="1:7" x14ac:dyDescent="0.25">
      <c r="A2672" t="e">
        <f>VLOOKUP(B2672,[1]Applicant!$B$2:$D$176,3,FALSE)</f>
        <v>#N/A</v>
      </c>
      <c r="B2672" t="s">
        <v>1281</v>
      </c>
      <c r="D2672" t="s">
        <v>533</v>
      </c>
      <c r="E2672">
        <v>1</v>
      </c>
      <c r="F2672" t="s">
        <v>533</v>
      </c>
      <c r="G2672">
        <f t="shared" si="41"/>
        <v>0</v>
      </c>
    </row>
    <row r="2673" spans="1:7" x14ac:dyDescent="0.25">
      <c r="A2673" t="e">
        <f>VLOOKUP(B2673,[1]Applicant!$B$2:$D$176,3,FALSE)</f>
        <v>#N/A</v>
      </c>
      <c r="B2673" t="s">
        <v>1281</v>
      </c>
      <c r="D2673" t="s">
        <v>533</v>
      </c>
      <c r="E2673">
        <v>1</v>
      </c>
      <c r="F2673" t="s">
        <v>533</v>
      </c>
      <c r="G2673">
        <f t="shared" si="41"/>
        <v>0</v>
      </c>
    </row>
    <row r="2674" spans="1:7" x14ac:dyDescent="0.25">
      <c r="A2674" t="e">
        <f>VLOOKUP(B2674,[1]Applicant!$B$2:$D$176,3,FALSE)</f>
        <v>#N/A</v>
      </c>
      <c r="B2674" t="s">
        <v>1282</v>
      </c>
      <c r="E2674">
        <v>1</v>
      </c>
      <c r="G2674">
        <f t="shared" si="41"/>
        <v>0</v>
      </c>
    </row>
    <row r="2675" spans="1:7" x14ac:dyDescent="0.25">
      <c r="A2675" t="e">
        <f>VLOOKUP(B2675,[1]Applicant!$B$2:$D$176,3,FALSE)</f>
        <v>#N/A</v>
      </c>
      <c r="B2675" t="s">
        <v>1282</v>
      </c>
      <c r="E2675">
        <v>1</v>
      </c>
      <c r="G2675">
        <f t="shared" si="41"/>
        <v>0</v>
      </c>
    </row>
    <row r="2676" spans="1:7" x14ac:dyDescent="0.25">
      <c r="A2676" t="e">
        <f>VLOOKUP(B2676,[1]Applicant!$B$2:$D$176,3,FALSE)</f>
        <v>#N/A</v>
      </c>
      <c r="B2676" t="s">
        <v>1282</v>
      </c>
      <c r="E2676">
        <v>1</v>
      </c>
      <c r="G2676">
        <f t="shared" si="41"/>
        <v>0</v>
      </c>
    </row>
    <row r="2677" spans="1:7" x14ac:dyDescent="0.25">
      <c r="A2677" t="e">
        <f>VLOOKUP(B2677,[1]Applicant!$B$2:$D$176,3,FALSE)</f>
        <v>#N/A</v>
      </c>
      <c r="B2677" t="s">
        <v>1282</v>
      </c>
      <c r="E2677">
        <v>1</v>
      </c>
      <c r="G2677">
        <f t="shared" si="41"/>
        <v>0</v>
      </c>
    </row>
    <row r="2678" spans="1:7" x14ac:dyDescent="0.25">
      <c r="A2678" t="e">
        <f>VLOOKUP(B2678,[1]Applicant!$B$2:$D$176,3,FALSE)</f>
        <v>#N/A</v>
      </c>
      <c r="B2678" t="s">
        <v>1282</v>
      </c>
      <c r="E2678">
        <v>1</v>
      </c>
      <c r="G2678">
        <f t="shared" si="41"/>
        <v>0</v>
      </c>
    </row>
    <row r="2679" spans="1:7" x14ac:dyDescent="0.25">
      <c r="A2679" t="e">
        <f>VLOOKUP(B2679,[1]Applicant!$B$2:$D$176,3,FALSE)</f>
        <v>#N/A</v>
      </c>
      <c r="B2679" t="s">
        <v>1282</v>
      </c>
      <c r="E2679">
        <v>1</v>
      </c>
      <c r="G2679">
        <f t="shared" si="41"/>
        <v>0</v>
      </c>
    </row>
    <row r="2680" spans="1:7" x14ac:dyDescent="0.25">
      <c r="A2680" t="e">
        <f>VLOOKUP(B2680,[1]Applicant!$B$2:$D$176,3,FALSE)</f>
        <v>#N/A</v>
      </c>
      <c r="B2680" t="s">
        <v>1282</v>
      </c>
      <c r="E2680">
        <v>1</v>
      </c>
      <c r="G2680">
        <f t="shared" si="41"/>
        <v>0</v>
      </c>
    </row>
    <row r="2681" spans="1:7" x14ac:dyDescent="0.25">
      <c r="A2681" t="e">
        <f>VLOOKUP(B2681,[1]Applicant!$B$2:$D$176,3,FALSE)</f>
        <v>#N/A</v>
      </c>
      <c r="B2681" t="s">
        <v>1282</v>
      </c>
      <c r="E2681">
        <v>1</v>
      </c>
      <c r="G2681">
        <f t="shared" si="41"/>
        <v>0</v>
      </c>
    </row>
    <row r="2682" spans="1:7" x14ac:dyDescent="0.25">
      <c r="A2682" t="e">
        <f>VLOOKUP(B2682,[1]Applicant!$B$2:$D$176,3,FALSE)</f>
        <v>#N/A</v>
      </c>
      <c r="B2682" t="s">
        <v>1282</v>
      </c>
      <c r="E2682">
        <v>1</v>
      </c>
      <c r="G2682">
        <f t="shared" si="41"/>
        <v>0</v>
      </c>
    </row>
    <row r="2683" spans="1:7" x14ac:dyDescent="0.25">
      <c r="A2683" t="e">
        <f>VLOOKUP(B2683,[1]Applicant!$B$2:$D$176,3,FALSE)</f>
        <v>#N/A</v>
      </c>
      <c r="B2683" t="s">
        <v>1282</v>
      </c>
      <c r="E2683">
        <v>1</v>
      </c>
      <c r="G2683">
        <f t="shared" si="41"/>
        <v>0</v>
      </c>
    </row>
    <row r="2684" spans="1:7" x14ac:dyDescent="0.25">
      <c r="A2684" t="e">
        <f>VLOOKUP(B2684,[1]Applicant!$B$2:$D$176,3,FALSE)</f>
        <v>#N/A</v>
      </c>
      <c r="B2684" t="s">
        <v>1282</v>
      </c>
      <c r="E2684">
        <v>1</v>
      </c>
      <c r="G2684">
        <f t="shared" si="41"/>
        <v>0</v>
      </c>
    </row>
    <row r="2685" spans="1:7" x14ac:dyDescent="0.25">
      <c r="A2685" t="e">
        <f>VLOOKUP(B2685,[1]Applicant!$B$2:$D$176,3,FALSE)</f>
        <v>#N/A</v>
      </c>
      <c r="B2685" t="s">
        <v>1282</v>
      </c>
      <c r="E2685">
        <v>1</v>
      </c>
      <c r="G2685">
        <f t="shared" si="41"/>
        <v>0</v>
      </c>
    </row>
    <row r="2686" spans="1:7" x14ac:dyDescent="0.25">
      <c r="A2686" t="e">
        <f>VLOOKUP(B2686,[1]Applicant!$B$2:$D$176,3,FALSE)</f>
        <v>#N/A</v>
      </c>
      <c r="B2686" t="s">
        <v>1282</v>
      </c>
      <c r="E2686">
        <v>1</v>
      </c>
      <c r="G2686">
        <f t="shared" si="41"/>
        <v>0</v>
      </c>
    </row>
    <row r="2687" spans="1:7" x14ac:dyDescent="0.25">
      <c r="A2687" t="e">
        <f>VLOOKUP(B2687,[1]Applicant!$B$2:$D$176,3,FALSE)</f>
        <v>#N/A</v>
      </c>
      <c r="B2687" t="s">
        <v>1282</v>
      </c>
      <c r="E2687">
        <v>1</v>
      </c>
      <c r="G2687">
        <f t="shared" si="41"/>
        <v>0</v>
      </c>
    </row>
    <row r="2688" spans="1:7" x14ac:dyDescent="0.25">
      <c r="A2688" t="e">
        <f>VLOOKUP(B2688,[1]Applicant!$B$2:$D$176,3,FALSE)</f>
        <v>#N/A</v>
      </c>
      <c r="B2688" t="s">
        <v>1282</v>
      </c>
      <c r="E2688">
        <v>1</v>
      </c>
      <c r="G2688">
        <f t="shared" si="41"/>
        <v>0</v>
      </c>
    </row>
    <row r="2689" spans="1:7" x14ac:dyDescent="0.25">
      <c r="A2689" t="e">
        <f>VLOOKUP(B2689,[1]Applicant!$B$2:$D$176,3,FALSE)</f>
        <v>#N/A</v>
      </c>
      <c r="B2689" t="s">
        <v>1283</v>
      </c>
      <c r="D2689" t="s">
        <v>772</v>
      </c>
      <c r="E2689">
        <v>1</v>
      </c>
      <c r="G2689">
        <f t="shared" si="41"/>
        <v>0</v>
      </c>
    </row>
    <row r="2690" spans="1:7" x14ac:dyDescent="0.25">
      <c r="A2690" t="e">
        <f>VLOOKUP(B2690,[1]Applicant!$B$2:$D$176,3,FALSE)</f>
        <v>#N/A</v>
      </c>
      <c r="B2690" t="s">
        <v>1283</v>
      </c>
      <c r="D2690" t="s">
        <v>772</v>
      </c>
      <c r="E2690">
        <v>1</v>
      </c>
      <c r="G2690">
        <f t="shared" ref="G2690:G2753" si="42">IFERROR(VLOOKUP(D2690,$I$2:$J$126,2,0),0)</f>
        <v>0</v>
      </c>
    </row>
    <row r="2691" spans="1:7" x14ac:dyDescent="0.25">
      <c r="A2691" t="e">
        <f>VLOOKUP(B2691,[1]Applicant!$B$2:$D$176,3,FALSE)</f>
        <v>#N/A</v>
      </c>
      <c r="B2691" t="s">
        <v>1283</v>
      </c>
      <c r="D2691" t="s">
        <v>772</v>
      </c>
      <c r="E2691">
        <v>1</v>
      </c>
      <c r="G2691">
        <f t="shared" si="42"/>
        <v>0</v>
      </c>
    </row>
    <row r="2692" spans="1:7" x14ac:dyDescent="0.25">
      <c r="A2692" t="e">
        <f>VLOOKUP(B2692,[1]Applicant!$B$2:$D$176,3,FALSE)</f>
        <v>#N/A</v>
      </c>
      <c r="B2692" t="s">
        <v>1283</v>
      </c>
      <c r="D2692" t="s">
        <v>772</v>
      </c>
      <c r="E2692">
        <v>1</v>
      </c>
      <c r="G2692">
        <f t="shared" si="42"/>
        <v>0</v>
      </c>
    </row>
    <row r="2693" spans="1:7" x14ac:dyDescent="0.25">
      <c r="A2693" t="e">
        <f>VLOOKUP(B2693,[1]Applicant!$B$2:$D$176,3,FALSE)</f>
        <v>#N/A</v>
      </c>
      <c r="B2693" t="s">
        <v>1283</v>
      </c>
      <c r="D2693" t="s">
        <v>772</v>
      </c>
      <c r="E2693">
        <v>1</v>
      </c>
      <c r="G2693">
        <f t="shared" si="42"/>
        <v>0</v>
      </c>
    </row>
    <row r="2694" spans="1:7" x14ac:dyDescent="0.25">
      <c r="A2694" t="e">
        <f>VLOOKUP(B2694,[1]Applicant!$B$2:$D$176,3,FALSE)</f>
        <v>#N/A</v>
      </c>
      <c r="B2694" t="s">
        <v>1283</v>
      </c>
      <c r="D2694" t="s">
        <v>772</v>
      </c>
      <c r="E2694">
        <v>1</v>
      </c>
      <c r="G2694">
        <f t="shared" si="42"/>
        <v>0</v>
      </c>
    </row>
    <row r="2695" spans="1:7" x14ac:dyDescent="0.25">
      <c r="A2695" t="e">
        <f>VLOOKUP(B2695,[1]Applicant!$B$2:$D$176,3,FALSE)</f>
        <v>#N/A</v>
      </c>
      <c r="B2695" t="s">
        <v>1283</v>
      </c>
      <c r="D2695" t="s">
        <v>772</v>
      </c>
      <c r="E2695">
        <v>1</v>
      </c>
      <c r="G2695">
        <f t="shared" si="42"/>
        <v>0</v>
      </c>
    </row>
    <row r="2696" spans="1:7" x14ac:dyDescent="0.25">
      <c r="A2696" t="e">
        <f>VLOOKUP(B2696,[1]Applicant!$B$2:$D$176,3,FALSE)</f>
        <v>#N/A</v>
      </c>
      <c r="B2696" t="s">
        <v>1283</v>
      </c>
      <c r="D2696" t="s">
        <v>772</v>
      </c>
      <c r="E2696">
        <v>1</v>
      </c>
      <c r="G2696">
        <f t="shared" si="42"/>
        <v>0</v>
      </c>
    </row>
    <row r="2697" spans="1:7" x14ac:dyDescent="0.25">
      <c r="A2697" t="e">
        <f>VLOOKUP(B2697,[1]Applicant!$B$2:$D$176,3,FALSE)</f>
        <v>#N/A</v>
      </c>
      <c r="B2697" t="s">
        <v>1283</v>
      </c>
      <c r="D2697" t="s">
        <v>772</v>
      </c>
      <c r="E2697">
        <v>1</v>
      </c>
      <c r="G2697">
        <f t="shared" si="42"/>
        <v>0</v>
      </c>
    </row>
    <row r="2698" spans="1:7" x14ac:dyDescent="0.25">
      <c r="A2698" t="e">
        <f>VLOOKUP(B2698,[1]Applicant!$B$2:$D$176,3,FALSE)</f>
        <v>#N/A</v>
      </c>
      <c r="B2698" t="s">
        <v>1283</v>
      </c>
      <c r="D2698" t="s">
        <v>772</v>
      </c>
      <c r="E2698">
        <v>1</v>
      </c>
      <c r="G2698">
        <f t="shared" si="42"/>
        <v>0</v>
      </c>
    </row>
    <row r="2699" spans="1:7" x14ac:dyDescent="0.25">
      <c r="A2699" t="e">
        <f>VLOOKUP(B2699,[1]Applicant!$B$2:$D$176,3,FALSE)</f>
        <v>#N/A</v>
      </c>
      <c r="B2699" t="s">
        <v>1283</v>
      </c>
      <c r="D2699" t="s">
        <v>772</v>
      </c>
      <c r="E2699">
        <v>1</v>
      </c>
      <c r="G2699">
        <f t="shared" si="42"/>
        <v>0</v>
      </c>
    </row>
    <row r="2700" spans="1:7" x14ac:dyDescent="0.25">
      <c r="A2700" t="e">
        <f>VLOOKUP(B2700,[1]Applicant!$B$2:$D$176,3,FALSE)</f>
        <v>#N/A</v>
      </c>
      <c r="B2700" t="s">
        <v>1283</v>
      </c>
      <c r="D2700" t="s">
        <v>772</v>
      </c>
      <c r="E2700">
        <v>1</v>
      </c>
      <c r="G2700">
        <f t="shared" si="42"/>
        <v>0</v>
      </c>
    </row>
    <row r="2701" spans="1:7" x14ac:dyDescent="0.25">
      <c r="A2701" t="e">
        <f>VLOOKUP(B2701,[1]Applicant!$B$2:$D$176,3,FALSE)</f>
        <v>#N/A</v>
      </c>
      <c r="B2701" t="s">
        <v>1283</v>
      </c>
      <c r="D2701" t="s">
        <v>772</v>
      </c>
      <c r="E2701">
        <v>1</v>
      </c>
      <c r="G2701">
        <f t="shared" si="42"/>
        <v>0</v>
      </c>
    </row>
    <row r="2702" spans="1:7" x14ac:dyDescent="0.25">
      <c r="A2702" t="e">
        <f>VLOOKUP(B2702,[1]Applicant!$B$2:$D$176,3,FALSE)</f>
        <v>#N/A</v>
      </c>
      <c r="B2702" t="s">
        <v>1283</v>
      </c>
      <c r="D2702" t="s">
        <v>772</v>
      </c>
      <c r="E2702">
        <v>1</v>
      </c>
      <c r="G2702">
        <f t="shared" si="42"/>
        <v>0</v>
      </c>
    </row>
    <row r="2703" spans="1:7" x14ac:dyDescent="0.25">
      <c r="A2703" t="e">
        <f>VLOOKUP(B2703,[1]Applicant!$B$2:$D$176,3,FALSE)</f>
        <v>#N/A</v>
      </c>
      <c r="B2703" t="s">
        <v>1283</v>
      </c>
      <c r="D2703" t="s">
        <v>772</v>
      </c>
      <c r="E2703">
        <v>1</v>
      </c>
      <c r="G2703">
        <f t="shared" si="42"/>
        <v>0</v>
      </c>
    </row>
    <row r="2704" spans="1:7" x14ac:dyDescent="0.25">
      <c r="A2704" t="e">
        <f>VLOOKUP(B2704,[1]Applicant!$B$2:$D$176,3,FALSE)</f>
        <v>#N/A</v>
      </c>
      <c r="B2704" t="s">
        <v>1284</v>
      </c>
      <c r="C2704" t="s">
        <v>533</v>
      </c>
      <c r="E2704">
        <v>1</v>
      </c>
      <c r="G2704">
        <f t="shared" si="42"/>
        <v>0</v>
      </c>
    </row>
    <row r="2705" spans="1:7" x14ac:dyDescent="0.25">
      <c r="A2705" t="e">
        <f>VLOOKUP(B2705,[1]Applicant!$B$2:$D$176,3,FALSE)</f>
        <v>#N/A</v>
      </c>
      <c r="B2705" t="s">
        <v>1284</v>
      </c>
      <c r="C2705" t="s">
        <v>533</v>
      </c>
      <c r="E2705">
        <v>1</v>
      </c>
      <c r="G2705">
        <f t="shared" si="42"/>
        <v>0</v>
      </c>
    </row>
    <row r="2706" spans="1:7" x14ac:dyDescent="0.25">
      <c r="A2706" t="e">
        <f>VLOOKUP(B2706,[1]Applicant!$B$2:$D$176,3,FALSE)</f>
        <v>#N/A</v>
      </c>
      <c r="B2706" t="s">
        <v>1284</v>
      </c>
      <c r="C2706" t="s">
        <v>533</v>
      </c>
      <c r="E2706">
        <v>1</v>
      </c>
      <c r="G2706">
        <f t="shared" si="42"/>
        <v>0</v>
      </c>
    </row>
    <row r="2707" spans="1:7" x14ac:dyDescent="0.25">
      <c r="A2707" t="e">
        <f>VLOOKUP(B2707,[1]Applicant!$B$2:$D$176,3,FALSE)</f>
        <v>#N/A</v>
      </c>
      <c r="B2707" t="s">
        <v>1284</v>
      </c>
      <c r="C2707" t="s">
        <v>533</v>
      </c>
      <c r="E2707">
        <v>1</v>
      </c>
      <c r="G2707">
        <f t="shared" si="42"/>
        <v>0</v>
      </c>
    </row>
    <row r="2708" spans="1:7" x14ac:dyDescent="0.25">
      <c r="A2708" t="e">
        <f>VLOOKUP(B2708,[1]Applicant!$B$2:$D$176,3,FALSE)</f>
        <v>#N/A</v>
      </c>
      <c r="B2708" t="s">
        <v>1284</v>
      </c>
      <c r="C2708" t="s">
        <v>533</v>
      </c>
      <c r="E2708">
        <v>1</v>
      </c>
      <c r="G2708">
        <f t="shared" si="42"/>
        <v>0</v>
      </c>
    </row>
    <row r="2709" spans="1:7" x14ac:dyDescent="0.25">
      <c r="A2709" t="e">
        <f>VLOOKUP(B2709,[1]Applicant!$B$2:$D$176,3,FALSE)</f>
        <v>#N/A</v>
      </c>
      <c r="B2709" t="s">
        <v>1284</v>
      </c>
      <c r="C2709" t="s">
        <v>533</v>
      </c>
      <c r="E2709">
        <v>1</v>
      </c>
      <c r="G2709">
        <f t="shared" si="42"/>
        <v>0</v>
      </c>
    </row>
    <row r="2710" spans="1:7" x14ac:dyDescent="0.25">
      <c r="A2710" t="e">
        <f>VLOOKUP(B2710,[1]Applicant!$B$2:$D$176,3,FALSE)</f>
        <v>#N/A</v>
      </c>
      <c r="B2710" t="s">
        <v>1284</v>
      </c>
      <c r="C2710" t="s">
        <v>533</v>
      </c>
      <c r="E2710">
        <v>1</v>
      </c>
      <c r="G2710">
        <f t="shared" si="42"/>
        <v>0</v>
      </c>
    </row>
    <row r="2711" spans="1:7" x14ac:dyDescent="0.25">
      <c r="A2711" t="e">
        <f>VLOOKUP(B2711,[1]Applicant!$B$2:$D$176,3,FALSE)</f>
        <v>#N/A</v>
      </c>
      <c r="B2711" t="s">
        <v>1284</v>
      </c>
      <c r="C2711" t="s">
        <v>533</v>
      </c>
      <c r="E2711">
        <v>1</v>
      </c>
      <c r="G2711">
        <f t="shared" si="42"/>
        <v>0</v>
      </c>
    </row>
    <row r="2712" spans="1:7" x14ac:dyDescent="0.25">
      <c r="A2712" t="e">
        <f>VLOOKUP(B2712,[1]Applicant!$B$2:$D$176,3,FALSE)</f>
        <v>#N/A</v>
      </c>
      <c r="B2712" t="s">
        <v>1284</v>
      </c>
      <c r="C2712" t="s">
        <v>533</v>
      </c>
      <c r="E2712">
        <v>1</v>
      </c>
      <c r="G2712">
        <f t="shared" si="42"/>
        <v>0</v>
      </c>
    </row>
    <row r="2713" spans="1:7" x14ac:dyDescent="0.25">
      <c r="A2713" t="e">
        <f>VLOOKUP(B2713,[1]Applicant!$B$2:$D$176,3,FALSE)</f>
        <v>#N/A</v>
      </c>
      <c r="B2713" t="s">
        <v>1284</v>
      </c>
      <c r="C2713" t="s">
        <v>533</v>
      </c>
      <c r="E2713">
        <v>1</v>
      </c>
      <c r="G2713">
        <f t="shared" si="42"/>
        <v>0</v>
      </c>
    </row>
    <row r="2714" spans="1:7" x14ac:dyDescent="0.25">
      <c r="A2714" t="e">
        <f>VLOOKUP(B2714,[1]Applicant!$B$2:$D$176,3,FALSE)</f>
        <v>#N/A</v>
      </c>
      <c r="B2714" t="s">
        <v>1284</v>
      </c>
      <c r="C2714" t="s">
        <v>533</v>
      </c>
      <c r="E2714">
        <v>1</v>
      </c>
      <c r="G2714">
        <f t="shared" si="42"/>
        <v>0</v>
      </c>
    </row>
    <row r="2715" spans="1:7" x14ac:dyDescent="0.25">
      <c r="A2715" t="e">
        <f>VLOOKUP(B2715,[1]Applicant!$B$2:$D$176,3,FALSE)</f>
        <v>#N/A</v>
      </c>
      <c r="B2715" t="s">
        <v>1284</v>
      </c>
      <c r="C2715" t="s">
        <v>533</v>
      </c>
      <c r="E2715">
        <v>1</v>
      </c>
      <c r="G2715">
        <f t="shared" si="42"/>
        <v>0</v>
      </c>
    </row>
    <row r="2716" spans="1:7" x14ac:dyDescent="0.25">
      <c r="A2716" t="e">
        <f>VLOOKUP(B2716,[1]Applicant!$B$2:$D$176,3,FALSE)</f>
        <v>#N/A</v>
      </c>
      <c r="B2716" t="s">
        <v>1284</v>
      </c>
      <c r="C2716" t="s">
        <v>533</v>
      </c>
      <c r="E2716">
        <v>1</v>
      </c>
      <c r="G2716">
        <f t="shared" si="42"/>
        <v>0</v>
      </c>
    </row>
    <row r="2717" spans="1:7" x14ac:dyDescent="0.25">
      <c r="A2717" t="e">
        <f>VLOOKUP(B2717,[1]Applicant!$B$2:$D$176,3,FALSE)</f>
        <v>#N/A</v>
      </c>
      <c r="B2717" t="s">
        <v>1284</v>
      </c>
      <c r="C2717" t="s">
        <v>533</v>
      </c>
      <c r="E2717">
        <v>1</v>
      </c>
      <c r="G2717">
        <f t="shared" si="42"/>
        <v>0</v>
      </c>
    </row>
    <row r="2718" spans="1:7" x14ac:dyDescent="0.25">
      <c r="A2718" t="e">
        <f>VLOOKUP(B2718,[1]Applicant!$B$2:$D$176,3,FALSE)</f>
        <v>#N/A</v>
      </c>
      <c r="B2718" t="s">
        <v>1284</v>
      </c>
      <c r="C2718" t="s">
        <v>533</v>
      </c>
      <c r="E2718">
        <v>1</v>
      </c>
      <c r="G2718">
        <f t="shared" si="42"/>
        <v>0</v>
      </c>
    </row>
    <row r="2719" spans="1:7" x14ac:dyDescent="0.25">
      <c r="A2719" t="e">
        <f>VLOOKUP(B2719,[1]Applicant!$B$2:$D$176,3,FALSE)</f>
        <v>#N/A</v>
      </c>
      <c r="B2719" t="s">
        <v>1285</v>
      </c>
      <c r="E2719">
        <v>1</v>
      </c>
      <c r="G2719">
        <f t="shared" si="42"/>
        <v>0</v>
      </c>
    </row>
    <row r="2720" spans="1:7" x14ac:dyDescent="0.25">
      <c r="A2720" t="e">
        <f>VLOOKUP(B2720,[1]Applicant!$B$2:$D$176,3,FALSE)</f>
        <v>#N/A</v>
      </c>
      <c r="B2720" t="s">
        <v>1285</v>
      </c>
      <c r="E2720">
        <v>1</v>
      </c>
      <c r="G2720">
        <f t="shared" si="42"/>
        <v>0</v>
      </c>
    </row>
    <row r="2721" spans="1:7" x14ac:dyDescent="0.25">
      <c r="A2721" t="e">
        <f>VLOOKUP(B2721,[1]Applicant!$B$2:$D$176,3,FALSE)</f>
        <v>#N/A</v>
      </c>
      <c r="B2721" t="s">
        <v>1285</v>
      </c>
      <c r="E2721">
        <v>1</v>
      </c>
      <c r="G2721">
        <f t="shared" si="42"/>
        <v>0</v>
      </c>
    </row>
    <row r="2722" spans="1:7" x14ac:dyDescent="0.25">
      <c r="A2722" t="e">
        <f>VLOOKUP(B2722,[1]Applicant!$B$2:$D$176,3,FALSE)</f>
        <v>#N/A</v>
      </c>
      <c r="B2722" t="s">
        <v>1285</v>
      </c>
      <c r="E2722">
        <v>1</v>
      </c>
      <c r="G2722">
        <f t="shared" si="42"/>
        <v>0</v>
      </c>
    </row>
    <row r="2723" spans="1:7" x14ac:dyDescent="0.25">
      <c r="A2723" t="e">
        <f>VLOOKUP(B2723,[1]Applicant!$B$2:$D$176,3,FALSE)</f>
        <v>#N/A</v>
      </c>
      <c r="B2723" t="s">
        <v>1285</v>
      </c>
      <c r="E2723">
        <v>1</v>
      </c>
      <c r="G2723">
        <f t="shared" si="42"/>
        <v>0</v>
      </c>
    </row>
    <row r="2724" spans="1:7" x14ac:dyDescent="0.25">
      <c r="A2724" t="e">
        <f>VLOOKUP(B2724,[1]Applicant!$B$2:$D$176,3,FALSE)</f>
        <v>#N/A</v>
      </c>
      <c r="B2724" t="s">
        <v>1285</v>
      </c>
      <c r="E2724">
        <v>1</v>
      </c>
      <c r="G2724">
        <f t="shared" si="42"/>
        <v>0</v>
      </c>
    </row>
    <row r="2725" spans="1:7" x14ac:dyDescent="0.25">
      <c r="A2725" t="e">
        <f>VLOOKUP(B2725,[1]Applicant!$B$2:$D$176,3,FALSE)</f>
        <v>#N/A</v>
      </c>
      <c r="B2725" t="s">
        <v>1285</v>
      </c>
      <c r="E2725">
        <v>1</v>
      </c>
      <c r="G2725">
        <f t="shared" si="42"/>
        <v>0</v>
      </c>
    </row>
    <row r="2726" spans="1:7" x14ac:dyDescent="0.25">
      <c r="A2726" t="e">
        <f>VLOOKUP(B2726,[1]Applicant!$B$2:$D$176,3,FALSE)</f>
        <v>#N/A</v>
      </c>
      <c r="B2726" t="s">
        <v>1285</v>
      </c>
      <c r="E2726">
        <v>1</v>
      </c>
      <c r="G2726">
        <f t="shared" si="42"/>
        <v>0</v>
      </c>
    </row>
    <row r="2727" spans="1:7" x14ac:dyDescent="0.25">
      <c r="A2727" t="e">
        <f>VLOOKUP(B2727,[1]Applicant!$B$2:$D$176,3,FALSE)</f>
        <v>#N/A</v>
      </c>
      <c r="B2727" t="s">
        <v>1285</v>
      </c>
      <c r="E2727">
        <v>1</v>
      </c>
      <c r="G2727">
        <f t="shared" si="42"/>
        <v>0</v>
      </c>
    </row>
    <row r="2728" spans="1:7" x14ac:dyDescent="0.25">
      <c r="A2728" t="e">
        <f>VLOOKUP(B2728,[1]Applicant!$B$2:$D$176,3,FALSE)</f>
        <v>#N/A</v>
      </c>
      <c r="B2728" t="s">
        <v>1285</v>
      </c>
      <c r="E2728">
        <v>1</v>
      </c>
      <c r="G2728">
        <f t="shared" si="42"/>
        <v>0</v>
      </c>
    </row>
    <row r="2729" spans="1:7" x14ac:dyDescent="0.25">
      <c r="A2729" t="e">
        <f>VLOOKUP(B2729,[1]Applicant!$B$2:$D$176,3,FALSE)</f>
        <v>#N/A</v>
      </c>
      <c r="B2729" t="s">
        <v>1285</v>
      </c>
      <c r="E2729">
        <v>1</v>
      </c>
      <c r="G2729">
        <f t="shared" si="42"/>
        <v>0</v>
      </c>
    </row>
    <row r="2730" spans="1:7" x14ac:dyDescent="0.25">
      <c r="A2730" t="e">
        <f>VLOOKUP(B2730,[1]Applicant!$B$2:$D$176,3,FALSE)</f>
        <v>#N/A</v>
      </c>
      <c r="B2730" t="s">
        <v>1285</v>
      </c>
      <c r="E2730">
        <v>1</v>
      </c>
      <c r="G2730">
        <f t="shared" si="42"/>
        <v>0</v>
      </c>
    </row>
    <row r="2731" spans="1:7" x14ac:dyDescent="0.25">
      <c r="A2731" t="e">
        <f>VLOOKUP(B2731,[1]Applicant!$B$2:$D$176,3,FALSE)</f>
        <v>#N/A</v>
      </c>
      <c r="B2731" t="s">
        <v>1285</v>
      </c>
      <c r="E2731">
        <v>1</v>
      </c>
      <c r="G2731">
        <f t="shared" si="42"/>
        <v>0</v>
      </c>
    </row>
    <row r="2732" spans="1:7" x14ac:dyDescent="0.25">
      <c r="A2732" t="e">
        <f>VLOOKUP(B2732,[1]Applicant!$B$2:$D$176,3,FALSE)</f>
        <v>#N/A</v>
      </c>
      <c r="B2732" t="s">
        <v>1285</v>
      </c>
      <c r="E2732">
        <v>1</v>
      </c>
      <c r="G2732">
        <f t="shared" si="42"/>
        <v>0</v>
      </c>
    </row>
    <row r="2733" spans="1:7" x14ac:dyDescent="0.25">
      <c r="A2733" t="e">
        <f>VLOOKUP(B2733,[1]Applicant!$B$2:$D$176,3,FALSE)</f>
        <v>#N/A</v>
      </c>
      <c r="B2733" t="s">
        <v>1285</v>
      </c>
      <c r="E2733">
        <v>1</v>
      </c>
      <c r="G2733">
        <f t="shared" si="42"/>
        <v>0</v>
      </c>
    </row>
    <row r="2734" spans="1:7" x14ac:dyDescent="0.25">
      <c r="A2734" t="e">
        <f>VLOOKUP(B2734,[1]Applicant!$B$2:$D$176,3,FALSE)</f>
        <v>#N/A</v>
      </c>
      <c r="B2734" t="s">
        <v>1286</v>
      </c>
      <c r="D2734" t="s">
        <v>521</v>
      </c>
      <c r="E2734">
        <v>1</v>
      </c>
      <c r="F2734" t="s">
        <v>521</v>
      </c>
      <c r="G2734">
        <f t="shared" si="42"/>
        <v>0</v>
      </c>
    </row>
    <row r="2735" spans="1:7" x14ac:dyDescent="0.25">
      <c r="A2735" t="e">
        <f>VLOOKUP(B2735,[1]Applicant!$B$2:$D$176,3,FALSE)</f>
        <v>#N/A</v>
      </c>
      <c r="B2735" t="s">
        <v>1286</v>
      </c>
      <c r="D2735" t="s">
        <v>521</v>
      </c>
      <c r="E2735">
        <v>1</v>
      </c>
      <c r="F2735" t="s">
        <v>521</v>
      </c>
      <c r="G2735">
        <f t="shared" si="42"/>
        <v>0</v>
      </c>
    </row>
    <row r="2736" spans="1:7" x14ac:dyDescent="0.25">
      <c r="A2736" t="e">
        <f>VLOOKUP(B2736,[1]Applicant!$B$2:$D$176,3,FALSE)</f>
        <v>#N/A</v>
      </c>
      <c r="B2736" t="s">
        <v>1286</v>
      </c>
      <c r="D2736" t="s">
        <v>521</v>
      </c>
      <c r="E2736">
        <v>1</v>
      </c>
      <c r="F2736" t="s">
        <v>521</v>
      </c>
      <c r="G2736">
        <f t="shared" si="42"/>
        <v>0</v>
      </c>
    </row>
    <row r="2737" spans="1:7" x14ac:dyDescent="0.25">
      <c r="A2737" t="e">
        <f>VLOOKUP(B2737,[1]Applicant!$B$2:$D$176,3,FALSE)</f>
        <v>#N/A</v>
      </c>
      <c r="B2737" t="s">
        <v>1286</v>
      </c>
      <c r="D2737" t="s">
        <v>521</v>
      </c>
      <c r="E2737">
        <v>1</v>
      </c>
      <c r="F2737" t="s">
        <v>521</v>
      </c>
      <c r="G2737">
        <f t="shared" si="42"/>
        <v>0</v>
      </c>
    </row>
    <row r="2738" spans="1:7" x14ac:dyDescent="0.25">
      <c r="A2738" t="e">
        <f>VLOOKUP(B2738,[1]Applicant!$B$2:$D$176,3,FALSE)</f>
        <v>#N/A</v>
      </c>
      <c r="B2738" t="s">
        <v>1286</v>
      </c>
      <c r="D2738" t="s">
        <v>521</v>
      </c>
      <c r="E2738">
        <v>1</v>
      </c>
      <c r="F2738" t="s">
        <v>521</v>
      </c>
      <c r="G2738">
        <f t="shared" si="42"/>
        <v>0</v>
      </c>
    </row>
    <row r="2739" spans="1:7" x14ac:dyDescent="0.25">
      <c r="A2739" t="e">
        <f>VLOOKUP(B2739,[1]Applicant!$B$2:$D$176,3,FALSE)</f>
        <v>#N/A</v>
      </c>
      <c r="B2739" t="s">
        <v>1286</v>
      </c>
      <c r="D2739" t="s">
        <v>521</v>
      </c>
      <c r="E2739">
        <v>1</v>
      </c>
      <c r="F2739" t="s">
        <v>521</v>
      </c>
      <c r="G2739">
        <f t="shared" si="42"/>
        <v>0</v>
      </c>
    </row>
    <row r="2740" spans="1:7" x14ac:dyDescent="0.25">
      <c r="A2740" t="e">
        <f>VLOOKUP(B2740,[1]Applicant!$B$2:$D$176,3,FALSE)</f>
        <v>#N/A</v>
      </c>
      <c r="B2740" t="s">
        <v>1286</v>
      </c>
      <c r="D2740" t="s">
        <v>521</v>
      </c>
      <c r="E2740">
        <v>1</v>
      </c>
      <c r="F2740" t="s">
        <v>521</v>
      </c>
      <c r="G2740">
        <f t="shared" si="42"/>
        <v>0</v>
      </c>
    </row>
    <row r="2741" spans="1:7" x14ac:dyDescent="0.25">
      <c r="A2741" t="e">
        <f>VLOOKUP(B2741,[1]Applicant!$B$2:$D$176,3,FALSE)</f>
        <v>#N/A</v>
      </c>
      <c r="B2741" t="s">
        <v>1286</v>
      </c>
      <c r="D2741" t="s">
        <v>521</v>
      </c>
      <c r="E2741">
        <v>1</v>
      </c>
      <c r="F2741" t="s">
        <v>521</v>
      </c>
      <c r="G2741">
        <f t="shared" si="42"/>
        <v>0</v>
      </c>
    </row>
    <row r="2742" spans="1:7" x14ac:dyDescent="0.25">
      <c r="A2742" t="e">
        <f>VLOOKUP(B2742,[1]Applicant!$B$2:$D$176,3,FALSE)</f>
        <v>#N/A</v>
      </c>
      <c r="B2742" t="s">
        <v>1286</v>
      </c>
      <c r="D2742" t="s">
        <v>521</v>
      </c>
      <c r="E2742">
        <v>1</v>
      </c>
      <c r="F2742" t="s">
        <v>521</v>
      </c>
      <c r="G2742">
        <f t="shared" si="42"/>
        <v>0</v>
      </c>
    </row>
    <row r="2743" spans="1:7" x14ac:dyDescent="0.25">
      <c r="A2743" t="e">
        <f>VLOOKUP(B2743,[1]Applicant!$B$2:$D$176,3,FALSE)</f>
        <v>#N/A</v>
      </c>
      <c r="B2743" t="s">
        <v>1286</v>
      </c>
      <c r="D2743" t="s">
        <v>521</v>
      </c>
      <c r="E2743">
        <v>1</v>
      </c>
      <c r="F2743" t="s">
        <v>521</v>
      </c>
      <c r="G2743">
        <f t="shared" si="42"/>
        <v>0</v>
      </c>
    </row>
    <row r="2744" spans="1:7" x14ac:dyDescent="0.25">
      <c r="A2744" t="e">
        <f>VLOOKUP(B2744,[1]Applicant!$B$2:$D$176,3,FALSE)</f>
        <v>#N/A</v>
      </c>
      <c r="B2744" t="s">
        <v>1286</v>
      </c>
      <c r="D2744" t="s">
        <v>521</v>
      </c>
      <c r="E2744">
        <v>1</v>
      </c>
      <c r="F2744" t="s">
        <v>521</v>
      </c>
      <c r="G2744">
        <f t="shared" si="42"/>
        <v>0</v>
      </c>
    </row>
    <row r="2745" spans="1:7" x14ac:dyDescent="0.25">
      <c r="A2745" t="e">
        <f>VLOOKUP(B2745,[1]Applicant!$B$2:$D$176,3,FALSE)</f>
        <v>#N/A</v>
      </c>
      <c r="B2745" t="s">
        <v>1286</v>
      </c>
      <c r="D2745" t="s">
        <v>521</v>
      </c>
      <c r="E2745">
        <v>1</v>
      </c>
      <c r="F2745" t="s">
        <v>521</v>
      </c>
      <c r="G2745">
        <f t="shared" si="42"/>
        <v>0</v>
      </c>
    </row>
    <row r="2746" spans="1:7" x14ac:dyDescent="0.25">
      <c r="A2746" t="e">
        <f>VLOOKUP(B2746,[1]Applicant!$B$2:$D$176,3,FALSE)</f>
        <v>#N/A</v>
      </c>
      <c r="B2746" t="s">
        <v>1286</v>
      </c>
      <c r="D2746" t="s">
        <v>521</v>
      </c>
      <c r="E2746">
        <v>1</v>
      </c>
      <c r="F2746" t="s">
        <v>521</v>
      </c>
      <c r="G2746">
        <f t="shared" si="42"/>
        <v>0</v>
      </c>
    </row>
    <row r="2747" spans="1:7" x14ac:dyDescent="0.25">
      <c r="A2747" t="e">
        <f>VLOOKUP(B2747,[1]Applicant!$B$2:$D$176,3,FALSE)</f>
        <v>#N/A</v>
      </c>
      <c r="B2747" t="s">
        <v>1286</v>
      </c>
      <c r="D2747" t="s">
        <v>521</v>
      </c>
      <c r="E2747">
        <v>1</v>
      </c>
      <c r="F2747" t="s">
        <v>521</v>
      </c>
      <c r="G2747">
        <f t="shared" si="42"/>
        <v>0</v>
      </c>
    </row>
    <row r="2748" spans="1:7" x14ac:dyDescent="0.25">
      <c r="A2748" t="e">
        <f>VLOOKUP(B2748,[1]Applicant!$B$2:$D$176,3,FALSE)</f>
        <v>#N/A</v>
      </c>
      <c r="B2748" t="s">
        <v>1286</v>
      </c>
      <c r="D2748" t="s">
        <v>521</v>
      </c>
      <c r="E2748">
        <v>1</v>
      </c>
      <c r="F2748" t="s">
        <v>521</v>
      </c>
      <c r="G2748">
        <f t="shared" si="42"/>
        <v>0</v>
      </c>
    </row>
    <row r="2749" spans="1:7" x14ac:dyDescent="0.25">
      <c r="A2749" t="e">
        <f>VLOOKUP(B2749,[1]Applicant!$B$2:$D$176,3,FALSE)</f>
        <v>#N/A</v>
      </c>
      <c r="B2749" t="s">
        <v>1287</v>
      </c>
      <c r="E2749">
        <v>1</v>
      </c>
      <c r="G2749">
        <f t="shared" si="42"/>
        <v>0</v>
      </c>
    </row>
    <row r="2750" spans="1:7" x14ac:dyDescent="0.25">
      <c r="A2750" t="e">
        <f>VLOOKUP(B2750,[1]Applicant!$B$2:$D$176,3,FALSE)</f>
        <v>#N/A</v>
      </c>
      <c r="B2750" t="s">
        <v>1287</v>
      </c>
      <c r="E2750">
        <v>1</v>
      </c>
      <c r="G2750">
        <f t="shared" si="42"/>
        <v>0</v>
      </c>
    </row>
    <row r="2751" spans="1:7" x14ac:dyDescent="0.25">
      <c r="A2751" t="e">
        <f>VLOOKUP(B2751,[1]Applicant!$B$2:$D$176,3,FALSE)</f>
        <v>#N/A</v>
      </c>
      <c r="B2751" t="s">
        <v>1287</v>
      </c>
      <c r="E2751">
        <v>1</v>
      </c>
      <c r="G2751">
        <f t="shared" si="42"/>
        <v>0</v>
      </c>
    </row>
    <row r="2752" spans="1:7" x14ac:dyDescent="0.25">
      <c r="A2752" t="e">
        <f>VLOOKUP(B2752,[1]Applicant!$B$2:$D$176,3,FALSE)</f>
        <v>#N/A</v>
      </c>
      <c r="B2752" t="s">
        <v>1287</v>
      </c>
      <c r="E2752">
        <v>1</v>
      </c>
      <c r="G2752">
        <f t="shared" si="42"/>
        <v>0</v>
      </c>
    </row>
    <row r="2753" spans="1:7" x14ac:dyDescent="0.25">
      <c r="A2753" t="e">
        <f>VLOOKUP(B2753,[1]Applicant!$B$2:$D$176,3,FALSE)</f>
        <v>#N/A</v>
      </c>
      <c r="B2753" t="s">
        <v>1287</v>
      </c>
      <c r="E2753">
        <v>1</v>
      </c>
      <c r="G2753">
        <f t="shared" si="42"/>
        <v>0</v>
      </c>
    </row>
    <row r="2754" spans="1:7" x14ac:dyDescent="0.25">
      <c r="A2754" t="e">
        <f>VLOOKUP(B2754,[1]Applicant!$B$2:$D$176,3,FALSE)</f>
        <v>#N/A</v>
      </c>
      <c r="B2754" t="s">
        <v>1287</v>
      </c>
      <c r="E2754">
        <v>1</v>
      </c>
      <c r="G2754">
        <f t="shared" ref="G2754:G2817" si="43">IFERROR(VLOOKUP(D2754,$I$2:$J$126,2,0),0)</f>
        <v>0</v>
      </c>
    </row>
    <row r="2755" spans="1:7" x14ac:dyDescent="0.25">
      <c r="A2755" t="e">
        <f>VLOOKUP(B2755,[1]Applicant!$B$2:$D$176,3,FALSE)</f>
        <v>#N/A</v>
      </c>
      <c r="B2755" t="s">
        <v>1287</v>
      </c>
      <c r="E2755">
        <v>1</v>
      </c>
      <c r="G2755">
        <f t="shared" si="43"/>
        <v>0</v>
      </c>
    </row>
    <row r="2756" spans="1:7" x14ac:dyDescent="0.25">
      <c r="A2756" t="e">
        <f>VLOOKUP(B2756,[1]Applicant!$B$2:$D$176,3,FALSE)</f>
        <v>#N/A</v>
      </c>
      <c r="B2756" t="s">
        <v>1287</v>
      </c>
      <c r="E2756">
        <v>1</v>
      </c>
      <c r="G2756">
        <f t="shared" si="43"/>
        <v>0</v>
      </c>
    </row>
    <row r="2757" spans="1:7" x14ac:dyDescent="0.25">
      <c r="A2757" t="e">
        <f>VLOOKUP(B2757,[1]Applicant!$B$2:$D$176,3,FALSE)</f>
        <v>#N/A</v>
      </c>
      <c r="B2757" t="s">
        <v>1287</v>
      </c>
      <c r="E2757">
        <v>1</v>
      </c>
      <c r="G2757">
        <f t="shared" si="43"/>
        <v>0</v>
      </c>
    </row>
    <row r="2758" spans="1:7" x14ac:dyDescent="0.25">
      <c r="A2758" t="e">
        <f>VLOOKUP(B2758,[1]Applicant!$B$2:$D$176,3,FALSE)</f>
        <v>#N/A</v>
      </c>
      <c r="B2758" t="s">
        <v>1287</v>
      </c>
      <c r="E2758">
        <v>1</v>
      </c>
      <c r="G2758">
        <f t="shared" si="43"/>
        <v>0</v>
      </c>
    </row>
    <row r="2759" spans="1:7" x14ac:dyDescent="0.25">
      <c r="A2759" t="e">
        <f>VLOOKUP(B2759,[1]Applicant!$B$2:$D$176,3,FALSE)</f>
        <v>#N/A</v>
      </c>
      <c r="B2759" t="s">
        <v>1287</v>
      </c>
      <c r="E2759">
        <v>1</v>
      </c>
      <c r="G2759">
        <f t="shared" si="43"/>
        <v>0</v>
      </c>
    </row>
    <row r="2760" spans="1:7" x14ac:dyDescent="0.25">
      <c r="A2760" t="e">
        <f>VLOOKUP(B2760,[1]Applicant!$B$2:$D$176,3,FALSE)</f>
        <v>#N/A</v>
      </c>
      <c r="B2760" t="s">
        <v>1287</v>
      </c>
      <c r="E2760">
        <v>1</v>
      </c>
      <c r="G2760">
        <f t="shared" si="43"/>
        <v>0</v>
      </c>
    </row>
    <row r="2761" spans="1:7" x14ac:dyDescent="0.25">
      <c r="A2761" t="e">
        <f>VLOOKUP(B2761,[1]Applicant!$B$2:$D$176,3,FALSE)</f>
        <v>#N/A</v>
      </c>
      <c r="B2761" t="s">
        <v>1287</v>
      </c>
      <c r="E2761">
        <v>1</v>
      </c>
      <c r="G2761">
        <f t="shared" si="43"/>
        <v>0</v>
      </c>
    </row>
    <row r="2762" spans="1:7" x14ac:dyDescent="0.25">
      <c r="A2762" t="e">
        <f>VLOOKUP(B2762,[1]Applicant!$B$2:$D$176,3,FALSE)</f>
        <v>#N/A</v>
      </c>
      <c r="B2762" t="s">
        <v>1287</v>
      </c>
      <c r="E2762">
        <v>1</v>
      </c>
      <c r="G2762">
        <f t="shared" si="43"/>
        <v>0</v>
      </c>
    </row>
    <row r="2763" spans="1:7" x14ac:dyDescent="0.25">
      <c r="A2763" t="e">
        <f>VLOOKUP(B2763,[1]Applicant!$B$2:$D$176,3,FALSE)</f>
        <v>#N/A</v>
      </c>
      <c r="B2763" t="s">
        <v>1287</v>
      </c>
      <c r="E2763">
        <v>1</v>
      </c>
      <c r="G2763">
        <f t="shared" si="43"/>
        <v>0</v>
      </c>
    </row>
    <row r="2764" spans="1:7" x14ac:dyDescent="0.25">
      <c r="A2764" t="e">
        <f>VLOOKUP(B2764,[1]Applicant!$B$2:$D$176,3,FALSE)</f>
        <v>#N/A</v>
      </c>
      <c r="B2764" t="s">
        <v>1288</v>
      </c>
      <c r="E2764">
        <v>1</v>
      </c>
      <c r="G2764">
        <f t="shared" si="43"/>
        <v>0</v>
      </c>
    </row>
    <row r="2765" spans="1:7" x14ac:dyDescent="0.25">
      <c r="A2765" t="e">
        <f>VLOOKUP(B2765,[1]Applicant!$B$2:$D$176,3,FALSE)</f>
        <v>#N/A</v>
      </c>
      <c r="B2765" t="s">
        <v>1288</v>
      </c>
      <c r="E2765">
        <v>1</v>
      </c>
      <c r="G2765">
        <f t="shared" si="43"/>
        <v>0</v>
      </c>
    </row>
    <row r="2766" spans="1:7" x14ac:dyDescent="0.25">
      <c r="A2766" t="e">
        <f>VLOOKUP(B2766,[1]Applicant!$B$2:$D$176,3,FALSE)</f>
        <v>#N/A</v>
      </c>
      <c r="B2766" t="s">
        <v>1288</v>
      </c>
      <c r="E2766">
        <v>1</v>
      </c>
      <c r="G2766">
        <f t="shared" si="43"/>
        <v>0</v>
      </c>
    </row>
    <row r="2767" spans="1:7" x14ac:dyDescent="0.25">
      <c r="A2767" t="e">
        <f>VLOOKUP(B2767,[1]Applicant!$B$2:$D$176,3,FALSE)</f>
        <v>#N/A</v>
      </c>
      <c r="B2767" t="s">
        <v>1288</v>
      </c>
      <c r="E2767">
        <v>1</v>
      </c>
      <c r="G2767">
        <f t="shared" si="43"/>
        <v>0</v>
      </c>
    </row>
    <row r="2768" spans="1:7" x14ac:dyDescent="0.25">
      <c r="A2768" t="e">
        <f>VLOOKUP(B2768,[1]Applicant!$B$2:$D$176,3,FALSE)</f>
        <v>#N/A</v>
      </c>
      <c r="B2768" t="s">
        <v>1288</v>
      </c>
      <c r="E2768">
        <v>1</v>
      </c>
      <c r="G2768">
        <f t="shared" si="43"/>
        <v>0</v>
      </c>
    </row>
    <row r="2769" spans="1:7" x14ac:dyDescent="0.25">
      <c r="A2769" t="e">
        <f>VLOOKUP(B2769,[1]Applicant!$B$2:$D$176,3,FALSE)</f>
        <v>#N/A</v>
      </c>
      <c r="B2769" t="s">
        <v>1288</v>
      </c>
      <c r="E2769">
        <v>1</v>
      </c>
      <c r="G2769">
        <f t="shared" si="43"/>
        <v>0</v>
      </c>
    </row>
    <row r="2770" spans="1:7" x14ac:dyDescent="0.25">
      <c r="A2770" t="e">
        <f>VLOOKUP(B2770,[1]Applicant!$B$2:$D$176,3,FALSE)</f>
        <v>#N/A</v>
      </c>
      <c r="B2770" t="s">
        <v>1288</v>
      </c>
      <c r="E2770">
        <v>1</v>
      </c>
      <c r="G2770">
        <f t="shared" si="43"/>
        <v>0</v>
      </c>
    </row>
    <row r="2771" spans="1:7" x14ac:dyDescent="0.25">
      <c r="A2771" t="e">
        <f>VLOOKUP(B2771,[1]Applicant!$B$2:$D$176,3,FALSE)</f>
        <v>#N/A</v>
      </c>
      <c r="B2771" t="s">
        <v>1288</v>
      </c>
      <c r="E2771">
        <v>1</v>
      </c>
      <c r="G2771">
        <f t="shared" si="43"/>
        <v>0</v>
      </c>
    </row>
    <row r="2772" spans="1:7" x14ac:dyDescent="0.25">
      <c r="A2772" t="e">
        <f>VLOOKUP(B2772,[1]Applicant!$B$2:$D$176,3,FALSE)</f>
        <v>#N/A</v>
      </c>
      <c r="B2772" t="s">
        <v>1288</v>
      </c>
      <c r="E2772">
        <v>1</v>
      </c>
      <c r="G2772">
        <f t="shared" si="43"/>
        <v>0</v>
      </c>
    </row>
    <row r="2773" spans="1:7" x14ac:dyDescent="0.25">
      <c r="A2773" t="e">
        <f>VLOOKUP(B2773,[1]Applicant!$B$2:$D$176,3,FALSE)</f>
        <v>#N/A</v>
      </c>
      <c r="B2773" t="s">
        <v>1288</v>
      </c>
      <c r="E2773">
        <v>1</v>
      </c>
      <c r="G2773">
        <f t="shared" si="43"/>
        <v>0</v>
      </c>
    </row>
    <row r="2774" spans="1:7" x14ac:dyDescent="0.25">
      <c r="A2774" t="e">
        <f>VLOOKUP(B2774,[1]Applicant!$B$2:$D$176,3,FALSE)</f>
        <v>#N/A</v>
      </c>
      <c r="B2774" t="s">
        <v>1288</v>
      </c>
      <c r="E2774">
        <v>1</v>
      </c>
      <c r="G2774">
        <f t="shared" si="43"/>
        <v>0</v>
      </c>
    </row>
    <row r="2775" spans="1:7" x14ac:dyDescent="0.25">
      <c r="A2775" t="e">
        <f>VLOOKUP(B2775,[1]Applicant!$B$2:$D$176,3,FALSE)</f>
        <v>#N/A</v>
      </c>
      <c r="B2775" t="s">
        <v>1288</v>
      </c>
      <c r="E2775">
        <v>1</v>
      </c>
      <c r="G2775">
        <f t="shared" si="43"/>
        <v>0</v>
      </c>
    </row>
    <row r="2776" spans="1:7" x14ac:dyDescent="0.25">
      <c r="A2776" t="e">
        <f>VLOOKUP(B2776,[1]Applicant!$B$2:$D$176,3,FALSE)</f>
        <v>#N/A</v>
      </c>
      <c r="B2776" t="s">
        <v>1288</v>
      </c>
      <c r="E2776">
        <v>1</v>
      </c>
      <c r="G2776">
        <f t="shared" si="43"/>
        <v>0</v>
      </c>
    </row>
    <row r="2777" spans="1:7" x14ac:dyDescent="0.25">
      <c r="A2777" t="e">
        <f>VLOOKUP(B2777,[1]Applicant!$B$2:$D$176,3,FALSE)</f>
        <v>#N/A</v>
      </c>
      <c r="B2777" t="s">
        <v>1288</v>
      </c>
      <c r="E2777">
        <v>1</v>
      </c>
      <c r="G2777">
        <f t="shared" si="43"/>
        <v>0</v>
      </c>
    </row>
    <row r="2778" spans="1:7" x14ac:dyDescent="0.25">
      <c r="A2778" t="e">
        <f>VLOOKUP(B2778,[1]Applicant!$B$2:$D$176,3,FALSE)</f>
        <v>#N/A</v>
      </c>
      <c r="B2778" t="s">
        <v>1288</v>
      </c>
      <c r="E2778">
        <v>1</v>
      </c>
      <c r="G2778">
        <f t="shared" si="43"/>
        <v>0</v>
      </c>
    </row>
    <row r="2779" spans="1:7" x14ac:dyDescent="0.25">
      <c r="A2779" t="e">
        <f>VLOOKUP(B2779,[1]Applicant!$B$2:$D$176,3,FALSE)</f>
        <v>#N/A</v>
      </c>
      <c r="B2779" t="s">
        <v>1289</v>
      </c>
      <c r="E2779">
        <v>1</v>
      </c>
      <c r="G2779">
        <f t="shared" si="43"/>
        <v>0</v>
      </c>
    </row>
    <row r="2780" spans="1:7" x14ac:dyDescent="0.25">
      <c r="A2780" t="e">
        <f>VLOOKUP(B2780,[1]Applicant!$B$2:$D$176,3,FALSE)</f>
        <v>#N/A</v>
      </c>
      <c r="B2780" t="s">
        <v>1289</v>
      </c>
      <c r="E2780">
        <v>1</v>
      </c>
      <c r="G2780">
        <f t="shared" si="43"/>
        <v>0</v>
      </c>
    </row>
    <row r="2781" spans="1:7" x14ac:dyDescent="0.25">
      <c r="A2781" t="e">
        <f>VLOOKUP(B2781,[1]Applicant!$B$2:$D$176,3,FALSE)</f>
        <v>#N/A</v>
      </c>
      <c r="B2781" t="s">
        <v>1289</v>
      </c>
      <c r="E2781">
        <v>1</v>
      </c>
      <c r="G2781">
        <f t="shared" si="43"/>
        <v>0</v>
      </c>
    </row>
    <row r="2782" spans="1:7" x14ac:dyDescent="0.25">
      <c r="A2782" t="e">
        <f>VLOOKUP(B2782,[1]Applicant!$B$2:$D$176,3,FALSE)</f>
        <v>#N/A</v>
      </c>
      <c r="B2782" t="s">
        <v>1289</v>
      </c>
      <c r="E2782">
        <v>1</v>
      </c>
      <c r="G2782">
        <f t="shared" si="43"/>
        <v>0</v>
      </c>
    </row>
    <row r="2783" spans="1:7" x14ac:dyDescent="0.25">
      <c r="A2783" t="e">
        <f>VLOOKUP(B2783,[1]Applicant!$B$2:$D$176,3,FALSE)</f>
        <v>#N/A</v>
      </c>
      <c r="B2783" t="s">
        <v>1289</v>
      </c>
      <c r="E2783">
        <v>1</v>
      </c>
      <c r="G2783">
        <f t="shared" si="43"/>
        <v>0</v>
      </c>
    </row>
    <row r="2784" spans="1:7" x14ac:dyDescent="0.25">
      <c r="A2784" t="e">
        <f>VLOOKUP(B2784,[1]Applicant!$B$2:$D$176,3,FALSE)</f>
        <v>#N/A</v>
      </c>
      <c r="B2784" t="s">
        <v>1289</v>
      </c>
      <c r="E2784">
        <v>1</v>
      </c>
      <c r="G2784">
        <f t="shared" si="43"/>
        <v>0</v>
      </c>
    </row>
    <row r="2785" spans="1:7" x14ac:dyDescent="0.25">
      <c r="A2785" t="e">
        <f>VLOOKUP(B2785,[1]Applicant!$B$2:$D$176,3,FALSE)</f>
        <v>#N/A</v>
      </c>
      <c r="B2785" t="s">
        <v>1289</v>
      </c>
      <c r="E2785">
        <v>1</v>
      </c>
      <c r="G2785">
        <f t="shared" si="43"/>
        <v>0</v>
      </c>
    </row>
    <row r="2786" spans="1:7" x14ac:dyDescent="0.25">
      <c r="A2786" t="e">
        <f>VLOOKUP(B2786,[1]Applicant!$B$2:$D$176,3,FALSE)</f>
        <v>#N/A</v>
      </c>
      <c r="B2786" t="s">
        <v>1289</v>
      </c>
      <c r="E2786">
        <v>1</v>
      </c>
      <c r="G2786">
        <f t="shared" si="43"/>
        <v>0</v>
      </c>
    </row>
    <row r="2787" spans="1:7" x14ac:dyDescent="0.25">
      <c r="A2787" t="e">
        <f>VLOOKUP(B2787,[1]Applicant!$B$2:$D$176,3,FALSE)</f>
        <v>#N/A</v>
      </c>
      <c r="B2787" t="s">
        <v>1289</v>
      </c>
      <c r="E2787">
        <v>1</v>
      </c>
      <c r="G2787">
        <f t="shared" si="43"/>
        <v>0</v>
      </c>
    </row>
    <row r="2788" spans="1:7" x14ac:dyDescent="0.25">
      <c r="A2788" t="e">
        <f>VLOOKUP(B2788,[1]Applicant!$B$2:$D$176,3,FALSE)</f>
        <v>#N/A</v>
      </c>
      <c r="B2788" t="s">
        <v>1289</v>
      </c>
      <c r="E2788">
        <v>1</v>
      </c>
      <c r="G2788">
        <f t="shared" si="43"/>
        <v>0</v>
      </c>
    </row>
    <row r="2789" spans="1:7" x14ac:dyDescent="0.25">
      <c r="A2789" t="e">
        <f>VLOOKUP(B2789,[1]Applicant!$B$2:$D$176,3,FALSE)</f>
        <v>#N/A</v>
      </c>
      <c r="B2789" t="s">
        <v>1289</v>
      </c>
      <c r="E2789">
        <v>1</v>
      </c>
      <c r="G2789">
        <f t="shared" si="43"/>
        <v>0</v>
      </c>
    </row>
    <row r="2790" spans="1:7" x14ac:dyDescent="0.25">
      <c r="A2790" t="e">
        <f>VLOOKUP(B2790,[1]Applicant!$B$2:$D$176,3,FALSE)</f>
        <v>#N/A</v>
      </c>
      <c r="B2790" t="s">
        <v>1289</v>
      </c>
      <c r="E2790">
        <v>1</v>
      </c>
      <c r="G2790">
        <f t="shared" si="43"/>
        <v>0</v>
      </c>
    </row>
    <row r="2791" spans="1:7" x14ac:dyDescent="0.25">
      <c r="A2791" t="e">
        <f>VLOOKUP(B2791,[1]Applicant!$B$2:$D$176,3,FALSE)</f>
        <v>#N/A</v>
      </c>
      <c r="B2791" t="s">
        <v>1289</v>
      </c>
      <c r="E2791">
        <v>1</v>
      </c>
      <c r="G2791">
        <f t="shared" si="43"/>
        <v>0</v>
      </c>
    </row>
    <row r="2792" spans="1:7" x14ac:dyDescent="0.25">
      <c r="A2792" t="e">
        <f>VLOOKUP(B2792,[1]Applicant!$B$2:$D$176,3,FALSE)</f>
        <v>#N/A</v>
      </c>
      <c r="B2792" t="s">
        <v>1289</v>
      </c>
      <c r="E2792">
        <v>1</v>
      </c>
      <c r="G2792">
        <f t="shared" si="43"/>
        <v>0</v>
      </c>
    </row>
    <row r="2793" spans="1:7" x14ac:dyDescent="0.25">
      <c r="A2793" t="e">
        <f>VLOOKUP(B2793,[1]Applicant!$B$2:$D$176,3,FALSE)</f>
        <v>#N/A</v>
      </c>
      <c r="B2793" t="s">
        <v>1289</v>
      </c>
      <c r="E2793">
        <v>1</v>
      </c>
      <c r="G2793">
        <f t="shared" si="43"/>
        <v>0</v>
      </c>
    </row>
    <row r="2794" spans="1:7" x14ac:dyDescent="0.25">
      <c r="A2794" t="e">
        <f>VLOOKUP(B2794,[1]Applicant!$B$2:$D$176,3,FALSE)</f>
        <v>#N/A</v>
      </c>
      <c r="B2794" t="s">
        <v>1290</v>
      </c>
      <c r="C2794" t="s">
        <v>533</v>
      </c>
      <c r="E2794">
        <v>1</v>
      </c>
      <c r="G2794">
        <f t="shared" si="43"/>
        <v>0</v>
      </c>
    </row>
    <row r="2795" spans="1:7" x14ac:dyDescent="0.25">
      <c r="A2795" t="e">
        <f>VLOOKUP(B2795,[1]Applicant!$B$2:$D$176,3,FALSE)</f>
        <v>#N/A</v>
      </c>
      <c r="B2795" t="s">
        <v>1290</v>
      </c>
      <c r="C2795" t="s">
        <v>533</v>
      </c>
      <c r="E2795">
        <v>1</v>
      </c>
      <c r="G2795">
        <f t="shared" si="43"/>
        <v>0</v>
      </c>
    </row>
    <row r="2796" spans="1:7" x14ac:dyDescent="0.25">
      <c r="A2796" t="e">
        <f>VLOOKUP(B2796,[1]Applicant!$B$2:$D$176,3,FALSE)</f>
        <v>#N/A</v>
      </c>
      <c r="B2796" t="s">
        <v>1290</v>
      </c>
      <c r="C2796" t="s">
        <v>533</v>
      </c>
      <c r="E2796">
        <v>1</v>
      </c>
      <c r="G2796">
        <f t="shared" si="43"/>
        <v>0</v>
      </c>
    </row>
    <row r="2797" spans="1:7" x14ac:dyDescent="0.25">
      <c r="A2797" t="e">
        <f>VLOOKUP(B2797,[1]Applicant!$B$2:$D$176,3,FALSE)</f>
        <v>#N/A</v>
      </c>
      <c r="B2797" t="s">
        <v>1290</v>
      </c>
      <c r="C2797" t="s">
        <v>533</v>
      </c>
      <c r="E2797">
        <v>1</v>
      </c>
      <c r="G2797">
        <f t="shared" si="43"/>
        <v>0</v>
      </c>
    </row>
    <row r="2798" spans="1:7" x14ac:dyDescent="0.25">
      <c r="A2798" t="e">
        <f>VLOOKUP(B2798,[1]Applicant!$B$2:$D$176,3,FALSE)</f>
        <v>#N/A</v>
      </c>
      <c r="B2798" t="s">
        <v>1290</v>
      </c>
      <c r="C2798" t="s">
        <v>533</v>
      </c>
      <c r="E2798">
        <v>1</v>
      </c>
      <c r="G2798">
        <f t="shared" si="43"/>
        <v>0</v>
      </c>
    </row>
    <row r="2799" spans="1:7" x14ac:dyDescent="0.25">
      <c r="A2799" t="e">
        <f>VLOOKUP(B2799,[1]Applicant!$B$2:$D$176,3,FALSE)</f>
        <v>#N/A</v>
      </c>
      <c r="B2799" t="s">
        <v>1290</v>
      </c>
      <c r="C2799" t="s">
        <v>533</v>
      </c>
      <c r="E2799">
        <v>1</v>
      </c>
      <c r="G2799">
        <f t="shared" si="43"/>
        <v>0</v>
      </c>
    </row>
    <row r="2800" spans="1:7" x14ac:dyDescent="0.25">
      <c r="A2800" t="e">
        <f>VLOOKUP(B2800,[1]Applicant!$B$2:$D$176,3,FALSE)</f>
        <v>#N/A</v>
      </c>
      <c r="B2800" t="s">
        <v>1290</v>
      </c>
      <c r="C2800" t="s">
        <v>533</v>
      </c>
      <c r="E2800">
        <v>1</v>
      </c>
      <c r="G2800">
        <f t="shared" si="43"/>
        <v>0</v>
      </c>
    </row>
    <row r="2801" spans="1:7" x14ac:dyDescent="0.25">
      <c r="A2801" t="e">
        <f>VLOOKUP(B2801,[1]Applicant!$B$2:$D$176,3,FALSE)</f>
        <v>#N/A</v>
      </c>
      <c r="B2801" t="s">
        <v>1290</v>
      </c>
      <c r="C2801" t="s">
        <v>533</v>
      </c>
      <c r="E2801">
        <v>1</v>
      </c>
      <c r="G2801">
        <f t="shared" si="43"/>
        <v>0</v>
      </c>
    </row>
    <row r="2802" spans="1:7" x14ac:dyDescent="0.25">
      <c r="A2802" t="e">
        <f>VLOOKUP(B2802,[1]Applicant!$B$2:$D$176,3,FALSE)</f>
        <v>#N/A</v>
      </c>
      <c r="B2802" t="s">
        <v>1290</v>
      </c>
      <c r="C2802" t="s">
        <v>533</v>
      </c>
      <c r="E2802">
        <v>1</v>
      </c>
      <c r="G2802">
        <f t="shared" si="43"/>
        <v>0</v>
      </c>
    </row>
    <row r="2803" spans="1:7" x14ac:dyDescent="0.25">
      <c r="A2803" t="e">
        <f>VLOOKUP(B2803,[1]Applicant!$B$2:$D$176,3,FALSE)</f>
        <v>#N/A</v>
      </c>
      <c r="B2803" t="s">
        <v>1290</v>
      </c>
      <c r="C2803" t="s">
        <v>533</v>
      </c>
      <c r="E2803">
        <v>1</v>
      </c>
      <c r="G2803">
        <f t="shared" si="43"/>
        <v>0</v>
      </c>
    </row>
    <row r="2804" spans="1:7" x14ac:dyDescent="0.25">
      <c r="A2804" t="e">
        <f>VLOOKUP(B2804,[1]Applicant!$B$2:$D$176,3,FALSE)</f>
        <v>#N/A</v>
      </c>
      <c r="B2804" t="s">
        <v>1290</v>
      </c>
      <c r="C2804" t="s">
        <v>533</v>
      </c>
      <c r="E2804">
        <v>1</v>
      </c>
      <c r="G2804">
        <f t="shared" si="43"/>
        <v>0</v>
      </c>
    </row>
    <row r="2805" spans="1:7" x14ac:dyDescent="0.25">
      <c r="A2805" t="e">
        <f>VLOOKUP(B2805,[1]Applicant!$B$2:$D$176,3,FALSE)</f>
        <v>#N/A</v>
      </c>
      <c r="B2805" t="s">
        <v>1290</v>
      </c>
      <c r="C2805" t="s">
        <v>533</v>
      </c>
      <c r="E2805">
        <v>1</v>
      </c>
      <c r="G2805">
        <f t="shared" si="43"/>
        <v>0</v>
      </c>
    </row>
    <row r="2806" spans="1:7" x14ac:dyDescent="0.25">
      <c r="A2806" t="e">
        <f>VLOOKUP(B2806,[1]Applicant!$B$2:$D$176,3,FALSE)</f>
        <v>#N/A</v>
      </c>
      <c r="B2806" t="s">
        <v>1290</v>
      </c>
      <c r="C2806" t="s">
        <v>533</v>
      </c>
      <c r="E2806">
        <v>1</v>
      </c>
      <c r="G2806">
        <f t="shared" si="43"/>
        <v>0</v>
      </c>
    </row>
    <row r="2807" spans="1:7" x14ac:dyDescent="0.25">
      <c r="A2807" t="e">
        <f>VLOOKUP(B2807,[1]Applicant!$B$2:$D$176,3,FALSE)</f>
        <v>#N/A</v>
      </c>
      <c r="B2807" t="s">
        <v>1290</v>
      </c>
      <c r="C2807" t="s">
        <v>533</v>
      </c>
      <c r="E2807">
        <v>1</v>
      </c>
      <c r="G2807">
        <f t="shared" si="43"/>
        <v>0</v>
      </c>
    </row>
    <row r="2808" spans="1:7" x14ac:dyDescent="0.25">
      <c r="A2808" t="e">
        <f>VLOOKUP(B2808,[1]Applicant!$B$2:$D$176,3,FALSE)</f>
        <v>#N/A</v>
      </c>
      <c r="B2808" t="s">
        <v>1290</v>
      </c>
      <c r="C2808" t="s">
        <v>533</v>
      </c>
      <c r="E2808">
        <v>1</v>
      </c>
      <c r="G2808">
        <f t="shared" si="43"/>
        <v>0</v>
      </c>
    </row>
    <row r="2809" spans="1:7" x14ac:dyDescent="0.25">
      <c r="A2809" t="e">
        <f>VLOOKUP(B2809,[1]Applicant!$B$2:$D$176,3,FALSE)</f>
        <v>#N/A</v>
      </c>
      <c r="B2809" t="s">
        <v>1291</v>
      </c>
      <c r="E2809">
        <v>1</v>
      </c>
      <c r="G2809">
        <f t="shared" si="43"/>
        <v>0</v>
      </c>
    </row>
    <row r="2810" spans="1:7" x14ac:dyDescent="0.25">
      <c r="A2810" t="e">
        <f>VLOOKUP(B2810,[1]Applicant!$B$2:$D$176,3,FALSE)</f>
        <v>#N/A</v>
      </c>
      <c r="B2810" t="s">
        <v>1291</v>
      </c>
      <c r="E2810">
        <v>1</v>
      </c>
      <c r="G2810">
        <f t="shared" si="43"/>
        <v>0</v>
      </c>
    </row>
    <row r="2811" spans="1:7" x14ac:dyDescent="0.25">
      <c r="A2811" t="e">
        <f>VLOOKUP(B2811,[1]Applicant!$B$2:$D$176,3,FALSE)</f>
        <v>#N/A</v>
      </c>
      <c r="B2811" t="s">
        <v>1291</v>
      </c>
      <c r="E2811">
        <v>1</v>
      </c>
      <c r="G2811">
        <f t="shared" si="43"/>
        <v>0</v>
      </c>
    </row>
    <row r="2812" spans="1:7" x14ac:dyDescent="0.25">
      <c r="A2812" t="e">
        <f>VLOOKUP(B2812,[1]Applicant!$B$2:$D$176,3,FALSE)</f>
        <v>#N/A</v>
      </c>
      <c r="B2812" t="s">
        <v>1291</v>
      </c>
      <c r="E2812">
        <v>1</v>
      </c>
      <c r="G2812">
        <f t="shared" si="43"/>
        <v>0</v>
      </c>
    </row>
    <row r="2813" spans="1:7" x14ac:dyDescent="0.25">
      <c r="A2813" t="e">
        <f>VLOOKUP(B2813,[1]Applicant!$B$2:$D$176,3,FALSE)</f>
        <v>#N/A</v>
      </c>
      <c r="B2813" t="s">
        <v>1291</v>
      </c>
      <c r="E2813">
        <v>1</v>
      </c>
      <c r="G2813">
        <f t="shared" si="43"/>
        <v>0</v>
      </c>
    </row>
    <row r="2814" spans="1:7" x14ac:dyDescent="0.25">
      <c r="A2814" t="e">
        <f>VLOOKUP(B2814,[1]Applicant!$B$2:$D$176,3,FALSE)</f>
        <v>#N/A</v>
      </c>
      <c r="B2814" t="s">
        <v>1291</v>
      </c>
      <c r="E2814">
        <v>1</v>
      </c>
      <c r="G2814">
        <f t="shared" si="43"/>
        <v>0</v>
      </c>
    </row>
    <row r="2815" spans="1:7" x14ac:dyDescent="0.25">
      <c r="A2815" t="e">
        <f>VLOOKUP(B2815,[1]Applicant!$B$2:$D$176,3,FALSE)</f>
        <v>#N/A</v>
      </c>
      <c r="B2815" t="s">
        <v>1291</v>
      </c>
      <c r="E2815">
        <v>1</v>
      </c>
      <c r="G2815">
        <f t="shared" si="43"/>
        <v>0</v>
      </c>
    </row>
    <row r="2816" spans="1:7" x14ac:dyDescent="0.25">
      <c r="A2816" t="e">
        <f>VLOOKUP(B2816,[1]Applicant!$B$2:$D$176,3,FALSE)</f>
        <v>#N/A</v>
      </c>
      <c r="B2816" t="s">
        <v>1291</v>
      </c>
      <c r="E2816">
        <v>1</v>
      </c>
      <c r="G2816">
        <f t="shared" si="43"/>
        <v>0</v>
      </c>
    </row>
    <row r="2817" spans="1:7" x14ac:dyDescent="0.25">
      <c r="A2817" t="e">
        <f>VLOOKUP(B2817,[1]Applicant!$B$2:$D$176,3,FALSE)</f>
        <v>#N/A</v>
      </c>
      <c r="B2817" t="s">
        <v>1291</v>
      </c>
      <c r="E2817">
        <v>1</v>
      </c>
      <c r="G2817">
        <f t="shared" si="43"/>
        <v>0</v>
      </c>
    </row>
    <row r="2818" spans="1:7" x14ac:dyDescent="0.25">
      <c r="A2818" t="e">
        <f>VLOOKUP(B2818,[1]Applicant!$B$2:$D$176,3,FALSE)</f>
        <v>#N/A</v>
      </c>
      <c r="B2818" t="s">
        <v>1291</v>
      </c>
      <c r="E2818">
        <v>1</v>
      </c>
      <c r="G2818">
        <f t="shared" ref="G2818:G2838" si="44">IFERROR(VLOOKUP(D2818,$I$2:$J$126,2,0),0)</f>
        <v>0</v>
      </c>
    </row>
    <row r="2819" spans="1:7" x14ac:dyDescent="0.25">
      <c r="A2819" t="e">
        <f>VLOOKUP(B2819,[1]Applicant!$B$2:$D$176,3,FALSE)</f>
        <v>#N/A</v>
      </c>
      <c r="B2819" t="s">
        <v>1291</v>
      </c>
      <c r="E2819">
        <v>1</v>
      </c>
      <c r="G2819">
        <f t="shared" si="44"/>
        <v>0</v>
      </c>
    </row>
    <row r="2820" spans="1:7" x14ac:dyDescent="0.25">
      <c r="A2820" t="e">
        <f>VLOOKUP(B2820,[1]Applicant!$B$2:$D$176,3,FALSE)</f>
        <v>#N/A</v>
      </c>
      <c r="B2820" t="s">
        <v>1291</v>
      </c>
      <c r="E2820">
        <v>1</v>
      </c>
      <c r="G2820">
        <f t="shared" si="44"/>
        <v>0</v>
      </c>
    </row>
    <row r="2821" spans="1:7" x14ac:dyDescent="0.25">
      <c r="A2821" t="e">
        <f>VLOOKUP(B2821,[1]Applicant!$B$2:$D$176,3,FALSE)</f>
        <v>#N/A</v>
      </c>
      <c r="B2821" t="s">
        <v>1291</v>
      </c>
      <c r="E2821">
        <v>1</v>
      </c>
      <c r="G2821">
        <f t="shared" si="44"/>
        <v>0</v>
      </c>
    </row>
    <row r="2822" spans="1:7" x14ac:dyDescent="0.25">
      <c r="A2822" t="e">
        <f>VLOOKUP(B2822,[1]Applicant!$B$2:$D$176,3,FALSE)</f>
        <v>#N/A</v>
      </c>
      <c r="B2822" t="s">
        <v>1291</v>
      </c>
      <c r="E2822">
        <v>1</v>
      </c>
      <c r="G2822">
        <f t="shared" si="44"/>
        <v>0</v>
      </c>
    </row>
    <row r="2823" spans="1:7" x14ac:dyDescent="0.25">
      <c r="A2823" t="e">
        <f>VLOOKUP(B2823,[1]Applicant!$B$2:$D$176,3,FALSE)</f>
        <v>#N/A</v>
      </c>
      <c r="B2823" t="s">
        <v>1291</v>
      </c>
      <c r="E2823">
        <v>1</v>
      </c>
      <c r="G2823">
        <f t="shared" si="44"/>
        <v>0</v>
      </c>
    </row>
    <row r="2824" spans="1:7" x14ac:dyDescent="0.25">
      <c r="A2824" t="e">
        <f>VLOOKUP(B2824,[1]Applicant!$B$2:$D$176,3,FALSE)</f>
        <v>#N/A</v>
      </c>
      <c r="B2824" t="s">
        <v>1292</v>
      </c>
      <c r="E2824">
        <v>1</v>
      </c>
      <c r="G2824">
        <f t="shared" si="44"/>
        <v>0</v>
      </c>
    </row>
    <row r="2825" spans="1:7" x14ac:dyDescent="0.25">
      <c r="A2825" t="e">
        <f>VLOOKUP(B2825,[1]Applicant!$B$2:$D$176,3,FALSE)</f>
        <v>#N/A</v>
      </c>
      <c r="B2825" t="s">
        <v>1292</v>
      </c>
      <c r="E2825">
        <v>1</v>
      </c>
      <c r="G2825">
        <f t="shared" si="44"/>
        <v>0</v>
      </c>
    </row>
    <row r="2826" spans="1:7" x14ac:dyDescent="0.25">
      <c r="A2826" t="e">
        <f>VLOOKUP(B2826,[1]Applicant!$B$2:$D$176,3,FALSE)</f>
        <v>#N/A</v>
      </c>
      <c r="B2826" t="s">
        <v>1292</v>
      </c>
      <c r="E2826">
        <v>1</v>
      </c>
      <c r="G2826">
        <f t="shared" si="44"/>
        <v>0</v>
      </c>
    </row>
    <row r="2827" spans="1:7" x14ac:dyDescent="0.25">
      <c r="A2827" t="e">
        <f>VLOOKUP(B2827,[1]Applicant!$B$2:$D$176,3,FALSE)</f>
        <v>#N/A</v>
      </c>
      <c r="B2827" t="s">
        <v>1292</v>
      </c>
      <c r="E2827">
        <v>1</v>
      </c>
      <c r="G2827">
        <f t="shared" si="44"/>
        <v>0</v>
      </c>
    </row>
    <row r="2828" spans="1:7" x14ac:dyDescent="0.25">
      <c r="A2828" t="e">
        <f>VLOOKUP(B2828,[1]Applicant!$B$2:$D$176,3,FALSE)</f>
        <v>#N/A</v>
      </c>
      <c r="B2828" t="s">
        <v>1292</v>
      </c>
      <c r="E2828">
        <v>1</v>
      </c>
      <c r="G2828">
        <f t="shared" si="44"/>
        <v>0</v>
      </c>
    </row>
    <row r="2829" spans="1:7" x14ac:dyDescent="0.25">
      <c r="A2829" t="e">
        <f>VLOOKUP(B2829,[1]Applicant!$B$2:$D$176,3,FALSE)</f>
        <v>#N/A</v>
      </c>
      <c r="B2829" t="s">
        <v>1292</v>
      </c>
      <c r="E2829">
        <v>1</v>
      </c>
      <c r="G2829">
        <f t="shared" si="44"/>
        <v>0</v>
      </c>
    </row>
    <row r="2830" spans="1:7" x14ac:dyDescent="0.25">
      <c r="A2830" t="e">
        <f>VLOOKUP(B2830,[1]Applicant!$B$2:$D$176,3,FALSE)</f>
        <v>#N/A</v>
      </c>
      <c r="B2830" t="s">
        <v>1292</v>
      </c>
      <c r="E2830">
        <v>1</v>
      </c>
      <c r="G2830">
        <f t="shared" si="44"/>
        <v>0</v>
      </c>
    </row>
    <row r="2831" spans="1:7" x14ac:dyDescent="0.25">
      <c r="A2831" t="e">
        <f>VLOOKUP(B2831,[1]Applicant!$B$2:$D$176,3,FALSE)</f>
        <v>#N/A</v>
      </c>
      <c r="B2831" t="s">
        <v>1292</v>
      </c>
      <c r="E2831">
        <v>1</v>
      </c>
      <c r="G2831">
        <f t="shared" si="44"/>
        <v>0</v>
      </c>
    </row>
    <row r="2832" spans="1:7" x14ac:dyDescent="0.25">
      <c r="A2832" t="e">
        <f>VLOOKUP(B2832,[1]Applicant!$B$2:$D$176,3,FALSE)</f>
        <v>#N/A</v>
      </c>
      <c r="B2832" t="s">
        <v>1292</v>
      </c>
      <c r="E2832">
        <v>1</v>
      </c>
      <c r="G2832">
        <f t="shared" si="44"/>
        <v>0</v>
      </c>
    </row>
    <row r="2833" spans="1:7" x14ac:dyDescent="0.25">
      <c r="A2833" t="e">
        <f>VLOOKUP(B2833,[1]Applicant!$B$2:$D$176,3,FALSE)</f>
        <v>#N/A</v>
      </c>
      <c r="B2833" t="s">
        <v>1292</v>
      </c>
      <c r="E2833">
        <v>1</v>
      </c>
      <c r="G2833">
        <f t="shared" si="44"/>
        <v>0</v>
      </c>
    </row>
    <row r="2834" spans="1:7" x14ac:dyDescent="0.25">
      <c r="A2834" t="e">
        <f>VLOOKUP(B2834,[1]Applicant!$B$2:$D$176,3,FALSE)</f>
        <v>#N/A</v>
      </c>
      <c r="B2834" t="s">
        <v>1292</v>
      </c>
      <c r="E2834">
        <v>1</v>
      </c>
      <c r="G2834">
        <f t="shared" si="44"/>
        <v>0</v>
      </c>
    </row>
    <row r="2835" spans="1:7" x14ac:dyDescent="0.25">
      <c r="A2835" t="e">
        <f>VLOOKUP(B2835,[1]Applicant!$B$2:$D$176,3,FALSE)</f>
        <v>#N/A</v>
      </c>
      <c r="B2835" t="s">
        <v>1292</v>
      </c>
      <c r="E2835">
        <v>1</v>
      </c>
      <c r="G2835">
        <f t="shared" si="44"/>
        <v>0</v>
      </c>
    </row>
    <row r="2836" spans="1:7" x14ac:dyDescent="0.25">
      <c r="A2836" t="e">
        <f>VLOOKUP(B2836,[1]Applicant!$B$2:$D$176,3,FALSE)</f>
        <v>#N/A</v>
      </c>
      <c r="B2836" t="s">
        <v>1292</v>
      </c>
      <c r="E2836">
        <v>1</v>
      </c>
      <c r="G2836">
        <f t="shared" si="44"/>
        <v>0</v>
      </c>
    </row>
    <row r="2837" spans="1:7" x14ac:dyDescent="0.25">
      <c r="A2837" t="e">
        <f>VLOOKUP(B2837,[1]Applicant!$B$2:$D$176,3,FALSE)</f>
        <v>#N/A</v>
      </c>
      <c r="B2837" t="s">
        <v>1292</v>
      </c>
      <c r="E2837">
        <v>1</v>
      </c>
      <c r="G2837">
        <f t="shared" si="44"/>
        <v>0</v>
      </c>
    </row>
    <row r="2838" spans="1:7" x14ac:dyDescent="0.25">
      <c r="A2838" t="e">
        <f>VLOOKUP(B2838,[1]Applicant!$B$2:$D$176,3,FALSE)</f>
        <v>#N/A</v>
      </c>
      <c r="B2838" t="s">
        <v>1292</v>
      </c>
      <c r="E2838">
        <v>1</v>
      </c>
      <c r="G2838">
        <f t="shared" si="44"/>
        <v>0</v>
      </c>
    </row>
  </sheetData>
  <sortState xmlns:xlrd2="http://schemas.microsoft.com/office/spreadsheetml/2017/richdata2" ref="A2:G2838">
    <sortCondition ref="A2:A2838"/>
    <sortCondition ref="B2:B2838"/>
  </sortState>
  <mergeCells count="1">
    <mergeCell ref="I1:J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2B82-F77E-4E92-AE98-7EC3FD72ABAC}">
  <dimension ref="A1:B180"/>
  <sheetViews>
    <sheetView workbookViewId="0">
      <selection activeCell="E14" sqref="E14"/>
    </sheetView>
  </sheetViews>
  <sheetFormatPr defaultRowHeight="15" x14ac:dyDescent="0.25"/>
  <cols>
    <col min="1" max="1" width="13.28515625" bestFit="1" customWidth="1"/>
    <col min="2" max="2" width="20.85546875" bestFit="1" customWidth="1"/>
    <col min="3" max="18" width="5" bestFit="1" customWidth="1"/>
    <col min="19" max="19" width="7.28515625" bestFit="1" customWidth="1"/>
    <col min="20" max="20" width="11.28515625" bestFit="1" customWidth="1"/>
  </cols>
  <sheetData>
    <row r="1" spans="1:2" x14ac:dyDescent="0.25">
      <c r="A1" s="138" t="s">
        <v>515</v>
      </c>
      <c r="B1" t="s">
        <v>1079</v>
      </c>
    </row>
    <row r="2" spans="1:2" x14ac:dyDescent="0.25">
      <c r="A2" s="132" t="s">
        <v>473</v>
      </c>
      <c r="B2">
        <v>674</v>
      </c>
    </row>
    <row r="3" spans="1:2" x14ac:dyDescent="0.25">
      <c r="A3" s="175" t="s">
        <v>1118</v>
      </c>
      <c r="B3">
        <v>14</v>
      </c>
    </row>
    <row r="4" spans="1:2" x14ac:dyDescent="0.25">
      <c r="A4" s="175" t="s">
        <v>1119</v>
      </c>
      <c r="B4">
        <v>30</v>
      </c>
    </row>
    <row r="5" spans="1:2" x14ac:dyDescent="0.25">
      <c r="A5" s="175" t="s">
        <v>1120</v>
      </c>
      <c r="B5">
        <v>3</v>
      </c>
    </row>
    <row r="6" spans="1:2" x14ac:dyDescent="0.25">
      <c r="A6" s="175" t="s">
        <v>1121</v>
      </c>
      <c r="B6">
        <v>29</v>
      </c>
    </row>
    <row r="7" spans="1:2" x14ac:dyDescent="0.25">
      <c r="A7" s="175" t="s">
        <v>1122</v>
      </c>
      <c r="B7">
        <v>15</v>
      </c>
    </row>
    <row r="8" spans="1:2" x14ac:dyDescent="0.25">
      <c r="A8" s="175" t="s">
        <v>1123</v>
      </c>
      <c r="B8">
        <v>15</v>
      </c>
    </row>
    <row r="9" spans="1:2" x14ac:dyDescent="0.25">
      <c r="A9" s="175" t="s">
        <v>1124</v>
      </c>
      <c r="B9">
        <v>48</v>
      </c>
    </row>
    <row r="10" spans="1:2" x14ac:dyDescent="0.25">
      <c r="A10" s="175" t="s">
        <v>1125</v>
      </c>
      <c r="B10">
        <v>16</v>
      </c>
    </row>
    <row r="11" spans="1:2" x14ac:dyDescent="0.25">
      <c r="A11" s="175" t="s">
        <v>1126</v>
      </c>
      <c r="B11">
        <v>50</v>
      </c>
    </row>
    <row r="12" spans="1:2" x14ac:dyDescent="0.25">
      <c r="A12" s="175" t="s">
        <v>1127</v>
      </c>
      <c r="B12">
        <v>63</v>
      </c>
    </row>
    <row r="13" spans="1:2" x14ac:dyDescent="0.25">
      <c r="A13" s="175" t="s">
        <v>1128</v>
      </c>
      <c r="B13">
        <v>15</v>
      </c>
    </row>
    <row r="14" spans="1:2" x14ac:dyDescent="0.25">
      <c r="A14" s="175" t="s">
        <v>1129</v>
      </c>
      <c r="B14">
        <v>15</v>
      </c>
    </row>
    <row r="15" spans="1:2" x14ac:dyDescent="0.25">
      <c r="A15" s="175" t="s">
        <v>1130</v>
      </c>
      <c r="B15">
        <v>15</v>
      </c>
    </row>
    <row r="16" spans="1:2" x14ac:dyDescent="0.25">
      <c r="A16" s="175" t="s">
        <v>1131</v>
      </c>
      <c r="B16">
        <v>45</v>
      </c>
    </row>
    <row r="17" spans="1:2" x14ac:dyDescent="0.25">
      <c r="A17" s="175" t="s">
        <v>1132</v>
      </c>
      <c r="B17">
        <v>8</v>
      </c>
    </row>
    <row r="18" spans="1:2" x14ac:dyDescent="0.25">
      <c r="A18" s="175" t="s">
        <v>1133</v>
      </c>
      <c r="B18">
        <v>15</v>
      </c>
    </row>
    <row r="19" spans="1:2" x14ac:dyDescent="0.25">
      <c r="A19" s="175" t="s">
        <v>1134</v>
      </c>
      <c r="B19">
        <v>45</v>
      </c>
    </row>
    <row r="20" spans="1:2" x14ac:dyDescent="0.25">
      <c r="A20" s="175" t="s">
        <v>1135</v>
      </c>
      <c r="B20">
        <v>15</v>
      </c>
    </row>
    <row r="21" spans="1:2" x14ac:dyDescent="0.25">
      <c r="A21" s="175" t="s">
        <v>1136</v>
      </c>
      <c r="B21">
        <v>15</v>
      </c>
    </row>
    <row r="22" spans="1:2" x14ac:dyDescent="0.25">
      <c r="A22" s="175" t="s">
        <v>1137</v>
      </c>
      <c r="B22">
        <v>30</v>
      </c>
    </row>
    <row r="23" spans="1:2" x14ac:dyDescent="0.25">
      <c r="A23" s="175" t="s">
        <v>1138</v>
      </c>
      <c r="B23">
        <v>43</v>
      </c>
    </row>
    <row r="24" spans="1:2" x14ac:dyDescent="0.25">
      <c r="A24" s="175" t="s">
        <v>1139</v>
      </c>
      <c r="B24">
        <v>3</v>
      </c>
    </row>
    <row r="25" spans="1:2" x14ac:dyDescent="0.25">
      <c r="A25" s="175" t="s">
        <v>1140</v>
      </c>
      <c r="B25">
        <v>16</v>
      </c>
    </row>
    <row r="26" spans="1:2" x14ac:dyDescent="0.25">
      <c r="A26" s="175" t="s">
        <v>1141</v>
      </c>
      <c r="B26">
        <v>15</v>
      </c>
    </row>
    <row r="27" spans="1:2" x14ac:dyDescent="0.25">
      <c r="A27" s="175" t="s">
        <v>1142</v>
      </c>
      <c r="B27">
        <v>15</v>
      </c>
    </row>
    <row r="28" spans="1:2" x14ac:dyDescent="0.25">
      <c r="A28" s="175" t="s">
        <v>1143</v>
      </c>
      <c r="B28">
        <v>0</v>
      </c>
    </row>
    <row r="29" spans="1:2" x14ac:dyDescent="0.25">
      <c r="A29" s="175" t="s">
        <v>1144</v>
      </c>
      <c r="B29">
        <v>30</v>
      </c>
    </row>
    <row r="30" spans="1:2" x14ac:dyDescent="0.25">
      <c r="A30" s="175" t="s">
        <v>1145</v>
      </c>
      <c r="B30">
        <v>9</v>
      </c>
    </row>
    <row r="31" spans="1:2" x14ac:dyDescent="0.25">
      <c r="A31" s="175" t="s">
        <v>1146</v>
      </c>
      <c r="B31">
        <v>17</v>
      </c>
    </row>
    <row r="32" spans="1:2" x14ac:dyDescent="0.25">
      <c r="A32" s="175" t="s">
        <v>1147</v>
      </c>
      <c r="B32">
        <v>25</v>
      </c>
    </row>
    <row r="33" spans="1:2" x14ac:dyDescent="0.25">
      <c r="A33" s="175" t="s">
        <v>1148</v>
      </c>
      <c r="B33">
        <v>0</v>
      </c>
    </row>
    <row r="34" spans="1:2" x14ac:dyDescent="0.25">
      <c r="A34" s="132" t="s">
        <v>489</v>
      </c>
      <c r="B34">
        <v>1237</v>
      </c>
    </row>
    <row r="35" spans="1:2" x14ac:dyDescent="0.25">
      <c r="A35" s="175" t="s">
        <v>1149</v>
      </c>
      <c r="B35">
        <v>45</v>
      </c>
    </row>
    <row r="36" spans="1:2" x14ac:dyDescent="0.25">
      <c r="A36" s="175" t="s">
        <v>1150</v>
      </c>
      <c r="B36">
        <v>45</v>
      </c>
    </row>
    <row r="37" spans="1:2" x14ac:dyDescent="0.25">
      <c r="A37" s="175" t="s">
        <v>1151</v>
      </c>
      <c r="B37">
        <v>45</v>
      </c>
    </row>
    <row r="38" spans="1:2" x14ac:dyDescent="0.25">
      <c r="A38" s="175" t="s">
        <v>1152</v>
      </c>
      <c r="B38">
        <v>0</v>
      </c>
    </row>
    <row r="39" spans="1:2" x14ac:dyDescent="0.25">
      <c r="A39" s="175" t="s">
        <v>1153</v>
      </c>
      <c r="B39">
        <v>39</v>
      </c>
    </row>
    <row r="40" spans="1:2" x14ac:dyDescent="0.25">
      <c r="A40" s="175" t="s">
        <v>1217</v>
      </c>
      <c r="B40">
        <v>10</v>
      </c>
    </row>
    <row r="41" spans="1:2" x14ac:dyDescent="0.25">
      <c r="A41" s="175" t="s">
        <v>1154</v>
      </c>
      <c r="B41">
        <v>24</v>
      </c>
    </row>
    <row r="42" spans="1:2" x14ac:dyDescent="0.25">
      <c r="A42" s="175" t="s">
        <v>1155</v>
      </c>
      <c r="B42">
        <v>111</v>
      </c>
    </row>
    <row r="43" spans="1:2" x14ac:dyDescent="0.25">
      <c r="A43" s="175" t="s">
        <v>1156</v>
      </c>
      <c r="B43">
        <v>6</v>
      </c>
    </row>
    <row r="44" spans="1:2" x14ac:dyDescent="0.25">
      <c r="A44" s="175" t="s">
        <v>1157</v>
      </c>
      <c r="B44">
        <v>0</v>
      </c>
    </row>
    <row r="45" spans="1:2" x14ac:dyDescent="0.25">
      <c r="A45" s="175" t="s">
        <v>1158</v>
      </c>
      <c r="B45">
        <v>0</v>
      </c>
    </row>
    <row r="46" spans="1:2" x14ac:dyDescent="0.25">
      <c r="A46" s="175" t="s">
        <v>1159</v>
      </c>
      <c r="B46">
        <v>0</v>
      </c>
    </row>
    <row r="47" spans="1:2" x14ac:dyDescent="0.25">
      <c r="A47" s="175" t="s">
        <v>1160</v>
      </c>
      <c r="B47">
        <v>81</v>
      </c>
    </row>
    <row r="48" spans="1:2" x14ac:dyDescent="0.25">
      <c r="A48" s="175" t="s">
        <v>1161</v>
      </c>
      <c r="B48">
        <v>0</v>
      </c>
    </row>
    <row r="49" spans="1:2" x14ac:dyDescent="0.25">
      <c r="A49" s="175" t="s">
        <v>1162</v>
      </c>
      <c r="B49">
        <v>0</v>
      </c>
    </row>
    <row r="50" spans="1:2" x14ac:dyDescent="0.25">
      <c r="A50" s="175" t="s">
        <v>1163</v>
      </c>
      <c r="B50">
        <v>0</v>
      </c>
    </row>
    <row r="51" spans="1:2" x14ac:dyDescent="0.25">
      <c r="A51" s="175" t="s">
        <v>1164</v>
      </c>
      <c r="B51">
        <v>0</v>
      </c>
    </row>
    <row r="52" spans="1:2" x14ac:dyDescent="0.25">
      <c r="A52" s="175" t="s">
        <v>1165</v>
      </c>
      <c r="B52">
        <v>0</v>
      </c>
    </row>
    <row r="53" spans="1:2" x14ac:dyDescent="0.25">
      <c r="A53" s="175" t="s">
        <v>1166</v>
      </c>
      <c r="B53">
        <v>0</v>
      </c>
    </row>
    <row r="54" spans="1:2" x14ac:dyDescent="0.25">
      <c r="A54" s="175" t="s">
        <v>1167</v>
      </c>
      <c r="B54">
        <v>22</v>
      </c>
    </row>
    <row r="55" spans="1:2" x14ac:dyDescent="0.25">
      <c r="A55" s="175" t="s">
        <v>1168</v>
      </c>
      <c r="B55">
        <v>5</v>
      </c>
    </row>
    <row r="56" spans="1:2" x14ac:dyDescent="0.25">
      <c r="A56" s="175" t="s">
        <v>1169</v>
      </c>
      <c r="B56">
        <v>0</v>
      </c>
    </row>
    <row r="57" spans="1:2" x14ac:dyDescent="0.25">
      <c r="A57" s="175" t="s">
        <v>1170</v>
      </c>
      <c r="B57">
        <v>0</v>
      </c>
    </row>
    <row r="58" spans="1:2" x14ac:dyDescent="0.25">
      <c r="A58" s="175" t="s">
        <v>1171</v>
      </c>
      <c r="B58">
        <v>10</v>
      </c>
    </row>
    <row r="59" spans="1:2" x14ac:dyDescent="0.25">
      <c r="A59" s="175" t="s">
        <v>1172</v>
      </c>
      <c r="B59">
        <v>21</v>
      </c>
    </row>
    <row r="60" spans="1:2" x14ac:dyDescent="0.25">
      <c r="A60" s="175" t="s">
        <v>1173</v>
      </c>
      <c r="B60">
        <v>15</v>
      </c>
    </row>
    <row r="61" spans="1:2" x14ac:dyDescent="0.25">
      <c r="A61" s="175" t="s">
        <v>1174</v>
      </c>
      <c r="B61">
        <v>45</v>
      </c>
    </row>
    <row r="62" spans="1:2" x14ac:dyDescent="0.25">
      <c r="A62" s="175" t="s">
        <v>1175</v>
      </c>
      <c r="B62">
        <v>0</v>
      </c>
    </row>
    <row r="63" spans="1:2" x14ac:dyDescent="0.25">
      <c r="A63" s="175" t="s">
        <v>1176</v>
      </c>
      <c r="B63">
        <v>9</v>
      </c>
    </row>
    <row r="64" spans="1:2" x14ac:dyDescent="0.25">
      <c r="A64" s="175" t="s">
        <v>1251</v>
      </c>
      <c r="B64">
        <v>5</v>
      </c>
    </row>
    <row r="65" spans="1:2" x14ac:dyDescent="0.25">
      <c r="A65" s="175" t="s">
        <v>1177</v>
      </c>
      <c r="B65">
        <v>15</v>
      </c>
    </row>
    <row r="66" spans="1:2" x14ac:dyDescent="0.25">
      <c r="A66" s="175" t="s">
        <v>1178</v>
      </c>
      <c r="B66">
        <v>78</v>
      </c>
    </row>
    <row r="67" spans="1:2" x14ac:dyDescent="0.25">
      <c r="A67" s="175" t="s">
        <v>1179</v>
      </c>
      <c r="B67">
        <v>0</v>
      </c>
    </row>
    <row r="68" spans="1:2" x14ac:dyDescent="0.25">
      <c r="A68" s="175" t="s">
        <v>1180</v>
      </c>
      <c r="B68">
        <v>15</v>
      </c>
    </row>
    <row r="69" spans="1:2" x14ac:dyDescent="0.25">
      <c r="A69" s="175" t="s">
        <v>1181</v>
      </c>
      <c r="B69">
        <v>35</v>
      </c>
    </row>
    <row r="70" spans="1:2" x14ac:dyDescent="0.25">
      <c r="A70" s="175" t="s">
        <v>1182</v>
      </c>
      <c r="B70">
        <v>7</v>
      </c>
    </row>
    <row r="71" spans="1:2" x14ac:dyDescent="0.25">
      <c r="A71" s="175" t="s">
        <v>1183</v>
      </c>
      <c r="B71">
        <v>24</v>
      </c>
    </row>
    <row r="72" spans="1:2" x14ac:dyDescent="0.25">
      <c r="A72" s="175" t="s">
        <v>1184</v>
      </c>
      <c r="B72">
        <v>0</v>
      </c>
    </row>
    <row r="73" spans="1:2" x14ac:dyDescent="0.25">
      <c r="A73" s="175" t="s">
        <v>1185</v>
      </c>
      <c r="B73">
        <v>21</v>
      </c>
    </row>
    <row r="74" spans="1:2" x14ac:dyDescent="0.25">
      <c r="A74" s="175" t="s">
        <v>1186</v>
      </c>
      <c r="B74">
        <v>0</v>
      </c>
    </row>
    <row r="75" spans="1:2" x14ac:dyDescent="0.25">
      <c r="A75" s="175" t="s">
        <v>1187</v>
      </c>
      <c r="B75">
        <v>0</v>
      </c>
    </row>
    <row r="76" spans="1:2" x14ac:dyDescent="0.25">
      <c r="A76" s="175" t="s">
        <v>1188</v>
      </c>
      <c r="B76">
        <v>9</v>
      </c>
    </row>
    <row r="77" spans="1:2" x14ac:dyDescent="0.25">
      <c r="A77" s="175" t="s">
        <v>1189</v>
      </c>
      <c r="B77">
        <v>0</v>
      </c>
    </row>
    <row r="78" spans="1:2" x14ac:dyDescent="0.25">
      <c r="A78" s="175" t="s">
        <v>1190</v>
      </c>
      <c r="B78">
        <v>14</v>
      </c>
    </row>
    <row r="79" spans="1:2" x14ac:dyDescent="0.25">
      <c r="A79" s="175" t="s">
        <v>1191</v>
      </c>
      <c r="B79">
        <v>45</v>
      </c>
    </row>
    <row r="80" spans="1:2" x14ac:dyDescent="0.25">
      <c r="A80" s="175" t="s">
        <v>1192</v>
      </c>
      <c r="B80">
        <v>0</v>
      </c>
    </row>
    <row r="81" spans="1:2" x14ac:dyDescent="0.25">
      <c r="A81" s="175" t="s">
        <v>1193</v>
      </c>
      <c r="B81">
        <v>104</v>
      </c>
    </row>
    <row r="82" spans="1:2" x14ac:dyDescent="0.25">
      <c r="A82" s="175" t="s">
        <v>1194</v>
      </c>
      <c r="B82">
        <v>33</v>
      </c>
    </row>
    <row r="83" spans="1:2" x14ac:dyDescent="0.25">
      <c r="A83" s="175" t="s">
        <v>1195</v>
      </c>
      <c r="B83">
        <v>30</v>
      </c>
    </row>
    <row r="84" spans="1:2" x14ac:dyDescent="0.25">
      <c r="A84" s="175" t="s">
        <v>1196</v>
      </c>
      <c r="B84">
        <v>30</v>
      </c>
    </row>
    <row r="85" spans="1:2" x14ac:dyDescent="0.25">
      <c r="A85" s="175" t="s">
        <v>1197</v>
      </c>
      <c r="B85">
        <v>0</v>
      </c>
    </row>
    <row r="86" spans="1:2" x14ac:dyDescent="0.25">
      <c r="A86" s="175" t="s">
        <v>1198</v>
      </c>
      <c r="B86">
        <v>0</v>
      </c>
    </row>
    <row r="87" spans="1:2" x14ac:dyDescent="0.25">
      <c r="A87" s="175" t="s">
        <v>1199</v>
      </c>
      <c r="B87">
        <v>0</v>
      </c>
    </row>
    <row r="88" spans="1:2" x14ac:dyDescent="0.25">
      <c r="A88" s="175" t="s">
        <v>1200</v>
      </c>
      <c r="B88">
        <v>0</v>
      </c>
    </row>
    <row r="89" spans="1:2" x14ac:dyDescent="0.25">
      <c r="A89" s="175" t="s">
        <v>1201</v>
      </c>
      <c r="B89">
        <v>0</v>
      </c>
    </row>
    <row r="90" spans="1:2" x14ac:dyDescent="0.25">
      <c r="A90" s="175" t="s">
        <v>1202</v>
      </c>
      <c r="B90">
        <v>43</v>
      </c>
    </row>
    <row r="91" spans="1:2" x14ac:dyDescent="0.25">
      <c r="A91" s="175" t="s">
        <v>1203</v>
      </c>
      <c r="B91">
        <v>2</v>
      </c>
    </row>
    <row r="92" spans="1:2" x14ac:dyDescent="0.25">
      <c r="A92" s="175" t="s">
        <v>1204</v>
      </c>
      <c r="B92">
        <v>0</v>
      </c>
    </row>
    <row r="93" spans="1:2" x14ac:dyDescent="0.25">
      <c r="A93" s="175" t="s">
        <v>1205</v>
      </c>
      <c r="B93">
        <v>0</v>
      </c>
    </row>
    <row r="94" spans="1:2" x14ac:dyDescent="0.25">
      <c r="A94" s="175" t="s">
        <v>1206</v>
      </c>
      <c r="B94">
        <v>12</v>
      </c>
    </row>
    <row r="95" spans="1:2" x14ac:dyDescent="0.25">
      <c r="A95" s="175" t="s">
        <v>1207</v>
      </c>
      <c r="B95">
        <v>63</v>
      </c>
    </row>
    <row r="96" spans="1:2" x14ac:dyDescent="0.25">
      <c r="A96" s="175" t="s">
        <v>1208</v>
      </c>
      <c r="B96">
        <v>0</v>
      </c>
    </row>
    <row r="97" spans="1:2" x14ac:dyDescent="0.25">
      <c r="A97" s="175" t="s">
        <v>1209</v>
      </c>
      <c r="B97">
        <v>0</v>
      </c>
    </row>
    <row r="98" spans="1:2" x14ac:dyDescent="0.25">
      <c r="A98" s="175" t="s">
        <v>1210</v>
      </c>
      <c r="B98">
        <v>27</v>
      </c>
    </row>
    <row r="99" spans="1:2" x14ac:dyDescent="0.25">
      <c r="A99" s="175" t="s">
        <v>1211</v>
      </c>
      <c r="B99">
        <v>16</v>
      </c>
    </row>
    <row r="100" spans="1:2" x14ac:dyDescent="0.25">
      <c r="A100" s="175" t="s">
        <v>1212</v>
      </c>
      <c r="B100">
        <v>13</v>
      </c>
    </row>
    <row r="101" spans="1:2" x14ac:dyDescent="0.25">
      <c r="A101" s="175" t="s">
        <v>1213</v>
      </c>
      <c r="B101">
        <v>0</v>
      </c>
    </row>
    <row r="102" spans="1:2" x14ac:dyDescent="0.25">
      <c r="A102" s="175" t="s">
        <v>1214</v>
      </c>
      <c r="B102">
        <v>12</v>
      </c>
    </row>
    <row r="103" spans="1:2" x14ac:dyDescent="0.25">
      <c r="A103" s="175" t="s">
        <v>1215</v>
      </c>
      <c r="B103">
        <v>33</v>
      </c>
    </row>
    <row r="104" spans="1:2" x14ac:dyDescent="0.25">
      <c r="A104" s="175" t="s">
        <v>1216</v>
      </c>
      <c r="B104">
        <v>18</v>
      </c>
    </row>
    <row r="105" spans="1:2" x14ac:dyDescent="0.25">
      <c r="A105" s="132" t="s">
        <v>502</v>
      </c>
      <c r="B105">
        <v>233</v>
      </c>
    </row>
    <row r="106" spans="1:2" x14ac:dyDescent="0.25">
      <c r="A106" s="175" t="s">
        <v>1218</v>
      </c>
      <c r="B106">
        <v>0</v>
      </c>
    </row>
    <row r="107" spans="1:2" x14ac:dyDescent="0.25">
      <c r="A107" s="175" t="s">
        <v>1219</v>
      </c>
      <c r="B107">
        <v>0</v>
      </c>
    </row>
    <row r="108" spans="1:2" x14ac:dyDescent="0.25">
      <c r="A108" s="175" t="s">
        <v>1220</v>
      </c>
      <c r="B108">
        <v>0</v>
      </c>
    </row>
    <row r="109" spans="1:2" x14ac:dyDescent="0.25">
      <c r="A109" s="175" t="s">
        <v>1221</v>
      </c>
      <c r="B109">
        <v>0</v>
      </c>
    </row>
    <row r="110" spans="1:2" x14ac:dyDescent="0.25">
      <c r="A110" s="175" t="s">
        <v>1222</v>
      </c>
      <c r="B110">
        <v>1</v>
      </c>
    </row>
    <row r="111" spans="1:2" x14ac:dyDescent="0.25">
      <c r="A111" s="175" t="s">
        <v>1223</v>
      </c>
      <c r="B111">
        <v>0</v>
      </c>
    </row>
    <row r="112" spans="1:2" x14ac:dyDescent="0.25">
      <c r="A112" s="175" t="s">
        <v>1224</v>
      </c>
      <c r="B112">
        <v>48</v>
      </c>
    </row>
    <row r="113" spans="1:2" x14ac:dyDescent="0.25">
      <c r="A113" s="175" t="s">
        <v>1225</v>
      </c>
      <c r="B113">
        <v>0</v>
      </c>
    </row>
    <row r="114" spans="1:2" x14ac:dyDescent="0.25">
      <c r="A114" s="175" t="s">
        <v>1226</v>
      </c>
      <c r="B114">
        <v>0</v>
      </c>
    </row>
    <row r="115" spans="1:2" x14ac:dyDescent="0.25">
      <c r="A115" s="175" t="s">
        <v>1227</v>
      </c>
      <c r="B115">
        <v>6</v>
      </c>
    </row>
    <row r="116" spans="1:2" x14ac:dyDescent="0.25">
      <c r="A116" s="175" t="s">
        <v>1228</v>
      </c>
      <c r="B116">
        <v>0</v>
      </c>
    </row>
    <row r="117" spans="1:2" x14ac:dyDescent="0.25">
      <c r="A117" s="175" t="s">
        <v>1229</v>
      </c>
      <c r="B117">
        <v>0</v>
      </c>
    </row>
    <row r="118" spans="1:2" x14ac:dyDescent="0.25">
      <c r="A118" s="175" t="s">
        <v>1230</v>
      </c>
      <c r="B118">
        <v>0</v>
      </c>
    </row>
    <row r="119" spans="1:2" x14ac:dyDescent="0.25">
      <c r="A119" s="175" t="s">
        <v>1231</v>
      </c>
      <c r="B119">
        <v>0</v>
      </c>
    </row>
    <row r="120" spans="1:2" x14ac:dyDescent="0.25">
      <c r="A120" s="175" t="s">
        <v>1232</v>
      </c>
      <c r="B120">
        <v>0</v>
      </c>
    </row>
    <row r="121" spans="1:2" x14ac:dyDescent="0.25">
      <c r="A121" s="175" t="s">
        <v>1233</v>
      </c>
      <c r="B121">
        <v>0</v>
      </c>
    </row>
    <row r="122" spans="1:2" x14ac:dyDescent="0.25">
      <c r="A122" s="175" t="s">
        <v>1234</v>
      </c>
      <c r="B122">
        <v>0</v>
      </c>
    </row>
    <row r="123" spans="1:2" x14ac:dyDescent="0.25">
      <c r="A123" s="175" t="s">
        <v>1235</v>
      </c>
      <c r="B123">
        <v>0</v>
      </c>
    </row>
    <row r="124" spans="1:2" x14ac:dyDescent="0.25">
      <c r="A124" s="175" t="s">
        <v>1236</v>
      </c>
      <c r="B124">
        <v>0</v>
      </c>
    </row>
    <row r="125" spans="1:2" x14ac:dyDescent="0.25">
      <c r="A125" s="175" t="s">
        <v>1237</v>
      </c>
      <c r="B125">
        <v>0</v>
      </c>
    </row>
    <row r="126" spans="1:2" x14ac:dyDescent="0.25">
      <c r="A126" s="175" t="s">
        <v>1238</v>
      </c>
      <c r="B126">
        <v>0</v>
      </c>
    </row>
    <row r="127" spans="1:2" x14ac:dyDescent="0.25">
      <c r="A127" s="175" t="s">
        <v>1239</v>
      </c>
      <c r="B127">
        <v>0</v>
      </c>
    </row>
    <row r="128" spans="1:2" x14ac:dyDescent="0.25">
      <c r="A128" s="175" t="s">
        <v>1240</v>
      </c>
      <c r="B128">
        <v>0</v>
      </c>
    </row>
    <row r="129" spans="1:2" x14ac:dyDescent="0.25">
      <c r="A129" s="175" t="s">
        <v>1241</v>
      </c>
      <c r="B129">
        <v>0</v>
      </c>
    </row>
    <row r="130" spans="1:2" x14ac:dyDescent="0.25">
      <c r="A130" s="175" t="s">
        <v>1242</v>
      </c>
      <c r="B130">
        <v>0</v>
      </c>
    </row>
    <row r="131" spans="1:2" x14ac:dyDescent="0.25">
      <c r="A131" s="175" t="s">
        <v>1243</v>
      </c>
      <c r="B131">
        <v>6</v>
      </c>
    </row>
    <row r="132" spans="1:2" x14ac:dyDescent="0.25">
      <c r="A132" s="175" t="s">
        <v>1244</v>
      </c>
      <c r="B132">
        <v>36</v>
      </c>
    </row>
    <row r="133" spans="1:2" x14ac:dyDescent="0.25">
      <c r="A133" s="175" t="s">
        <v>1245</v>
      </c>
      <c r="B133">
        <v>0</v>
      </c>
    </row>
    <row r="134" spans="1:2" x14ac:dyDescent="0.25">
      <c r="A134" s="175" t="s">
        <v>1246</v>
      </c>
      <c r="B134">
        <v>0</v>
      </c>
    </row>
    <row r="135" spans="1:2" x14ac:dyDescent="0.25">
      <c r="A135" s="175" t="s">
        <v>1247</v>
      </c>
      <c r="B135">
        <v>0</v>
      </c>
    </row>
    <row r="136" spans="1:2" x14ac:dyDescent="0.25">
      <c r="A136" s="175" t="s">
        <v>1248</v>
      </c>
      <c r="B136">
        <v>0</v>
      </c>
    </row>
    <row r="137" spans="1:2" x14ac:dyDescent="0.25">
      <c r="A137" s="175" t="s">
        <v>1249</v>
      </c>
      <c r="B137">
        <v>0</v>
      </c>
    </row>
    <row r="138" spans="1:2" x14ac:dyDescent="0.25">
      <c r="A138" s="175" t="s">
        <v>1250</v>
      </c>
      <c r="B138">
        <v>0</v>
      </c>
    </row>
    <row r="139" spans="1:2" x14ac:dyDescent="0.25">
      <c r="A139" s="175" t="s">
        <v>1252</v>
      </c>
      <c r="B139">
        <v>0</v>
      </c>
    </row>
    <row r="140" spans="1:2" x14ac:dyDescent="0.25">
      <c r="A140" s="175" t="s">
        <v>1253</v>
      </c>
      <c r="B140">
        <v>0</v>
      </c>
    </row>
    <row r="141" spans="1:2" x14ac:dyDescent="0.25">
      <c r="A141" s="175" t="s">
        <v>1254</v>
      </c>
      <c r="B141">
        <v>15</v>
      </c>
    </row>
    <row r="142" spans="1:2" x14ac:dyDescent="0.25">
      <c r="A142" s="175" t="s">
        <v>1255</v>
      </c>
      <c r="B142">
        <v>0</v>
      </c>
    </row>
    <row r="143" spans="1:2" x14ac:dyDescent="0.25">
      <c r="A143" s="175" t="s">
        <v>1256</v>
      </c>
      <c r="B143">
        <v>0</v>
      </c>
    </row>
    <row r="144" spans="1:2" x14ac:dyDescent="0.25">
      <c r="A144" s="175" t="s">
        <v>1257</v>
      </c>
      <c r="B144">
        <v>30</v>
      </c>
    </row>
    <row r="145" spans="1:2" x14ac:dyDescent="0.25">
      <c r="A145" s="175" t="s">
        <v>1258</v>
      </c>
      <c r="B145">
        <v>0</v>
      </c>
    </row>
    <row r="146" spans="1:2" x14ac:dyDescent="0.25">
      <c r="A146" s="175" t="s">
        <v>1259</v>
      </c>
      <c r="B146">
        <v>10</v>
      </c>
    </row>
    <row r="147" spans="1:2" x14ac:dyDescent="0.25">
      <c r="A147" s="175" t="s">
        <v>1260</v>
      </c>
      <c r="B147">
        <v>0</v>
      </c>
    </row>
    <row r="148" spans="1:2" x14ac:dyDescent="0.25">
      <c r="A148" s="175" t="s">
        <v>1261</v>
      </c>
      <c r="B148">
        <v>0</v>
      </c>
    </row>
    <row r="149" spans="1:2" x14ac:dyDescent="0.25">
      <c r="A149" s="175" t="s">
        <v>1262</v>
      </c>
      <c r="B149">
        <v>0</v>
      </c>
    </row>
    <row r="150" spans="1:2" x14ac:dyDescent="0.25">
      <c r="A150" s="175" t="s">
        <v>1263</v>
      </c>
      <c r="B150">
        <v>0</v>
      </c>
    </row>
    <row r="151" spans="1:2" x14ac:dyDescent="0.25">
      <c r="A151" s="175" t="s">
        <v>1264</v>
      </c>
      <c r="B151">
        <v>0</v>
      </c>
    </row>
    <row r="152" spans="1:2" x14ac:dyDescent="0.25">
      <c r="A152" s="175" t="s">
        <v>1265</v>
      </c>
      <c r="B152">
        <v>0</v>
      </c>
    </row>
    <row r="153" spans="1:2" x14ac:dyDescent="0.25">
      <c r="A153" s="175" t="s">
        <v>1266</v>
      </c>
      <c r="B153">
        <v>16</v>
      </c>
    </row>
    <row r="154" spans="1:2" x14ac:dyDescent="0.25">
      <c r="A154" s="175" t="s">
        <v>1267</v>
      </c>
      <c r="B154">
        <v>0</v>
      </c>
    </row>
    <row r="155" spans="1:2" x14ac:dyDescent="0.25">
      <c r="A155" s="175" t="s">
        <v>1268</v>
      </c>
      <c r="B155">
        <v>0</v>
      </c>
    </row>
    <row r="156" spans="1:2" x14ac:dyDescent="0.25">
      <c r="A156" s="175" t="s">
        <v>1269</v>
      </c>
      <c r="B156">
        <v>0</v>
      </c>
    </row>
    <row r="157" spans="1:2" x14ac:dyDescent="0.25">
      <c r="A157" s="175" t="s">
        <v>1270</v>
      </c>
      <c r="B157">
        <v>0</v>
      </c>
    </row>
    <row r="158" spans="1:2" x14ac:dyDescent="0.25">
      <c r="A158" s="175" t="s">
        <v>1271</v>
      </c>
      <c r="B158">
        <v>45</v>
      </c>
    </row>
    <row r="159" spans="1:2" x14ac:dyDescent="0.25">
      <c r="A159" s="175" t="s">
        <v>1272</v>
      </c>
      <c r="B159">
        <v>0</v>
      </c>
    </row>
    <row r="160" spans="1:2" x14ac:dyDescent="0.25">
      <c r="A160" s="175" t="s">
        <v>1273</v>
      </c>
      <c r="B160">
        <v>0</v>
      </c>
    </row>
    <row r="161" spans="1:2" x14ac:dyDescent="0.25">
      <c r="A161" s="175" t="s">
        <v>1274</v>
      </c>
      <c r="B161">
        <v>0</v>
      </c>
    </row>
    <row r="162" spans="1:2" x14ac:dyDescent="0.25">
      <c r="A162" s="175" t="s">
        <v>1275</v>
      </c>
      <c r="B162">
        <v>8</v>
      </c>
    </row>
    <row r="163" spans="1:2" x14ac:dyDescent="0.25">
      <c r="A163" s="175" t="s">
        <v>1276</v>
      </c>
      <c r="B163">
        <v>0</v>
      </c>
    </row>
    <row r="164" spans="1:2" x14ac:dyDescent="0.25">
      <c r="A164" s="175" t="s">
        <v>1277</v>
      </c>
      <c r="B164">
        <v>0</v>
      </c>
    </row>
    <row r="165" spans="1:2" x14ac:dyDescent="0.25">
      <c r="A165" s="175" t="s">
        <v>1278</v>
      </c>
      <c r="B165">
        <v>0</v>
      </c>
    </row>
    <row r="166" spans="1:2" x14ac:dyDescent="0.25">
      <c r="A166" s="175" t="s">
        <v>1279</v>
      </c>
      <c r="B166">
        <v>0</v>
      </c>
    </row>
    <row r="167" spans="1:2" x14ac:dyDescent="0.25">
      <c r="A167" s="175" t="s">
        <v>1280</v>
      </c>
      <c r="B167">
        <v>0</v>
      </c>
    </row>
    <row r="168" spans="1:2" x14ac:dyDescent="0.25">
      <c r="A168" s="175" t="s">
        <v>1281</v>
      </c>
      <c r="B168">
        <v>12</v>
      </c>
    </row>
    <row r="169" spans="1:2" x14ac:dyDescent="0.25">
      <c r="A169" s="175" t="s">
        <v>1282</v>
      </c>
      <c r="B169">
        <v>0</v>
      </c>
    </row>
    <row r="170" spans="1:2" x14ac:dyDescent="0.25">
      <c r="A170" s="175" t="s">
        <v>1283</v>
      </c>
      <c r="B170">
        <v>0</v>
      </c>
    </row>
    <row r="171" spans="1:2" x14ac:dyDescent="0.25">
      <c r="A171" s="175" t="s">
        <v>1284</v>
      </c>
      <c r="B171">
        <v>0</v>
      </c>
    </row>
    <row r="172" spans="1:2" x14ac:dyDescent="0.25">
      <c r="A172" s="175" t="s">
        <v>1285</v>
      </c>
      <c r="B172">
        <v>0</v>
      </c>
    </row>
    <row r="173" spans="1:2" x14ac:dyDescent="0.25">
      <c r="A173" s="175" t="s">
        <v>1286</v>
      </c>
      <c r="B173">
        <v>0</v>
      </c>
    </row>
    <row r="174" spans="1:2" x14ac:dyDescent="0.25">
      <c r="A174" s="175" t="s">
        <v>1287</v>
      </c>
      <c r="B174">
        <v>0</v>
      </c>
    </row>
    <row r="175" spans="1:2" x14ac:dyDescent="0.25">
      <c r="A175" s="175" t="s">
        <v>1288</v>
      </c>
      <c r="B175">
        <v>0</v>
      </c>
    </row>
    <row r="176" spans="1:2" x14ac:dyDescent="0.25">
      <c r="A176" s="175" t="s">
        <v>1289</v>
      </c>
      <c r="B176">
        <v>0</v>
      </c>
    </row>
    <row r="177" spans="1:2" x14ac:dyDescent="0.25">
      <c r="A177" s="175" t="s">
        <v>1290</v>
      </c>
      <c r="B177">
        <v>0</v>
      </c>
    </row>
    <row r="178" spans="1:2" x14ac:dyDescent="0.25">
      <c r="A178" s="175" t="s">
        <v>1291</v>
      </c>
      <c r="B178">
        <v>0</v>
      </c>
    </row>
    <row r="179" spans="1:2" x14ac:dyDescent="0.25">
      <c r="A179" s="175" t="s">
        <v>1292</v>
      </c>
      <c r="B179">
        <v>0</v>
      </c>
    </row>
    <row r="180" spans="1:2" x14ac:dyDescent="0.25">
      <c r="A180" s="132" t="s">
        <v>647</v>
      </c>
      <c r="B180">
        <v>2144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9318-8F37-433C-A3D0-5B3C99479EC3}">
  <dimension ref="A1:L343"/>
  <sheetViews>
    <sheetView workbookViewId="0">
      <pane ySplit="1" topLeftCell="A308" activePane="bottomLeft" state="frozen"/>
      <selection pane="bottomLeft"/>
    </sheetView>
  </sheetViews>
  <sheetFormatPr defaultRowHeight="15" x14ac:dyDescent="0.25"/>
  <cols>
    <col min="2" max="2" width="16.85546875" bestFit="1" customWidth="1"/>
    <col min="3" max="3" width="17.28515625" bestFit="1" customWidth="1"/>
    <col min="4" max="4" width="33.42578125" bestFit="1" customWidth="1"/>
    <col min="5" max="5" width="19.28515625" bestFit="1" customWidth="1"/>
    <col min="7" max="7" width="14.28515625" bestFit="1" customWidth="1"/>
    <col min="8" max="8" width="20.85546875" bestFit="1" customWidth="1"/>
    <col min="11" max="11" width="33.42578125" bestFit="1" customWidth="1"/>
  </cols>
  <sheetData>
    <row r="1" spans="1:12" x14ac:dyDescent="0.25">
      <c r="A1" s="160" t="s">
        <v>464</v>
      </c>
      <c r="B1" s="160" t="s">
        <v>465</v>
      </c>
      <c r="C1" s="160" t="s">
        <v>673</v>
      </c>
      <c r="D1" s="160" t="s">
        <v>523</v>
      </c>
      <c r="E1" s="160" t="s">
        <v>672</v>
      </c>
      <c r="F1" s="160" t="s">
        <v>671</v>
      </c>
      <c r="G1" s="160" t="s">
        <v>1077</v>
      </c>
      <c r="H1" s="160" t="s">
        <v>1116</v>
      </c>
      <c r="K1" s="202" t="s">
        <v>1078</v>
      </c>
      <c r="L1" s="202"/>
    </row>
    <row r="2" spans="1:12" x14ac:dyDescent="0.25">
      <c r="A2" t="s">
        <v>473</v>
      </c>
      <c r="B2" t="s">
        <v>1119</v>
      </c>
      <c r="C2" s="25">
        <v>1</v>
      </c>
      <c r="D2" t="s">
        <v>1015</v>
      </c>
      <c r="E2">
        <v>100</v>
      </c>
      <c r="F2" s="25">
        <f t="shared" ref="F2:F65" si="0">(E2/100)*15</f>
        <v>15</v>
      </c>
      <c r="G2">
        <f>VLOOKUP(D2,$K$2:$L$74,2,0)</f>
        <v>1</v>
      </c>
      <c r="H2">
        <f t="shared" ref="H2:H65" si="1">F2*G2</f>
        <v>15</v>
      </c>
      <c r="K2" s="132" t="s">
        <v>625</v>
      </c>
      <c r="L2">
        <v>1</v>
      </c>
    </row>
    <row r="3" spans="1:12" x14ac:dyDescent="0.25">
      <c r="A3" t="s">
        <v>473</v>
      </c>
      <c r="B3" t="s">
        <v>1120</v>
      </c>
      <c r="C3" s="25">
        <v>1</v>
      </c>
      <c r="D3" t="s">
        <v>625</v>
      </c>
      <c r="E3">
        <v>100</v>
      </c>
      <c r="F3" s="25">
        <f t="shared" si="0"/>
        <v>15</v>
      </c>
      <c r="G3">
        <f t="shared" ref="G3:G65" si="2">VLOOKUP(D3,$K$2:$L$74,2,0)</f>
        <v>1</v>
      </c>
      <c r="H3">
        <f t="shared" si="1"/>
        <v>15</v>
      </c>
      <c r="K3" s="132" t="s">
        <v>551</v>
      </c>
      <c r="L3">
        <v>1</v>
      </c>
    </row>
    <row r="4" spans="1:12" x14ac:dyDescent="0.25">
      <c r="A4" t="s">
        <v>473</v>
      </c>
      <c r="B4" t="s">
        <v>1121</v>
      </c>
      <c r="C4" s="25">
        <v>1</v>
      </c>
      <c r="D4" t="s">
        <v>579</v>
      </c>
      <c r="E4">
        <v>0</v>
      </c>
      <c r="F4" s="25">
        <f t="shared" si="0"/>
        <v>0</v>
      </c>
      <c r="G4">
        <f t="shared" si="2"/>
        <v>1</v>
      </c>
      <c r="H4">
        <f t="shared" si="1"/>
        <v>0</v>
      </c>
      <c r="K4" s="132" t="s">
        <v>1094</v>
      </c>
      <c r="L4">
        <v>1</v>
      </c>
    </row>
    <row r="5" spans="1:12" x14ac:dyDescent="0.25">
      <c r="A5" t="s">
        <v>473</v>
      </c>
      <c r="B5" t="s">
        <v>1121</v>
      </c>
      <c r="C5" s="25">
        <v>2</v>
      </c>
      <c r="D5" t="s">
        <v>549</v>
      </c>
      <c r="E5">
        <v>0</v>
      </c>
      <c r="F5" s="25">
        <f t="shared" si="0"/>
        <v>0</v>
      </c>
      <c r="G5">
        <f t="shared" si="2"/>
        <v>1</v>
      </c>
      <c r="H5">
        <f t="shared" si="1"/>
        <v>0</v>
      </c>
      <c r="K5" s="132" t="s">
        <v>1098</v>
      </c>
      <c r="L5">
        <v>1</v>
      </c>
    </row>
    <row r="6" spans="1:12" x14ac:dyDescent="0.25">
      <c r="A6" t="s">
        <v>473</v>
      </c>
      <c r="B6" t="s">
        <v>1121</v>
      </c>
      <c r="C6" s="25">
        <v>3</v>
      </c>
      <c r="D6" t="s">
        <v>999</v>
      </c>
      <c r="E6">
        <v>100</v>
      </c>
      <c r="F6" s="25">
        <f t="shared" si="0"/>
        <v>15</v>
      </c>
      <c r="G6">
        <f t="shared" si="2"/>
        <v>3</v>
      </c>
      <c r="H6">
        <f t="shared" si="1"/>
        <v>45</v>
      </c>
      <c r="K6" s="132" t="s">
        <v>1090</v>
      </c>
      <c r="L6">
        <v>1</v>
      </c>
    </row>
    <row r="7" spans="1:12" x14ac:dyDescent="0.25">
      <c r="A7" t="s">
        <v>473</v>
      </c>
      <c r="B7" t="s">
        <v>1122</v>
      </c>
      <c r="C7" s="25">
        <v>1</v>
      </c>
      <c r="D7" t="s">
        <v>622</v>
      </c>
      <c r="E7">
        <v>100</v>
      </c>
      <c r="F7" s="25">
        <f t="shared" si="0"/>
        <v>15</v>
      </c>
      <c r="G7">
        <f t="shared" si="2"/>
        <v>1</v>
      </c>
      <c r="H7">
        <f t="shared" si="1"/>
        <v>15</v>
      </c>
      <c r="K7" s="132" t="s">
        <v>1104</v>
      </c>
      <c r="L7">
        <v>1</v>
      </c>
    </row>
    <row r="8" spans="1:12" x14ac:dyDescent="0.25">
      <c r="A8" t="s">
        <v>473</v>
      </c>
      <c r="B8" t="s">
        <v>1123</v>
      </c>
      <c r="C8" s="25">
        <v>1</v>
      </c>
      <c r="D8" t="s">
        <v>622</v>
      </c>
      <c r="E8">
        <v>100</v>
      </c>
      <c r="F8" s="25">
        <f t="shared" si="0"/>
        <v>15</v>
      </c>
      <c r="G8">
        <f t="shared" si="2"/>
        <v>1</v>
      </c>
      <c r="H8">
        <f t="shared" si="1"/>
        <v>15</v>
      </c>
      <c r="K8" s="132" t="s">
        <v>1113</v>
      </c>
      <c r="L8">
        <v>3</v>
      </c>
    </row>
    <row r="9" spans="1:12" x14ac:dyDescent="0.25">
      <c r="A9" t="s">
        <v>473</v>
      </c>
      <c r="B9" t="s">
        <v>1124</v>
      </c>
      <c r="C9" s="25">
        <v>1</v>
      </c>
      <c r="D9" t="s">
        <v>593</v>
      </c>
      <c r="E9">
        <v>2</v>
      </c>
      <c r="F9" s="25">
        <f t="shared" si="0"/>
        <v>0.3</v>
      </c>
      <c r="G9">
        <f t="shared" si="2"/>
        <v>3</v>
      </c>
      <c r="H9">
        <f t="shared" si="1"/>
        <v>0.89999999999999991</v>
      </c>
      <c r="K9" s="132" t="s">
        <v>1096</v>
      </c>
      <c r="L9">
        <v>1</v>
      </c>
    </row>
    <row r="10" spans="1:12" x14ac:dyDescent="0.25">
      <c r="A10" t="s">
        <v>473</v>
      </c>
      <c r="B10" t="s">
        <v>1124</v>
      </c>
      <c r="C10" s="25">
        <v>2</v>
      </c>
      <c r="D10" t="s">
        <v>625</v>
      </c>
      <c r="E10">
        <v>24</v>
      </c>
      <c r="F10" s="25">
        <f t="shared" si="0"/>
        <v>3.5999999999999996</v>
      </c>
      <c r="G10">
        <f t="shared" si="2"/>
        <v>1</v>
      </c>
      <c r="H10">
        <f t="shared" si="1"/>
        <v>3.5999999999999996</v>
      </c>
      <c r="K10" s="132" t="s">
        <v>556</v>
      </c>
      <c r="L10">
        <v>1</v>
      </c>
    </row>
    <row r="11" spans="1:12" x14ac:dyDescent="0.25">
      <c r="A11" t="s">
        <v>473</v>
      </c>
      <c r="B11" t="s">
        <v>1124</v>
      </c>
      <c r="C11" s="25">
        <v>3</v>
      </c>
      <c r="D11" t="s">
        <v>611</v>
      </c>
      <c r="E11">
        <v>74</v>
      </c>
      <c r="F11" s="25">
        <f t="shared" si="0"/>
        <v>11.1</v>
      </c>
      <c r="G11">
        <f t="shared" si="2"/>
        <v>3</v>
      </c>
      <c r="H11">
        <f t="shared" si="1"/>
        <v>33.299999999999997</v>
      </c>
      <c r="K11" s="132" t="s">
        <v>558</v>
      </c>
      <c r="L11">
        <v>1</v>
      </c>
    </row>
    <row r="12" spans="1:12" x14ac:dyDescent="0.25">
      <c r="A12" t="s">
        <v>473</v>
      </c>
      <c r="B12" t="s">
        <v>1125</v>
      </c>
      <c r="C12" s="25">
        <v>1</v>
      </c>
      <c r="D12" t="s">
        <v>622</v>
      </c>
      <c r="E12">
        <v>100</v>
      </c>
      <c r="F12" s="25">
        <f t="shared" si="0"/>
        <v>15</v>
      </c>
      <c r="G12">
        <f t="shared" si="2"/>
        <v>1</v>
      </c>
      <c r="H12">
        <f t="shared" si="1"/>
        <v>15</v>
      </c>
      <c r="K12" s="132" t="s">
        <v>1080</v>
      </c>
      <c r="L12">
        <v>3</v>
      </c>
    </row>
    <row r="13" spans="1:12" x14ac:dyDescent="0.25">
      <c r="A13" t="s">
        <v>473</v>
      </c>
      <c r="B13" t="s">
        <v>1126</v>
      </c>
      <c r="C13" s="25">
        <v>1</v>
      </c>
      <c r="D13" t="s">
        <v>1108</v>
      </c>
      <c r="E13">
        <v>90</v>
      </c>
      <c r="F13" s="25">
        <f t="shared" si="0"/>
        <v>13.5</v>
      </c>
      <c r="G13">
        <f t="shared" si="2"/>
        <v>1</v>
      </c>
      <c r="H13">
        <f t="shared" si="1"/>
        <v>13.5</v>
      </c>
      <c r="K13" s="132" t="s">
        <v>1088</v>
      </c>
      <c r="L13">
        <v>1</v>
      </c>
    </row>
    <row r="14" spans="1:12" x14ac:dyDescent="0.25">
      <c r="A14" t="s">
        <v>473</v>
      </c>
      <c r="B14" t="s">
        <v>1126</v>
      </c>
      <c r="C14" s="25">
        <v>2</v>
      </c>
      <c r="D14" t="s">
        <v>576</v>
      </c>
      <c r="E14">
        <v>5</v>
      </c>
      <c r="F14" s="25">
        <f t="shared" si="0"/>
        <v>0.75</v>
      </c>
      <c r="G14">
        <f t="shared" si="2"/>
        <v>3</v>
      </c>
      <c r="H14">
        <f t="shared" si="1"/>
        <v>2.25</v>
      </c>
      <c r="K14" s="132" t="s">
        <v>1087</v>
      </c>
      <c r="L14">
        <v>3</v>
      </c>
    </row>
    <row r="15" spans="1:12" x14ac:dyDescent="0.25">
      <c r="A15" t="s">
        <v>473</v>
      </c>
      <c r="B15" t="s">
        <v>1126</v>
      </c>
      <c r="C15" s="25">
        <v>3</v>
      </c>
      <c r="D15" t="s">
        <v>1112</v>
      </c>
      <c r="E15">
        <v>5</v>
      </c>
      <c r="F15" s="25">
        <f t="shared" si="0"/>
        <v>0.75</v>
      </c>
      <c r="G15">
        <f t="shared" si="2"/>
        <v>3</v>
      </c>
      <c r="H15">
        <f t="shared" si="1"/>
        <v>2.25</v>
      </c>
      <c r="K15" s="132" t="s">
        <v>653</v>
      </c>
      <c r="L15">
        <v>3</v>
      </c>
    </row>
    <row r="16" spans="1:12" x14ac:dyDescent="0.25">
      <c r="A16" t="s">
        <v>473</v>
      </c>
      <c r="B16" t="s">
        <v>1127</v>
      </c>
      <c r="C16" s="25">
        <v>1</v>
      </c>
      <c r="D16" t="s">
        <v>1108</v>
      </c>
      <c r="E16">
        <v>90</v>
      </c>
      <c r="F16" s="25">
        <f t="shared" si="0"/>
        <v>13.5</v>
      </c>
      <c r="G16">
        <f t="shared" si="2"/>
        <v>1</v>
      </c>
      <c r="H16">
        <f t="shared" si="1"/>
        <v>13.5</v>
      </c>
      <c r="K16" s="132" t="s">
        <v>1081</v>
      </c>
      <c r="L16">
        <v>1</v>
      </c>
    </row>
    <row r="17" spans="1:12" x14ac:dyDescent="0.25">
      <c r="A17" t="s">
        <v>473</v>
      </c>
      <c r="B17" t="s">
        <v>1127</v>
      </c>
      <c r="C17" s="25">
        <v>2</v>
      </c>
      <c r="D17" t="s">
        <v>1111</v>
      </c>
      <c r="E17">
        <v>5</v>
      </c>
      <c r="F17" s="25">
        <f t="shared" si="0"/>
        <v>0.75</v>
      </c>
      <c r="G17">
        <f t="shared" si="2"/>
        <v>3</v>
      </c>
      <c r="H17">
        <f t="shared" si="1"/>
        <v>2.25</v>
      </c>
      <c r="K17" s="132" t="s">
        <v>569</v>
      </c>
      <c r="L17">
        <v>3</v>
      </c>
    </row>
    <row r="18" spans="1:12" x14ac:dyDescent="0.25">
      <c r="A18" t="s">
        <v>473</v>
      </c>
      <c r="B18" t="s">
        <v>1127</v>
      </c>
      <c r="C18" s="25">
        <v>3</v>
      </c>
      <c r="D18" t="s">
        <v>1110</v>
      </c>
      <c r="E18">
        <v>5</v>
      </c>
      <c r="F18" s="25">
        <f t="shared" si="0"/>
        <v>0.75</v>
      </c>
      <c r="G18">
        <f t="shared" si="2"/>
        <v>3</v>
      </c>
      <c r="H18">
        <f t="shared" si="1"/>
        <v>2.25</v>
      </c>
      <c r="K18" s="132" t="s">
        <v>570</v>
      </c>
      <c r="L18">
        <v>3</v>
      </c>
    </row>
    <row r="19" spans="1:12" x14ac:dyDescent="0.25">
      <c r="A19" t="s">
        <v>473</v>
      </c>
      <c r="B19" t="s">
        <v>1128</v>
      </c>
      <c r="C19" s="25">
        <v>1</v>
      </c>
      <c r="D19" t="s">
        <v>556</v>
      </c>
      <c r="E19">
        <v>90</v>
      </c>
      <c r="F19" s="25">
        <f t="shared" si="0"/>
        <v>13.5</v>
      </c>
      <c r="G19">
        <f t="shared" si="2"/>
        <v>1</v>
      </c>
      <c r="H19">
        <f t="shared" si="1"/>
        <v>13.5</v>
      </c>
      <c r="K19" s="132" t="s">
        <v>571</v>
      </c>
      <c r="L19">
        <v>3</v>
      </c>
    </row>
    <row r="20" spans="1:12" x14ac:dyDescent="0.25">
      <c r="A20" t="s">
        <v>473</v>
      </c>
      <c r="B20" t="s">
        <v>1128</v>
      </c>
      <c r="C20" s="25">
        <v>2</v>
      </c>
      <c r="D20" t="s">
        <v>665</v>
      </c>
      <c r="E20">
        <v>10</v>
      </c>
      <c r="F20" s="25">
        <f t="shared" si="0"/>
        <v>1.5</v>
      </c>
      <c r="G20">
        <f t="shared" si="2"/>
        <v>3</v>
      </c>
      <c r="H20">
        <f t="shared" si="1"/>
        <v>4.5</v>
      </c>
      <c r="K20" s="132" t="s">
        <v>1115</v>
      </c>
      <c r="L20">
        <v>3</v>
      </c>
    </row>
    <row r="21" spans="1:12" x14ac:dyDescent="0.25">
      <c r="A21" t="s">
        <v>473</v>
      </c>
      <c r="B21" t="s">
        <v>1129</v>
      </c>
      <c r="C21" s="25">
        <v>1</v>
      </c>
      <c r="D21" t="s">
        <v>625</v>
      </c>
      <c r="E21">
        <v>98</v>
      </c>
      <c r="F21" s="25">
        <f t="shared" si="0"/>
        <v>14.7</v>
      </c>
      <c r="G21">
        <f t="shared" si="2"/>
        <v>1</v>
      </c>
      <c r="H21">
        <f t="shared" si="1"/>
        <v>14.7</v>
      </c>
      <c r="K21" s="132" t="s">
        <v>575</v>
      </c>
      <c r="L21">
        <v>3</v>
      </c>
    </row>
    <row r="22" spans="1:12" x14ac:dyDescent="0.25">
      <c r="A22" t="s">
        <v>473</v>
      </c>
      <c r="B22" t="s">
        <v>1129</v>
      </c>
      <c r="C22" s="25">
        <v>2</v>
      </c>
      <c r="D22" t="s">
        <v>611</v>
      </c>
      <c r="E22">
        <v>2</v>
      </c>
      <c r="F22" s="25">
        <f t="shared" si="0"/>
        <v>0.3</v>
      </c>
      <c r="G22">
        <f t="shared" si="2"/>
        <v>3</v>
      </c>
      <c r="H22">
        <f t="shared" si="1"/>
        <v>0.89999999999999991</v>
      </c>
      <c r="K22" s="132" t="s">
        <v>1095</v>
      </c>
      <c r="L22">
        <v>3</v>
      </c>
    </row>
    <row r="23" spans="1:12" x14ac:dyDescent="0.25">
      <c r="A23" t="s">
        <v>473</v>
      </c>
      <c r="B23" t="s">
        <v>1130</v>
      </c>
      <c r="C23" s="25">
        <v>1</v>
      </c>
      <c r="D23" t="s">
        <v>620</v>
      </c>
      <c r="E23">
        <v>1</v>
      </c>
      <c r="F23" s="25">
        <f t="shared" si="0"/>
        <v>0.15</v>
      </c>
      <c r="G23">
        <f t="shared" si="2"/>
        <v>3</v>
      </c>
      <c r="H23">
        <f t="shared" si="1"/>
        <v>0.44999999999999996</v>
      </c>
      <c r="K23" s="132" t="s">
        <v>1103</v>
      </c>
      <c r="L23">
        <v>3</v>
      </c>
    </row>
    <row r="24" spans="1:12" x14ac:dyDescent="0.25">
      <c r="A24" t="s">
        <v>473</v>
      </c>
      <c r="B24" t="s">
        <v>1130</v>
      </c>
      <c r="C24" s="25">
        <v>2</v>
      </c>
      <c r="D24" t="s">
        <v>612</v>
      </c>
      <c r="E24">
        <v>1</v>
      </c>
      <c r="F24" s="25">
        <f t="shared" si="0"/>
        <v>0.15</v>
      </c>
      <c r="G24">
        <f t="shared" si="2"/>
        <v>3</v>
      </c>
      <c r="H24">
        <f t="shared" si="1"/>
        <v>0.44999999999999996</v>
      </c>
      <c r="K24" s="132" t="s">
        <v>1105</v>
      </c>
      <c r="L24">
        <v>3</v>
      </c>
    </row>
    <row r="25" spans="1:12" x14ac:dyDescent="0.25">
      <c r="A25" t="s">
        <v>473</v>
      </c>
      <c r="B25" t="s">
        <v>1130</v>
      </c>
      <c r="C25" s="25">
        <v>3</v>
      </c>
      <c r="D25" t="s">
        <v>625</v>
      </c>
      <c r="E25">
        <v>98</v>
      </c>
      <c r="F25" s="25">
        <f t="shared" si="0"/>
        <v>14.7</v>
      </c>
      <c r="G25">
        <f t="shared" si="2"/>
        <v>1</v>
      </c>
      <c r="H25">
        <f t="shared" si="1"/>
        <v>14.7</v>
      </c>
      <c r="K25" s="132" t="s">
        <v>660</v>
      </c>
      <c r="L25">
        <v>3</v>
      </c>
    </row>
    <row r="26" spans="1:12" x14ac:dyDescent="0.25">
      <c r="A26" t="s">
        <v>473</v>
      </c>
      <c r="B26" t="s">
        <v>1131</v>
      </c>
      <c r="C26" s="25">
        <v>1</v>
      </c>
      <c r="D26" t="s">
        <v>634</v>
      </c>
      <c r="E26">
        <v>80</v>
      </c>
      <c r="F26" s="25">
        <f t="shared" si="0"/>
        <v>12</v>
      </c>
      <c r="G26">
        <f t="shared" si="2"/>
        <v>3</v>
      </c>
      <c r="H26">
        <f t="shared" si="1"/>
        <v>36</v>
      </c>
      <c r="K26" s="132" t="s">
        <v>1097</v>
      </c>
      <c r="L26">
        <v>3</v>
      </c>
    </row>
    <row r="27" spans="1:12" x14ac:dyDescent="0.25">
      <c r="A27" t="s">
        <v>473</v>
      </c>
      <c r="B27" t="s">
        <v>1131</v>
      </c>
      <c r="C27" s="25">
        <v>2</v>
      </c>
      <c r="D27" t="s">
        <v>669</v>
      </c>
      <c r="E27">
        <v>15</v>
      </c>
      <c r="F27" s="25">
        <f t="shared" si="0"/>
        <v>2.25</v>
      </c>
      <c r="G27">
        <f t="shared" si="2"/>
        <v>3</v>
      </c>
      <c r="H27">
        <f t="shared" si="1"/>
        <v>6.75</v>
      </c>
      <c r="K27" s="132" t="s">
        <v>576</v>
      </c>
      <c r="L27">
        <v>3</v>
      </c>
    </row>
    <row r="28" spans="1:12" x14ac:dyDescent="0.25">
      <c r="A28" t="s">
        <v>473</v>
      </c>
      <c r="B28" t="s">
        <v>1131</v>
      </c>
      <c r="C28" s="25">
        <v>3</v>
      </c>
      <c r="D28" t="s">
        <v>636</v>
      </c>
      <c r="E28">
        <v>5</v>
      </c>
      <c r="F28" s="25">
        <f t="shared" si="0"/>
        <v>0.75</v>
      </c>
      <c r="G28">
        <f t="shared" si="2"/>
        <v>3</v>
      </c>
      <c r="H28">
        <f t="shared" si="1"/>
        <v>2.25</v>
      </c>
      <c r="K28" s="132" t="s">
        <v>1111</v>
      </c>
      <c r="L28">
        <v>3</v>
      </c>
    </row>
    <row r="29" spans="1:12" x14ac:dyDescent="0.25">
      <c r="A29" t="s">
        <v>473</v>
      </c>
      <c r="B29" t="s">
        <v>1132</v>
      </c>
      <c r="C29" s="25">
        <v>1</v>
      </c>
      <c r="D29" t="s">
        <v>611</v>
      </c>
      <c r="E29">
        <v>40</v>
      </c>
      <c r="F29" s="25">
        <f t="shared" si="0"/>
        <v>6</v>
      </c>
      <c r="G29">
        <f t="shared" si="2"/>
        <v>3</v>
      </c>
      <c r="H29">
        <f t="shared" si="1"/>
        <v>18</v>
      </c>
      <c r="K29" s="132" t="s">
        <v>1083</v>
      </c>
      <c r="L29">
        <v>3</v>
      </c>
    </row>
    <row r="30" spans="1:12" x14ac:dyDescent="0.25">
      <c r="A30" t="s">
        <v>473</v>
      </c>
      <c r="B30" t="s">
        <v>1132</v>
      </c>
      <c r="C30" s="25">
        <v>2</v>
      </c>
      <c r="D30" t="s">
        <v>620</v>
      </c>
      <c r="E30">
        <v>40</v>
      </c>
      <c r="F30" s="25">
        <f t="shared" si="0"/>
        <v>6</v>
      </c>
      <c r="G30">
        <f t="shared" si="2"/>
        <v>3</v>
      </c>
      <c r="H30">
        <f t="shared" si="1"/>
        <v>18</v>
      </c>
      <c r="K30" s="132" t="s">
        <v>577</v>
      </c>
      <c r="L30">
        <v>3</v>
      </c>
    </row>
    <row r="31" spans="1:12" x14ac:dyDescent="0.25">
      <c r="A31" t="s">
        <v>473</v>
      </c>
      <c r="B31" t="s">
        <v>1132</v>
      </c>
      <c r="C31" s="25">
        <v>3</v>
      </c>
      <c r="D31" t="s">
        <v>570</v>
      </c>
      <c r="E31">
        <v>20</v>
      </c>
      <c r="F31" s="25">
        <f t="shared" si="0"/>
        <v>3</v>
      </c>
      <c r="G31">
        <f t="shared" si="2"/>
        <v>3</v>
      </c>
      <c r="H31">
        <f t="shared" si="1"/>
        <v>9</v>
      </c>
      <c r="K31" s="132" t="s">
        <v>579</v>
      </c>
      <c r="L31">
        <v>1</v>
      </c>
    </row>
    <row r="32" spans="1:12" x14ac:dyDescent="0.25">
      <c r="A32" t="s">
        <v>473</v>
      </c>
      <c r="B32" t="s">
        <v>1133</v>
      </c>
      <c r="C32" s="25">
        <v>1</v>
      </c>
      <c r="D32" t="s">
        <v>658</v>
      </c>
      <c r="E32">
        <v>100</v>
      </c>
      <c r="F32" s="25">
        <f t="shared" si="0"/>
        <v>15</v>
      </c>
      <c r="G32">
        <f t="shared" si="2"/>
        <v>1</v>
      </c>
      <c r="H32">
        <f t="shared" si="1"/>
        <v>15</v>
      </c>
      <c r="K32" s="132" t="s">
        <v>580</v>
      </c>
      <c r="L32">
        <v>1</v>
      </c>
    </row>
    <row r="33" spans="1:12" x14ac:dyDescent="0.25">
      <c r="A33" t="s">
        <v>473</v>
      </c>
      <c r="B33" t="s">
        <v>1134</v>
      </c>
      <c r="C33" s="25">
        <v>1</v>
      </c>
      <c r="D33" t="s">
        <v>593</v>
      </c>
      <c r="E33">
        <v>100</v>
      </c>
      <c r="F33" s="25">
        <f t="shared" si="0"/>
        <v>15</v>
      </c>
      <c r="G33">
        <f t="shared" si="2"/>
        <v>3</v>
      </c>
      <c r="H33">
        <f t="shared" si="1"/>
        <v>45</v>
      </c>
      <c r="K33" s="132" t="s">
        <v>1089</v>
      </c>
      <c r="L33">
        <v>1</v>
      </c>
    </row>
    <row r="34" spans="1:12" x14ac:dyDescent="0.25">
      <c r="A34" t="s">
        <v>473</v>
      </c>
      <c r="B34" t="s">
        <v>1135</v>
      </c>
      <c r="C34" s="25">
        <v>1</v>
      </c>
      <c r="D34" t="s">
        <v>549</v>
      </c>
      <c r="E34">
        <v>50</v>
      </c>
      <c r="F34" s="25">
        <f t="shared" si="0"/>
        <v>7.5</v>
      </c>
      <c r="G34">
        <f t="shared" si="2"/>
        <v>1</v>
      </c>
      <c r="H34">
        <f t="shared" si="1"/>
        <v>7.5</v>
      </c>
      <c r="K34" s="132" t="s">
        <v>1099</v>
      </c>
      <c r="L34">
        <v>1</v>
      </c>
    </row>
    <row r="35" spans="1:12" x14ac:dyDescent="0.25">
      <c r="A35" t="s">
        <v>473</v>
      </c>
      <c r="B35" t="s">
        <v>1135</v>
      </c>
      <c r="C35" s="25">
        <v>2</v>
      </c>
      <c r="D35" t="s">
        <v>630</v>
      </c>
      <c r="E35">
        <v>40</v>
      </c>
      <c r="F35" s="25">
        <f t="shared" si="0"/>
        <v>6</v>
      </c>
      <c r="G35">
        <f t="shared" si="2"/>
        <v>3</v>
      </c>
      <c r="H35">
        <f t="shared" si="1"/>
        <v>18</v>
      </c>
      <c r="K35" s="132" t="s">
        <v>667</v>
      </c>
      <c r="L35">
        <v>1</v>
      </c>
    </row>
    <row r="36" spans="1:12" x14ac:dyDescent="0.25">
      <c r="A36" t="s">
        <v>473</v>
      </c>
      <c r="B36" t="s">
        <v>1135</v>
      </c>
      <c r="C36" s="25">
        <v>3</v>
      </c>
      <c r="D36" t="s">
        <v>643</v>
      </c>
      <c r="E36">
        <v>5</v>
      </c>
      <c r="F36" s="25">
        <f t="shared" si="0"/>
        <v>0.75</v>
      </c>
      <c r="G36">
        <f t="shared" si="2"/>
        <v>3</v>
      </c>
      <c r="H36">
        <f t="shared" si="1"/>
        <v>2.25</v>
      </c>
      <c r="K36" s="132" t="s">
        <v>632</v>
      </c>
      <c r="L36">
        <v>1</v>
      </c>
    </row>
    <row r="37" spans="1:12" x14ac:dyDescent="0.25">
      <c r="A37" t="s">
        <v>473</v>
      </c>
      <c r="B37" t="s">
        <v>1135</v>
      </c>
      <c r="C37" s="25">
        <v>4</v>
      </c>
      <c r="D37" t="s">
        <v>640</v>
      </c>
      <c r="E37">
        <v>5</v>
      </c>
      <c r="F37" s="25">
        <f t="shared" si="0"/>
        <v>0.75</v>
      </c>
      <c r="G37">
        <f t="shared" si="2"/>
        <v>3</v>
      </c>
      <c r="H37">
        <f t="shared" si="1"/>
        <v>2.25</v>
      </c>
      <c r="K37" s="132" t="s">
        <v>908</v>
      </c>
      <c r="L37">
        <v>1</v>
      </c>
    </row>
    <row r="38" spans="1:12" x14ac:dyDescent="0.25">
      <c r="A38" t="s">
        <v>473</v>
      </c>
      <c r="B38" t="s">
        <v>1136</v>
      </c>
      <c r="C38" s="25">
        <v>1</v>
      </c>
      <c r="D38" t="s">
        <v>623</v>
      </c>
      <c r="E38">
        <v>50</v>
      </c>
      <c r="F38" s="25">
        <f t="shared" si="0"/>
        <v>7.5</v>
      </c>
      <c r="G38">
        <f t="shared" si="2"/>
        <v>1</v>
      </c>
      <c r="H38">
        <f t="shared" si="1"/>
        <v>7.5</v>
      </c>
      <c r="K38" s="132" t="s">
        <v>635</v>
      </c>
      <c r="L38">
        <v>1</v>
      </c>
    </row>
    <row r="39" spans="1:12" x14ac:dyDescent="0.25">
      <c r="A39" t="s">
        <v>473</v>
      </c>
      <c r="B39" t="s">
        <v>1136</v>
      </c>
      <c r="C39" s="25">
        <v>2</v>
      </c>
      <c r="D39" t="s">
        <v>623</v>
      </c>
      <c r="E39">
        <v>40</v>
      </c>
      <c r="F39" s="25">
        <f t="shared" si="0"/>
        <v>6</v>
      </c>
      <c r="G39">
        <f t="shared" si="2"/>
        <v>1</v>
      </c>
      <c r="H39">
        <f t="shared" si="1"/>
        <v>6</v>
      </c>
      <c r="K39" s="132" t="s">
        <v>590</v>
      </c>
      <c r="L39">
        <v>1</v>
      </c>
    </row>
    <row r="40" spans="1:12" x14ac:dyDescent="0.25">
      <c r="A40" t="s">
        <v>473</v>
      </c>
      <c r="B40" t="s">
        <v>1136</v>
      </c>
      <c r="C40" s="25">
        <v>3</v>
      </c>
      <c r="D40" t="s">
        <v>1106</v>
      </c>
      <c r="E40">
        <v>10</v>
      </c>
      <c r="F40" s="25">
        <f t="shared" si="0"/>
        <v>1.5</v>
      </c>
      <c r="G40">
        <f t="shared" si="2"/>
        <v>3</v>
      </c>
      <c r="H40">
        <f t="shared" si="1"/>
        <v>4.5</v>
      </c>
      <c r="K40" s="132" t="s">
        <v>657</v>
      </c>
      <c r="L40">
        <v>3</v>
      </c>
    </row>
    <row r="41" spans="1:12" x14ac:dyDescent="0.25">
      <c r="A41" t="s">
        <v>473</v>
      </c>
      <c r="B41" t="s">
        <v>1137</v>
      </c>
      <c r="C41" s="25">
        <v>1</v>
      </c>
      <c r="D41" t="s">
        <v>631</v>
      </c>
      <c r="E41">
        <v>50</v>
      </c>
      <c r="F41" s="25">
        <f t="shared" si="0"/>
        <v>7.5</v>
      </c>
      <c r="G41">
        <f t="shared" si="2"/>
        <v>1</v>
      </c>
      <c r="H41">
        <f t="shared" si="1"/>
        <v>7.5</v>
      </c>
      <c r="K41" s="132" t="s">
        <v>651</v>
      </c>
      <c r="L41">
        <v>3</v>
      </c>
    </row>
    <row r="42" spans="1:12" x14ac:dyDescent="0.25">
      <c r="A42" t="s">
        <v>473</v>
      </c>
      <c r="B42" t="s">
        <v>1137</v>
      </c>
      <c r="C42" s="25">
        <v>2</v>
      </c>
      <c r="D42" t="s">
        <v>666</v>
      </c>
      <c r="E42">
        <v>50</v>
      </c>
      <c r="F42" s="25">
        <f t="shared" si="0"/>
        <v>7.5</v>
      </c>
      <c r="G42">
        <f t="shared" si="2"/>
        <v>3</v>
      </c>
      <c r="H42">
        <f t="shared" si="1"/>
        <v>22.5</v>
      </c>
      <c r="K42" s="132" t="s">
        <v>593</v>
      </c>
      <c r="L42">
        <v>3</v>
      </c>
    </row>
    <row r="43" spans="1:12" x14ac:dyDescent="0.25">
      <c r="A43" t="s">
        <v>473</v>
      </c>
      <c r="B43" t="s">
        <v>1138</v>
      </c>
      <c r="C43" s="25">
        <v>1</v>
      </c>
      <c r="D43" t="s">
        <v>1105</v>
      </c>
      <c r="E43">
        <v>27.5</v>
      </c>
      <c r="F43" s="25">
        <f t="shared" si="0"/>
        <v>4.125</v>
      </c>
      <c r="G43">
        <f t="shared" si="2"/>
        <v>3</v>
      </c>
      <c r="H43">
        <f t="shared" si="1"/>
        <v>12.375</v>
      </c>
      <c r="K43" s="132" t="s">
        <v>643</v>
      </c>
      <c r="L43">
        <v>3</v>
      </c>
    </row>
    <row r="44" spans="1:12" x14ac:dyDescent="0.25">
      <c r="A44" t="s">
        <v>473</v>
      </c>
      <c r="B44" t="s">
        <v>1138</v>
      </c>
      <c r="C44" s="25">
        <v>2</v>
      </c>
      <c r="D44" t="s">
        <v>1104</v>
      </c>
      <c r="E44">
        <v>22.5</v>
      </c>
      <c r="F44" s="25">
        <f t="shared" si="0"/>
        <v>3.375</v>
      </c>
      <c r="G44">
        <f t="shared" si="2"/>
        <v>1</v>
      </c>
      <c r="H44">
        <f t="shared" si="1"/>
        <v>3.375</v>
      </c>
      <c r="K44" s="132" t="s">
        <v>594</v>
      </c>
      <c r="L44">
        <v>3</v>
      </c>
    </row>
    <row r="45" spans="1:12" x14ac:dyDescent="0.25">
      <c r="A45" t="s">
        <v>473</v>
      </c>
      <c r="B45" t="s">
        <v>1138</v>
      </c>
      <c r="C45" s="25">
        <v>3</v>
      </c>
      <c r="D45" t="s">
        <v>1103</v>
      </c>
      <c r="E45">
        <v>50</v>
      </c>
      <c r="F45" s="25">
        <f t="shared" si="0"/>
        <v>7.5</v>
      </c>
      <c r="G45">
        <f t="shared" si="2"/>
        <v>3</v>
      </c>
      <c r="H45">
        <f t="shared" si="1"/>
        <v>22.5</v>
      </c>
      <c r="K45" s="132" t="s">
        <v>664</v>
      </c>
      <c r="L45">
        <v>3</v>
      </c>
    </row>
    <row r="46" spans="1:12" x14ac:dyDescent="0.25">
      <c r="A46" t="s">
        <v>473</v>
      </c>
      <c r="B46" t="s">
        <v>1139</v>
      </c>
      <c r="C46" s="25">
        <v>1</v>
      </c>
      <c r="D46" t="s">
        <v>626</v>
      </c>
      <c r="E46">
        <v>70</v>
      </c>
      <c r="F46" s="25">
        <f t="shared" si="0"/>
        <v>10.5</v>
      </c>
      <c r="G46">
        <f t="shared" si="2"/>
        <v>1</v>
      </c>
      <c r="H46">
        <f t="shared" si="1"/>
        <v>10.5</v>
      </c>
      <c r="K46" s="132" t="s">
        <v>1093</v>
      </c>
      <c r="L46">
        <v>3</v>
      </c>
    </row>
    <row r="47" spans="1:12" x14ac:dyDescent="0.25">
      <c r="A47" t="s">
        <v>473</v>
      </c>
      <c r="B47" t="s">
        <v>1139</v>
      </c>
      <c r="C47" s="25">
        <v>2</v>
      </c>
      <c r="D47" t="s">
        <v>625</v>
      </c>
      <c r="E47">
        <v>30</v>
      </c>
      <c r="F47" s="25">
        <f t="shared" si="0"/>
        <v>4.5</v>
      </c>
      <c r="G47">
        <f t="shared" si="2"/>
        <v>1</v>
      </c>
      <c r="H47">
        <f t="shared" si="1"/>
        <v>4.5</v>
      </c>
      <c r="K47" s="132" t="s">
        <v>1086</v>
      </c>
      <c r="L47">
        <v>3</v>
      </c>
    </row>
    <row r="48" spans="1:12" x14ac:dyDescent="0.25">
      <c r="A48" t="s">
        <v>473</v>
      </c>
      <c r="B48" t="s">
        <v>1140</v>
      </c>
      <c r="C48" s="25">
        <v>1</v>
      </c>
      <c r="D48" t="s">
        <v>556</v>
      </c>
      <c r="E48">
        <v>98</v>
      </c>
      <c r="F48" s="25">
        <f t="shared" si="0"/>
        <v>14.7</v>
      </c>
      <c r="G48">
        <f t="shared" si="2"/>
        <v>1</v>
      </c>
      <c r="H48">
        <f t="shared" si="1"/>
        <v>14.7</v>
      </c>
      <c r="K48" s="132" t="s">
        <v>670</v>
      </c>
      <c r="L48">
        <v>3</v>
      </c>
    </row>
    <row r="49" spans="1:12" x14ac:dyDescent="0.25">
      <c r="A49" t="s">
        <v>473</v>
      </c>
      <c r="B49" t="s">
        <v>1140</v>
      </c>
      <c r="C49" s="25">
        <v>2</v>
      </c>
      <c r="D49" t="s">
        <v>604</v>
      </c>
      <c r="E49">
        <v>1</v>
      </c>
      <c r="F49" s="25">
        <f t="shared" si="0"/>
        <v>0.15</v>
      </c>
      <c r="G49">
        <f t="shared" si="2"/>
        <v>3</v>
      </c>
      <c r="H49">
        <f t="shared" si="1"/>
        <v>0.44999999999999996</v>
      </c>
      <c r="K49" s="132" t="s">
        <v>1082</v>
      </c>
      <c r="L49">
        <v>3</v>
      </c>
    </row>
    <row r="50" spans="1:12" x14ac:dyDescent="0.25">
      <c r="A50" t="s">
        <v>473</v>
      </c>
      <c r="B50" t="s">
        <v>1140</v>
      </c>
      <c r="C50" s="25">
        <v>3</v>
      </c>
      <c r="D50" t="s">
        <v>594</v>
      </c>
      <c r="E50">
        <v>1</v>
      </c>
      <c r="F50" s="25">
        <f t="shared" si="0"/>
        <v>0.15</v>
      </c>
      <c r="G50">
        <f t="shared" si="2"/>
        <v>3</v>
      </c>
      <c r="H50">
        <f t="shared" si="1"/>
        <v>0.44999999999999996</v>
      </c>
      <c r="K50" s="132" t="s">
        <v>1101</v>
      </c>
      <c r="L50">
        <v>3</v>
      </c>
    </row>
    <row r="51" spans="1:12" x14ac:dyDescent="0.25">
      <c r="A51" t="s">
        <v>473</v>
      </c>
      <c r="B51" t="s">
        <v>1141</v>
      </c>
      <c r="C51" s="25">
        <v>1</v>
      </c>
      <c r="D51" t="s">
        <v>625</v>
      </c>
      <c r="E51">
        <v>100</v>
      </c>
      <c r="F51" s="25">
        <f t="shared" si="0"/>
        <v>15</v>
      </c>
      <c r="G51">
        <f t="shared" si="2"/>
        <v>1</v>
      </c>
      <c r="H51">
        <f t="shared" si="1"/>
        <v>15</v>
      </c>
      <c r="K51" s="132" t="s">
        <v>600</v>
      </c>
      <c r="L51">
        <v>3</v>
      </c>
    </row>
    <row r="52" spans="1:12" x14ac:dyDescent="0.25">
      <c r="A52" t="s">
        <v>473</v>
      </c>
      <c r="B52" t="s">
        <v>1142</v>
      </c>
      <c r="C52" s="25">
        <v>1</v>
      </c>
      <c r="D52" t="s">
        <v>625</v>
      </c>
      <c r="E52">
        <v>70</v>
      </c>
      <c r="F52" s="25">
        <f t="shared" si="0"/>
        <v>10.5</v>
      </c>
      <c r="G52">
        <f t="shared" si="2"/>
        <v>1</v>
      </c>
      <c r="H52">
        <f t="shared" si="1"/>
        <v>10.5</v>
      </c>
      <c r="K52" s="132" t="s">
        <v>601</v>
      </c>
      <c r="L52">
        <v>3</v>
      </c>
    </row>
    <row r="53" spans="1:12" x14ac:dyDescent="0.25">
      <c r="A53" t="s">
        <v>473</v>
      </c>
      <c r="B53" t="s">
        <v>1142</v>
      </c>
      <c r="C53" s="25">
        <v>2</v>
      </c>
      <c r="D53" t="s">
        <v>1095</v>
      </c>
      <c r="E53">
        <v>20</v>
      </c>
      <c r="F53" s="25">
        <f t="shared" si="0"/>
        <v>3</v>
      </c>
      <c r="G53">
        <f t="shared" si="2"/>
        <v>3</v>
      </c>
      <c r="H53">
        <f t="shared" si="1"/>
        <v>9</v>
      </c>
      <c r="K53" s="132" t="s">
        <v>602</v>
      </c>
      <c r="L53">
        <v>3</v>
      </c>
    </row>
    <row r="54" spans="1:12" x14ac:dyDescent="0.25">
      <c r="A54" t="s">
        <v>473</v>
      </c>
      <c r="B54" t="s">
        <v>1142</v>
      </c>
      <c r="C54" s="25">
        <v>3</v>
      </c>
      <c r="D54" t="s">
        <v>626</v>
      </c>
      <c r="E54">
        <v>10</v>
      </c>
      <c r="F54" s="25">
        <f t="shared" si="0"/>
        <v>1.5</v>
      </c>
      <c r="G54">
        <f t="shared" si="2"/>
        <v>1</v>
      </c>
      <c r="H54">
        <f t="shared" si="1"/>
        <v>1.5</v>
      </c>
      <c r="K54" s="132" t="s">
        <v>603</v>
      </c>
      <c r="L54">
        <v>3</v>
      </c>
    </row>
    <row r="55" spans="1:12" x14ac:dyDescent="0.25">
      <c r="A55" t="s">
        <v>473</v>
      </c>
      <c r="B55" t="s">
        <v>1143</v>
      </c>
      <c r="C55" s="25">
        <v>1</v>
      </c>
      <c r="D55" t="s">
        <v>625</v>
      </c>
      <c r="E55">
        <v>100</v>
      </c>
      <c r="F55" s="25">
        <f t="shared" si="0"/>
        <v>15</v>
      </c>
      <c r="G55">
        <f t="shared" si="2"/>
        <v>1</v>
      </c>
      <c r="H55">
        <f t="shared" si="1"/>
        <v>15</v>
      </c>
      <c r="K55" s="132" t="s">
        <v>604</v>
      </c>
      <c r="L55">
        <v>3</v>
      </c>
    </row>
    <row r="56" spans="1:12" x14ac:dyDescent="0.25">
      <c r="A56" t="s">
        <v>473</v>
      </c>
      <c r="B56" t="s">
        <v>1144</v>
      </c>
      <c r="C56" s="25">
        <v>1</v>
      </c>
      <c r="D56" t="s">
        <v>666</v>
      </c>
      <c r="E56">
        <v>100</v>
      </c>
      <c r="F56" s="25">
        <f t="shared" si="0"/>
        <v>15</v>
      </c>
      <c r="G56">
        <f t="shared" si="2"/>
        <v>3</v>
      </c>
      <c r="H56">
        <f t="shared" si="1"/>
        <v>45</v>
      </c>
      <c r="K56" s="132" t="s">
        <v>663</v>
      </c>
      <c r="L56">
        <v>3</v>
      </c>
    </row>
    <row r="57" spans="1:12" x14ac:dyDescent="0.25">
      <c r="A57" t="s">
        <v>473</v>
      </c>
      <c r="B57" t="s">
        <v>1144</v>
      </c>
      <c r="C57" s="25">
        <v>2</v>
      </c>
      <c r="D57" t="s">
        <v>549</v>
      </c>
      <c r="E57">
        <v>0</v>
      </c>
      <c r="F57" s="25">
        <f t="shared" si="0"/>
        <v>0</v>
      </c>
      <c r="G57">
        <f t="shared" si="2"/>
        <v>1</v>
      </c>
      <c r="H57">
        <f t="shared" si="1"/>
        <v>0</v>
      </c>
      <c r="K57" s="132" t="s">
        <v>1100</v>
      </c>
      <c r="L57">
        <v>3</v>
      </c>
    </row>
    <row r="58" spans="1:12" x14ac:dyDescent="0.25">
      <c r="A58" t="s">
        <v>473</v>
      </c>
      <c r="B58" t="s">
        <v>1144</v>
      </c>
      <c r="C58" s="25">
        <v>3</v>
      </c>
      <c r="D58" t="s">
        <v>579</v>
      </c>
      <c r="E58">
        <v>0</v>
      </c>
      <c r="F58" s="25">
        <f t="shared" si="0"/>
        <v>0</v>
      </c>
      <c r="G58">
        <f t="shared" si="2"/>
        <v>1</v>
      </c>
      <c r="H58">
        <f t="shared" si="1"/>
        <v>0</v>
      </c>
      <c r="K58" s="132" t="s">
        <v>611</v>
      </c>
      <c r="L58">
        <v>3</v>
      </c>
    </row>
    <row r="59" spans="1:12" x14ac:dyDescent="0.25">
      <c r="A59" t="s">
        <v>473</v>
      </c>
      <c r="B59" t="s">
        <v>1145</v>
      </c>
      <c r="C59" s="25">
        <v>1</v>
      </c>
      <c r="D59" t="s">
        <v>642</v>
      </c>
      <c r="E59">
        <v>100</v>
      </c>
      <c r="F59" s="25">
        <f t="shared" si="0"/>
        <v>15</v>
      </c>
      <c r="G59">
        <f t="shared" si="2"/>
        <v>1</v>
      </c>
      <c r="H59">
        <f t="shared" si="1"/>
        <v>15</v>
      </c>
      <c r="K59" s="132" t="s">
        <v>649</v>
      </c>
      <c r="L59">
        <v>3</v>
      </c>
    </row>
    <row r="60" spans="1:12" x14ac:dyDescent="0.25">
      <c r="A60" t="s">
        <v>473</v>
      </c>
      <c r="B60" t="s">
        <v>1146</v>
      </c>
      <c r="C60" s="25">
        <v>1</v>
      </c>
      <c r="D60" t="s">
        <v>558</v>
      </c>
      <c r="E60">
        <v>98</v>
      </c>
      <c r="F60" s="25">
        <f t="shared" si="0"/>
        <v>14.7</v>
      </c>
      <c r="G60">
        <f t="shared" si="2"/>
        <v>1</v>
      </c>
      <c r="H60">
        <f t="shared" si="1"/>
        <v>14.7</v>
      </c>
      <c r="K60" s="132" t="s">
        <v>999</v>
      </c>
      <c r="L60">
        <v>3</v>
      </c>
    </row>
    <row r="61" spans="1:12" x14ac:dyDescent="0.25">
      <c r="A61" t="s">
        <v>473</v>
      </c>
      <c r="B61" t="s">
        <v>1146</v>
      </c>
      <c r="C61" s="25">
        <v>2</v>
      </c>
      <c r="D61" t="s">
        <v>604</v>
      </c>
      <c r="E61">
        <v>1</v>
      </c>
      <c r="F61" s="25">
        <f t="shared" si="0"/>
        <v>0.15</v>
      </c>
      <c r="G61">
        <f t="shared" si="2"/>
        <v>3</v>
      </c>
      <c r="H61">
        <f t="shared" si="1"/>
        <v>0.44999999999999996</v>
      </c>
      <c r="K61" s="132" t="s">
        <v>665</v>
      </c>
      <c r="L61">
        <v>3</v>
      </c>
    </row>
    <row r="62" spans="1:12" x14ac:dyDescent="0.25">
      <c r="A62" t="s">
        <v>473</v>
      </c>
      <c r="B62" t="s">
        <v>1146</v>
      </c>
      <c r="C62" s="25">
        <v>3</v>
      </c>
      <c r="D62" t="s">
        <v>662</v>
      </c>
      <c r="E62">
        <v>1</v>
      </c>
      <c r="F62" s="25">
        <f t="shared" si="0"/>
        <v>0.15</v>
      </c>
      <c r="G62">
        <f t="shared" si="2"/>
        <v>3</v>
      </c>
      <c r="H62">
        <f t="shared" si="1"/>
        <v>0.44999999999999996</v>
      </c>
      <c r="K62" s="132" t="s">
        <v>1112</v>
      </c>
      <c r="L62">
        <v>3</v>
      </c>
    </row>
    <row r="63" spans="1:12" x14ac:dyDescent="0.25">
      <c r="A63" t="s">
        <v>473</v>
      </c>
      <c r="B63" t="s">
        <v>1147</v>
      </c>
      <c r="C63" s="25">
        <v>1</v>
      </c>
      <c r="D63" t="s">
        <v>1090</v>
      </c>
      <c r="E63">
        <v>100</v>
      </c>
      <c r="F63" s="25">
        <f t="shared" si="0"/>
        <v>15</v>
      </c>
      <c r="G63">
        <f t="shared" si="2"/>
        <v>1</v>
      </c>
      <c r="H63">
        <f t="shared" si="1"/>
        <v>15</v>
      </c>
      <c r="K63" s="132" t="s">
        <v>1110</v>
      </c>
      <c r="L63">
        <v>3</v>
      </c>
    </row>
    <row r="64" spans="1:12" x14ac:dyDescent="0.25">
      <c r="A64" t="s">
        <v>473</v>
      </c>
      <c r="B64" t="s">
        <v>1148</v>
      </c>
      <c r="C64" s="25">
        <v>1</v>
      </c>
      <c r="D64" t="s">
        <v>570</v>
      </c>
      <c r="E64">
        <v>100</v>
      </c>
      <c r="F64" s="25">
        <f t="shared" si="0"/>
        <v>15</v>
      </c>
      <c r="G64">
        <f t="shared" si="2"/>
        <v>3</v>
      </c>
      <c r="H64">
        <f t="shared" si="1"/>
        <v>45</v>
      </c>
      <c r="K64" s="132" t="s">
        <v>1107</v>
      </c>
      <c r="L64">
        <v>3</v>
      </c>
    </row>
    <row r="65" spans="1:12" x14ac:dyDescent="0.25">
      <c r="A65" t="s">
        <v>489</v>
      </c>
      <c r="B65" t="s">
        <v>1149</v>
      </c>
      <c r="C65" s="25">
        <v>1</v>
      </c>
      <c r="D65" t="s">
        <v>601</v>
      </c>
      <c r="E65">
        <v>80</v>
      </c>
      <c r="F65" s="25">
        <f t="shared" si="0"/>
        <v>12</v>
      </c>
      <c r="G65">
        <f t="shared" si="2"/>
        <v>3</v>
      </c>
      <c r="H65">
        <f t="shared" si="1"/>
        <v>36</v>
      </c>
      <c r="K65" s="132" t="s">
        <v>620</v>
      </c>
      <c r="L65">
        <v>3</v>
      </c>
    </row>
    <row r="66" spans="1:12" x14ac:dyDescent="0.25">
      <c r="A66" t="s">
        <v>489</v>
      </c>
      <c r="B66" t="s">
        <v>1149</v>
      </c>
      <c r="C66" s="25">
        <v>2</v>
      </c>
      <c r="D66" t="s">
        <v>593</v>
      </c>
      <c r="E66">
        <v>20</v>
      </c>
      <c r="F66" s="25">
        <f t="shared" ref="F66:F129" si="3">(E66/100)*15</f>
        <v>3</v>
      </c>
      <c r="G66">
        <f t="shared" ref="G66:G129" si="4">VLOOKUP(D66,$K$2:$L$74,2,0)</f>
        <v>3</v>
      </c>
      <c r="H66">
        <f t="shared" ref="H66:H129" si="5">F66*G66</f>
        <v>9</v>
      </c>
      <c r="K66" s="132" t="s">
        <v>655</v>
      </c>
      <c r="L66">
        <v>3</v>
      </c>
    </row>
    <row r="67" spans="1:12" x14ac:dyDescent="0.25">
      <c r="A67" t="s">
        <v>489</v>
      </c>
      <c r="B67" t="s">
        <v>1150</v>
      </c>
      <c r="C67" s="25">
        <v>1</v>
      </c>
      <c r="D67" t="s">
        <v>601</v>
      </c>
      <c r="E67">
        <v>80</v>
      </c>
      <c r="F67" s="25">
        <f t="shared" si="3"/>
        <v>12</v>
      </c>
      <c r="G67">
        <f t="shared" si="4"/>
        <v>3</v>
      </c>
      <c r="H67">
        <f t="shared" si="5"/>
        <v>36</v>
      </c>
      <c r="K67" s="132" t="s">
        <v>668</v>
      </c>
      <c r="L67">
        <v>3</v>
      </c>
    </row>
    <row r="68" spans="1:12" x14ac:dyDescent="0.25">
      <c r="A68" t="s">
        <v>489</v>
      </c>
      <c r="B68" t="s">
        <v>1150</v>
      </c>
      <c r="C68" s="25">
        <v>2</v>
      </c>
      <c r="D68" t="s">
        <v>593</v>
      </c>
      <c r="E68">
        <v>20</v>
      </c>
      <c r="F68" s="25">
        <f t="shared" si="3"/>
        <v>3</v>
      </c>
      <c r="G68">
        <f t="shared" si="4"/>
        <v>3</v>
      </c>
      <c r="H68">
        <f t="shared" si="5"/>
        <v>9</v>
      </c>
      <c r="K68" s="132" t="s">
        <v>650</v>
      </c>
      <c r="L68">
        <v>3</v>
      </c>
    </row>
    <row r="69" spans="1:12" x14ac:dyDescent="0.25">
      <c r="A69" t="s">
        <v>489</v>
      </c>
      <c r="B69" t="s">
        <v>1151</v>
      </c>
      <c r="C69" s="25">
        <v>1</v>
      </c>
      <c r="D69" t="s">
        <v>601</v>
      </c>
      <c r="E69">
        <v>80</v>
      </c>
      <c r="F69" s="25">
        <f t="shared" si="3"/>
        <v>12</v>
      </c>
      <c r="G69">
        <f t="shared" si="4"/>
        <v>3</v>
      </c>
      <c r="H69">
        <f t="shared" si="5"/>
        <v>36</v>
      </c>
      <c r="K69" s="132" t="s">
        <v>669</v>
      </c>
      <c r="L69">
        <v>3</v>
      </c>
    </row>
    <row r="70" spans="1:12" x14ac:dyDescent="0.25">
      <c r="A70" t="s">
        <v>489</v>
      </c>
      <c r="B70" t="s">
        <v>1151</v>
      </c>
      <c r="C70" s="25">
        <v>2</v>
      </c>
      <c r="D70" t="s">
        <v>593</v>
      </c>
      <c r="E70">
        <v>20</v>
      </c>
      <c r="F70" s="25">
        <f t="shared" si="3"/>
        <v>3</v>
      </c>
      <c r="G70">
        <f t="shared" si="4"/>
        <v>3</v>
      </c>
      <c r="H70">
        <f t="shared" si="5"/>
        <v>9</v>
      </c>
      <c r="K70" s="132" t="s">
        <v>652</v>
      </c>
      <c r="L70">
        <v>3</v>
      </c>
    </row>
    <row r="71" spans="1:12" x14ac:dyDescent="0.25">
      <c r="A71" t="s">
        <v>489</v>
      </c>
      <c r="B71" t="s">
        <v>1152</v>
      </c>
      <c r="C71" s="25">
        <v>1</v>
      </c>
      <c r="D71" t="s">
        <v>579</v>
      </c>
      <c r="E71">
        <v>100</v>
      </c>
      <c r="F71" s="25">
        <f t="shared" si="3"/>
        <v>15</v>
      </c>
      <c r="G71">
        <f t="shared" si="4"/>
        <v>1</v>
      </c>
      <c r="H71">
        <f t="shared" si="5"/>
        <v>15</v>
      </c>
      <c r="K71" s="132" t="s">
        <v>654</v>
      </c>
      <c r="L71">
        <v>1</v>
      </c>
    </row>
    <row r="72" spans="1:12" x14ac:dyDescent="0.25">
      <c r="A72" t="s">
        <v>489</v>
      </c>
      <c r="B72" t="s">
        <v>1153</v>
      </c>
      <c r="C72" s="25">
        <v>1</v>
      </c>
      <c r="D72" t="s">
        <v>601</v>
      </c>
      <c r="E72">
        <v>80</v>
      </c>
      <c r="F72" s="25">
        <f t="shared" si="3"/>
        <v>12</v>
      </c>
      <c r="G72">
        <f t="shared" si="4"/>
        <v>3</v>
      </c>
      <c r="H72">
        <f t="shared" si="5"/>
        <v>36</v>
      </c>
      <c r="K72" s="132" t="s">
        <v>1109</v>
      </c>
      <c r="L72">
        <v>1</v>
      </c>
    </row>
    <row r="73" spans="1:12" x14ac:dyDescent="0.25">
      <c r="A73" t="s">
        <v>489</v>
      </c>
      <c r="B73" t="s">
        <v>1153</v>
      </c>
      <c r="C73" s="25">
        <v>2</v>
      </c>
      <c r="D73" t="s">
        <v>593</v>
      </c>
      <c r="E73">
        <v>20</v>
      </c>
      <c r="F73" s="25">
        <f t="shared" si="3"/>
        <v>3</v>
      </c>
      <c r="G73">
        <f t="shared" si="4"/>
        <v>3</v>
      </c>
      <c r="H73">
        <f t="shared" si="5"/>
        <v>9</v>
      </c>
      <c r="K73" s="132" t="s">
        <v>1015</v>
      </c>
      <c r="L73">
        <v>1</v>
      </c>
    </row>
    <row r="74" spans="1:12" x14ac:dyDescent="0.25">
      <c r="A74" t="s">
        <v>489</v>
      </c>
      <c r="B74" t="s">
        <v>1217</v>
      </c>
      <c r="C74" s="25">
        <v>1</v>
      </c>
      <c r="D74" t="s">
        <v>601</v>
      </c>
      <c r="E74">
        <v>80</v>
      </c>
      <c r="F74" s="25">
        <f t="shared" si="3"/>
        <v>12</v>
      </c>
      <c r="G74">
        <f t="shared" si="4"/>
        <v>3</v>
      </c>
      <c r="H74">
        <f t="shared" si="5"/>
        <v>36</v>
      </c>
      <c r="K74" s="132" t="s">
        <v>1108</v>
      </c>
      <c r="L74">
        <v>1</v>
      </c>
    </row>
    <row r="75" spans="1:12" x14ac:dyDescent="0.25">
      <c r="A75" t="s">
        <v>489</v>
      </c>
      <c r="B75" t="s">
        <v>1217</v>
      </c>
      <c r="C75" s="25">
        <v>2</v>
      </c>
      <c r="D75" t="s">
        <v>593</v>
      </c>
      <c r="E75">
        <v>20</v>
      </c>
      <c r="F75" s="25">
        <f t="shared" si="3"/>
        <v>3</v>
      </c>
      <c r="G75">
        <f t="shared" si="4"/>
        <v>3</v>
      </c>
      <c r="H75">
        <f t="shared" si="5"/>
        <v>9</v>
      </c>
    </row>
    <row r="76" spans="1:12" x14ac:dyDescent="0.25">
      <c r="A76" t="s">
        <v>489</v>
      </c>
      <c r="B76" t="s">
        <v>1154</v>
      </c>
      <c r="C76" s="25">
        <v>1</v>
      </c>
      <c r="D76" t="s">
        <v>1091</v>
      </c>
      <c r="E76">
        <v>100</v>
      </c>
      <c r="F76" s="25">
        <f t="shared" si="3"/>
        <v>15</v>
      </c>
      <c r="G76">
        <f t="shared" si="4"/>
        <v>3</v>
      </c>
      <c r="H76">
        <f t="shared" si="5"/>
        <v>45</v>
      </c>
    </row>
    <row r="77" spans="1:12" x14ac:dyDescent="0.25">
      <c r="A77" t="s">
        <v>489</v>
      </c>
      <c r="B77" t="s">
        <v>1155</v>
      </c>
      <c r="C77" s="25">
        <v>1</v>
      </c>
      <c r="D77" t="s">
        <v>1081</v>
      </c>
      <c r="E77">
        <v>100</v>
      </c>
      <c r="F77" s="25">
        <f t="shared" si="3"/>
        <v>15</v>
      </c>
      <c r="G77">
        <f t="shared" si="4"/>
        <v>1</v>
      </c>
      <c r="H77">
        <f t="shared" si="5"/>
        <v>15</v>
      </c>
    </row>
    <row r="78" spans="1:12" x14ac:dyDescent="0.25">
      <c r="A78" t="s">
        <v>489</v>
      </c>
      <c r="B78" t="s">
        <v>1156</v>
      </c>
      <c r="C78" s="25">
        <v>1</v>
      </c>
      <c r="D78" t="s">
        <v>664</v>
      </c>
      <c r="E78">
        <v>30</v>
      </c>
      <c r="F78" s="25">
        <f t="shared" si="3"/>
        <v>4.5</v>
      </c>
      <c r="G78">
        <f t="shared" si="4"/>
        <v>3</v>
      </c>
      <c r="H78">
        <f t="shared" si="5"/>
        <v>13.5</v>
      </c>
    </row>
    <row r="79" spans="1:12" x14ac:dyDescent="0.25">
      <c r="A79" t="s">
        <v>489</v>
      </c>
      <c r="B79" t="s">
        <v>1156</v>
      </c>
      <c r="C79" s="25">
        <v>2</v>
      </c>
      <c r="D79" t="s">
        <v>908</v>
      </c>
      <c r="E79">
        <v>30</v>
      </c>
      <c r="F79" s="25">
        <f t="shared" si="3"/>
        <v>4.5</v>
      </c>
      <c r="G79">
        <f t="shared" si="4"/>
        <v>1</v>
      </c>
      <c r="H79">
        <f t="shared" si="5"/>
        <v>4.5</v>
      </c>
    </row>
    <row r="80" spans="1:12" x14ac:dyDescent="0.25">
      <c r="A80" t="s">
        <v>489</v>
      </c>
      <c r="B80" t="s">
        <v>1156</v>
      </c>
      <c r="C80" s="25">
        <v>3</v>
      </c>
      <c r="D80" t="s">
        <v>600</v>
      </c>
      <c r="E80">
        <v>35</v>
      </c>
      <c r="F80" s="25">
        <f t="shared" si="3"/>
        <v>5.25</v>
      </c>
      <c r="G80">
        <f t="shared" si="4"/>
        <v>3</v>
      </c>
      <c r="H80">
        <f t="shared" si="5"/>
        <v>15.75</v>
      </c>
    </row>
    <row r="81" spans="1:8" x14ac:dyDescent="0.25">
      <c r="A81" t="s">
        <v>489</v>
      </c>
      <c r="B81" t="s">
        <v>1156</v>
      </c>
      <c r="C81" s="25">
        <v>4</v>
      </c>
      <c r="D81" t="s">
        <v>1115</v>
      </c>
      <c r="E81">
        <v>5</v>
      </c>
      <c r="F81" s="25">
        <f t="shared" si="3"/>
        <v>0.75</v>
      </c>
      <c r="G81">
        <f t="shared" si="4"/>
        <v>3</v>
      </c>
      <c r="H81">
        <f t="shared" si="5"/>
        <v>2.25</v>
      </c>
    </row>
    <row r="82" spans="1:8" x14ac:dyDescent="0.25">
      <c r="A82" t="s">
        <v>489</v>
      </c>
      <c r="B82" t="s">
        <v>1156</v>
      </c>
      <c r="C82" s="25">
        <v>5</v>
      </c>
      <c r="D82" t="s">
        <v>600</v>
      </c>
      <c r="E82">
        <v>0</v>
      </c>
      <c r="F82" s="25">
        <f t="shared" si="3"/>
        <v>0</v>
      </c>
      <c r="G82">
        <f t="shared" si="4"/>
        <v>3</v>
      </c>
      <c r="H82">
        <f t="shared" si="5"/>
        <v>0</v>
      </c>
    </row>
    <row r="83" spans="1:8" x14ac:dyDescent="0.25">
      <c r="A83" t="s">
        <v>489</v>
      </c>
      <c r="B83" t="s">
        <v>1156</v>
      </c>
      <c r="C83" s="25">
        <v>6</v>
      </c>
      <c r="D83" t="s">
        <v>600</v>
      </c>
      <c r="E83">
        <v>0</v>
      </c>
      <c r="F83" s="25">
        <f t="shared" si="3"/>
        <v>0</v>
      </c>
      <c r="G83">
        <f t="shared" si="4"/>
        <v>3</v>
      </c>
      <c r="H83">
        <f t="shared" si="5"/>
        <v>0</v>
      </c>
    </row>
    <row r="84" spans="1:8" x14ac:dyDescent="0.25">
      <c r="A84" t="s">
        <v>489</v>
      </c>
      <c r="B84" t="s">
        <v>1156</v>
      </c>
      <c r="C84" s="25">
        <v>7</v>
      </c>
      <c r="D84" t="s">
        <v>600</v>
      </c>
      <c r="E84">
        <v>0</v>
      </c>
      <c r="F84" s="25">
        <f t="shared" si="3"/>
        <v>0</v>
      </c>
      <c r="G84">
        <f t="shared" si="4"/>
        <v>3</v>
      </c>
      <c r="H84">
        <f t="shared" si="5"/>
        <v>0</v>
      </c>
    </row>
    <row r="85" spans="1:8" x14ac:dyDescent="0.25">
      <c r="A85" t="s">
        <v>489</v>
      </c>
      <c r="B85" t="s">
        <v>1157</v>
      </c>
      <c r="C85" s="25">
        <v>1</v>
      </c>
      <c r="D85" t="s">
        <v>593</v>
      </c>
      <c r="E85">
        <v>45</v>
      </c>
      <c r="F85" s="25">
        <f t="shared" si="3"/>
        <v>6.75</v>
      </c>
      <c r="G85">
        <f t="shared" si="4"/>
        <v>3</v>
      </c>
      <c r="H85">
        <f t="shared" si="5"/>
        <v>20.25</v>
      </c>
    </row>
    <row r="86" spans="1:8" x14ac:dyDescent="0.25">
      <c r="A86" t="s">
        <v>489</v>
      </c>
      <c r="B86" t="s">
        <v>1157</v>
      </c>
      <c r="C86" s="25">
        <v>2</v>
      </c>
      <c r="D86" t="s">
        <v>601</v>
      </c>
      <c r="E86">
        <v>45</v>
      </c>
      <c r="F86" s="25">
        <f t="shared" si="3"/>
        <v>6.75</v>
      </c>
      <c r="G86">
        <f t="shared" si="4"/>
        <v>3</v>
      </c>
      <c r="H86">
        <f t="shared" si="5"/>
        <v>20.25</v>
      </c>
    </row>
    <row r="87" spans="1:8" x14ac:dyDescent="0.25">
      <c r="A87" t="s">
        <v>489</v>
      </c>
      <c r="B87" t="s">
        <v>1157</v>
      </c>
      <c r="C87" s="25">
        <v>3</v>
      </c>
      <c r="D87" t="s">
        <v>626</v>
      </c>
      <c r="E87">
        <v>10</v>
      </c>
      <c r="F87" s="25">
        <f t="shared" si="3"/>
        <v>1.5</v>
      </c>
      <c r="G87">
        <f t="shared" si="4"/>
        <v>1</v>
      </c>
      <c r="H87">
        <f t="shared" si="5"/>
        <v>1.5</v>
      </c>
    </row>
    <row r="88" spans="1:8" x14ac:dyDescent="0.25">
      <c r="A88" t="s">
        <v>489</v>
      </c>
      <c r="B88" t="s">
        <v>1158</v>
      </c>
      <c r="C88" s="25">
        <v>1</v>
      </c>
      <c r="D88" t="s">
        <v>1113</v>
      </c>
      <c r="E88">
        <v>50</v>
      </c>
      <c r="F88" s="25">
        <f t="shared" si="3"/>
        <v>7.5</v>
      </c>
      <c r="G88">
        <f t="shared" si="4"/>
        <v>3</v>
      </c>
      <c r="H88">
        <f t="shared" si="5"/>
        <v>22.5</v>
      </c>
    </row>
    <row r="89" spans="1:8" x14ac:dyDescent="0.25">
      <c r="A89" t="s">
        <v>489</v>
      </c>
      <c r="B89" t="s">
        <v>1158</v>
      </c>
      <c r="C89" s="25">
        <v>2</v>
      </c>
      <c r="D89" t="s">
        <v>636</v>
      </c>
      <c r="E89">
        <v>50</v>
      </c>
      <c r="F89" s="25">
        <f t="shared" si="3"/>
        <v>7.5</v>
      </c>
      <c r="G89">
        <f t="shared" si="4"/>
        <v>3</v>
      </c>
      <c r="H89">
        <f t="shared" si="5"/>
        <v>22.5</v>
      </c>
    </row>
    <row r="90" spans="1:8" x14ac:dyDescent="0.25">
      <c r="A90" t="s">
        <v>489</v>
      </c>
      <c r="B90" t="s">
        <v>1159</v>
      </c>
      <c r="C90" s="25">
        <v>1</v>
      </c>
      <c r="D90" t="s">
        <v>549</v>
      </c>
      <c r="E90">
        <v>100</v>
      </c>
      <c r="F90" s="25">
        <f t="shared" si="3"/>
        <v>15</v>
      </c>
      <c r="G90">
        <f t="shared" si="4"/>
        <v>1</v>
      </c>
      <c r="H90">
        <f t="shared" si="5"/>
        <v>15</v>
      </c>
    </row>
    <row r="91" spans="1:8" x14ac:dyDescent="0.25">
      <c r="A91" t="s">
        <v>489</v>
      </c>
      <c r="B91" t="s">
        <v>1160</v>
      </c>
      <c r="C91" s="25">
        <v>1</v>
      </c>
      <c r="D91" t="s">
        <v>601</v>
      </c>
      <c r="E91">
        <v>50</v>
      </c>
      <c r="F91" s="25">
        <f t="shared" si="3"/>
        <v>7.5</v>
      </c>
      <c r="G91">
        <f t="shared" si="4"/>
        <v>3</v>
      </c>
      <c r="H91">
        <f t="shared" si="5"/>
        <v>22.5</v>
      </c>
    </row>
    <row r="92" spans="1:8" x14ac:dyDescent="0.25">
      <c r="A92" t="s">
        <v>489</v>
      </c>
      <c r="B92" t="s">
        <v>1160</v>
      </c>
      <c r="C92" s="25">
        <v>2</v>
      </c>
      <c r="D92" t="s">
        <v>625</v>
      </c>
      <c r="E92">
        <v>25</v>
      </c>
      <c r="F92" s="25">
        <f t="shared" si="3"/>
        <v>3.75</v>
      </c>
      <c r="G92">
        <f t="shared" si="4"/>
        <v>1</v>
      </c>
      <c r="H92">
        <f t="shared" si="5"/>
        <v>3.75</v>
      </c>
    </row>
    <row r="93" spans="1:8" x14ac:dyDescent="0.25">
      <c r="A93" t="s">
        <v>489</v>
      </c>
      <c r="B93" t="s">
        <v>1160</v>
      </c>
      <c r="C93" s="25">
        <v>3</v>
      </c>
      <c r="D93" t="s">
        <v>612</v>
      </c>
      <c r="E93">
        <v>25</v>
      </c>
      <c r="F93" s="25">
        <f t="shared" si="3"/>
        <v>3.75</v>
      </c>
      <c r="G93">
        <f t="shared" si="4"/>
        <v>3</v>
      </c>
      <c r="H93">
        <f t="shared" si="5"/>
        <v>11.25</v>
      </c>
    </row>
    <row r="94" spans="1:8" x14ac:dyDescent="0.25">
      <c r="A94" t="s">
        <v>489</v>
      </c>
      <c r="B94" t="s">
        <v>1160</v>
      </c>
      <c r="C94" s="25">
        <v>4</v>
      </c>
      <c r="D94" t="s">
        <v>570</v>
      </c>
      <c r="E94">
        <v>0</v>
      </c>
      <c r="F94" s="25">
        <f t="shared" si="3"/>
        <v>0</v>
      </c>
      <c r="G94">
        <f t="shared" si="4"/>
        <v>3</v>
      </c>
      <c r="H94">
        <f t="shared" si="5"/>
        <v>0</v>
      </c>
    </row>
    <row r="95" spans="1:8" x14ac:dyDescent="0.25">
      <c r="A95" t="s">
        <v>489</v>
      </c>
      <c r="B95" t="s">
        <v>1160</v>
      </c>
      <c r="C95" s="25">
        <v>5</v>
      </c>
      <c r="D95" t="s">
        <v>626</v>
      </c>
      <c r="E95">
        <v>0</v>
      </c>
      <c r="F95" s="25">
        <f t="shared" si="3"/>
        <v>0</v>
      </c>
      <c r="G95">
        <f t="shared" si="4"/>
        <v>1</v>
      </c>
      <c r="H95">
        <f t="shared" si="5"/>
        <v>0</v>
      </c>
    </row>
    <row r="96" spans="1:8" x14ac:dyDescent="0.25">
      <c r="A96" t="s">
        <v>489</v>
      </c>
      <c r="B96" t="s">
        <v>1160</v>
      </c>
      <c r="C96" s="25">
        <v>6</v>
      </c>
      <c r="D96" t="s">
        <v>593</v>
      </c>
      <c r="E96">
        <v>0</v>
      </c>
      <c r="F96" s="25">
        <f t="shared" si="3"/>
        <v>0</v>
      </c>
      <c r="G96">
        <f t="shared" si="4"/>
        <v>3</v>
      </c>
      <c r="H96">
        <f t="shared" si="5"/>
        <v>0</v>
      </c>
    </row>
    <row r="97" spans="1:8" x14ac:dyDescent="0.25">
      <c r="A97" t="s">
        <v>489</v>
      </c>
      <c r="B97" t="s">
        <v>1161</v>
      </c>
      <c r="C97" s="25">
        <v>1</v>
      </c>
      <c r="D97" t="s">
        <v>551</v>
      </c>
      <c r="E97">
        <v>100</v>
      </c>
      <c r="F97" s="25">
        <f t="shared" si="3"/>
        <v>15</v>
      </c>
      <c r="G97">
        <f t="shared" si="4"/>
        <v>1</v>
      </c>
      <c r="H97">
        <f t="shared" si="5"/>
        <v>15</v>
      </c>
    </row>
    <row r="98" spans="1:8" x14ac:dyDescent="0.25">
      <c r="A98" t="s">
        <v>489</v>
      </c>
      <c r="B98" t="s">
        <v>1162</v>
      </c>
      <c r="C98" s="25">
        <v>1</v>
      </c>
      <c r="D98" t="s">
        <v>577</v>
      </c>
      <c r="E98">
        <v>60</v>
      </c>
      <c r="F98" s="25">
        <f t="shared" si="3"/>
        <v>9</v>
      </c>
      <c r="G98">
        <f t="shared" si="4"/>
        <v>3</v>
      </c>
      <c r="H98">
        <f t="shared" si="5"/>
        <v>27</v>
      </c>
    </row>
    <row r="99" spans="1:8" x14ac:dyDescent="0.25">
      <c r="A99" t="s">
        <v>489</v>
      </c>
      <c r="B99" t="s">
        <v>1162</v>
      </c>
      <c r="C99" s="25">
        <v>2</v>
      </c>
      <c r="D99" t="s">
        <v>633</v>
      </c>
      <c r="E99">
        <v>20</v>
      </c>
      <c r="F99" s="25">
        <f t="shared" si="3"/>
        <v>3</v>
      </c>
      <c r="G99">
        <f t="shared" si="4"/>
        <v>3</v>
      </c>
      <c r="H99">
        <f t="shared" si="5"/>
        <v>9</v>
      </c>
    </row>
    <row r="100" spans="1:8" x14ac:dyDescent="0.25">
      <c r="A100" t="s">
        <v>489</v>
      </c>
      <c r="B100" t="s">
        <v>1162</v>
      </c>
      <c r="C100" s="25">
        <v>3</v>
      </c>
      <c r="D100" t="s">
        <v>549</v>
      </c>
      <c r="E100">
        <v>20</v>
      </c>
      <c r="F100" s="25">
        <f t="shared" si="3"/>
        <v>3</v>
      </c>
      <c r="G100">
        <f t="shared" si="4"/>
        <v>1</v>
      </c>
      <c r="H100">
        <f t="shared" si="5"/>
        <v>3</v>
      </c>
    </row>
    <row r="101" spans="1:8" x14ac:dyDescent="0.25">
      <c r="A101" t="s">
        <v>489</v>
      </c>
      <c r="B101" t="s">
        <v>1163</v>
      </c>
      <c r="C101" s="25">
        <v>1</v>
      </c>
      <c r="D101" t="s">
        <v>577</v>
      </c>
      <c r="E101">
        <v>60</v>
      </c>
      <c r="F101" s="25">
        <f t="shared" si="3"/>
        <v>9</v>
      </c>
      <c r="G101">
        <f t="shared" si="4"/>
        <v>3</v>
      </c>
      <c r="H101">
        <f t="shared" si="5"/>
        <v>27</v>
      </c>
    </row>
    <row r="102" spans="1:8" x14ac:dyDescent="0.25">
      <c r="A102" t="s">
        <v>489</v>
      </c>
      <c r="B102" t="s">
        <v>1163</v>
      </c>
      <c r="C102" s="25">
        <v>2</v>
      </c>
      <c r="D102" t="s">
        <v>633</v>
      </c>
      <c r="E102">
        <v>20</v>
      </c>
      <c r="F102" s="25">
        <f t="shared" si="3"/>
        <v>3</v>
      </c>
      <c r="G102">
        <f t="shared" si="4"/>
        <v>3</v>
      </c>
      <c r="H102">
        <f t="shared" si="5"/>
        <v>9</v>
      </c>
    </row>
    <row r="103" spans="1:8" x14ac:dyDescent="0.25">
      <c r="A103" t="s">
        <v>489</v>
      </c>
      <c r="B103" t="s">
        <v>1163</v>
      </c>
      <c r="C103" s="25">
        <v>3</v>
      </c>
      <c r="D103" t="s">
        <v>549</v>
      </c>
      <c r="E103">
        <v>20</v>
      </c>
      <c r="F103" s="25">
        <f t="shared" si="3"/>
        <v>3</v>
      </c>
      <c r="G103">
        <f t="shared" si="4"/>
        <v>1</v>
      </c>
      <c r="H103">
        <f t="shared" si="5"/>
        <v>3</v>
      </c>
    </row>
    <row r="104" spans="1:8" x14ac:dyDescent="0.25">
      <c r="A104" t="s">
        <v>489</v>
      </c>
      <c r="B104" t="s">
        <v>1164</v>
      </c>
      <c r="C104" s="25">
        <v>1</v>
      </c>
      <c r="D104" t="s">
        <v>601</v>
      </c>
      <c r="E104">
        <v>50</v>
      </c>
      <c r="F104" s="25">
        <f t="shared" si="3"/>
        <v>7.5</v>
      </c>
      <c r="G104">
        <f t="shared" si="4"/>
        <v>3</v>
      </c>
      <c r="H104">
        <f t="shared" si="5"/>
        <v>22.5</v>
      </c>
    </row>
    <row r="105" spans="1:8" x14ac:dyDescent="0.25">
      <c r="A105" t="s">
        <v>489</v>
      </c>
      <c r="B105" t="s">
        <v>1164</v>
      </c>
      <c r="C105" s="25">
        <v>2</v>
      </c>
      <c r="D105" t="s">
        <v>601</v>
      </c>
      <c r="E105">
        <v>50</v>
      </c>
      <c r="F105" s="25">
        <f t="shared" si="3"/>
        <v>7.5</v>
      </c>
      <c r="G105">
        <f t="shared" si="4"/>
        <v>3</v>
      </c>
      <c r="H105">
        <f t="shared" si="5"/>
        <v>22.5</v>
      </c>
    </row>
    <row r="106" spans="1:8" x14ac:dyDescent="0.25">
      <c r="A106" t="s">
        <v>489</v>
      </c>
      <c r="B106" t="s">
        <v>1165</v>
      </c>
      <c r="C106" s="25">
        <v>1</v>
      </c>
      <c r="D106" t="s">
        <v>622</v>
      </c>
      <c r="E106">
        <v>100</v>
      </c>
      <c r="F106" s="25">
        <f t="shared" si="3"/>
        <v>15</v>
      </c>
      <c r="G106">
        <f t="shared" si="4"/>
        <v>1</v>
      </c>
      <c r="H106">
        <f t="shared" si="5"/>
        <v>15</v>
      </c>
    </row>
    <row r="107" spans="1:8" x14ac:dyDescent="0.25">
      <c r="A107" t="s">
        <v>489</v>
      </c>
      <c r="B107" t="s">
        <v>1166</v>
      </c>
      <c r="C107" s="25">
        <v>1</v>
      </c>
      <c r="D107" t="s">
        <v>556</v>
      </c>
      <c r="E107">
        <v>100</v>
      </c>
      <c r="F107" s="25">
        <f t="shared" si="3"/>
        <v>15</v>
      </c>
      <c r="G107">
        <f t="shared" si="4"/>
        <v>1</v>
      </c>
      <c r="H107">
        <f t="shared" si="5"/>
        <v>15</v>
      </c>
    </row>
    <row r="108" spans="1:8" x14ac:dyDescent="0.25">
      <c r="A108" t="s">
        <v>489</v>
      </c>
      <c r="B108" t="s">
        <v>1167</v>
      </c>
      <c r="C108" s="25">
        <v>1</v>
      </c>
      <c r="D108" t="s">
        <v>584</v>
      </c>
      <c r="E108">
        <v>25</v>
      </c>
      <c r="F108" s="25">
        <f t="shared" si="3"/>
        <v>3.75</v>
      </c>
      <c r="G108">
        <f t="shared" si="4"/>
        <v>1</v>
      </c>
      <c r="H108">
        <f t="shared" si="5"/>
        <v>3.75</v>
      </c>
    </row>
    <row r="109" spans="1:8" x14ac:dyDescent="0.25">
      <c r="A109" t="s">
        <v>489</v>
      </c>
      <c r="B109" t="s">
        <v>1167</v>
      </c>
      <c r="C109" s="25">
        <v>2</v>
      </c>
      <c r="D109" t="s">
        <v>584</v>
      </c>
      <c r="E109">
        <v>25</v>
      </c>
      <c r="F109" s="25">
        <f t="shared" si="3"/>
        <v>3.75</v>
      </c>
      <c r="G109">
        <f t="shared" si="4"/>
        <v>1</v>
      </c>
      <c r="H109">
        <f t="shared" si="5"/>
        <v>3.75</v>
      </c>
    </row>
    <row r="110" spans="1:8" x14ac:dyDescent="0.25">
      <c r="A110" t="s">
        <v>489</v>
      </c>
      <c r="B110" t="s">
        <v>1167</v>
      </c>
      <c r="C110" s="25">
        <v>3</v>
      </c>
      <c r="D110" t="s">
        <v>556</v>
      </c>
      <c r="E110">
        <v>25</v>
      </c>
      <c r="F110" s="25">
        <f t="shared" si="3"/>
        <v>3.75</v>
      </c>
      <c r="G110">
        <f t="shared" si="4"/>
        <v>1</v>
      </c>
      <c r="H110">
        <f t="shared" si="5"/>
        <v>3.75</v>
      </c>
    </row>
    <row r="111" spans="1:8" x14ac:dyDescent="0.25">
      <c r="A111" t="s">
        <v>489</v>
      </c>
      <c r="B111" t="s">
        <v>1167</v>
      </c>
      <c r="C111" s="25">
        <v>4</v>
      </c>
      <c r="D111" t="s">
        <v>556</v>
      </c>
      <c r="E111">
        <v>25</v>
      </c>
      <c r="F111" s="25">
        <f t="shared" si="3"/>
        <v>3.75</v>
      </c>
      <c r="G111">
        <f t="shared" si="4"/>
        <v>1</v>
      </c>
      <c r="H111">
        <f t="shared" si="5"/>
        <v>3.75</v>
      </c>
    </row>
    <row r="112" spans="1:8" x14ac:dyDescent="0.25">
      <c r="A112" t="s">
        <v>489</v>
      </c>
      <c r="B112" t="s">
        <v>1168</v>
      </c>
      <c r="C112" s="25">
        <v>1</v>
      </c>
      <c r="D112" t="s">
        <v>626</v>
      </c>
      <c r="E112">
        <v>25</v>
      </c>
      <c r="F112" s="25">
        <f t="shared" si="3"/>
        <v>3.75</v>
      </c>
      <c r="G112">
        <f t="shared" si="4"/>
        <v>1</v>
      </c>
      <c r="H112">
        <f t="shared" si="5"/>
        <v>3.75</v>
      </c>
    </row>
    <row r="113" spans="1:8" x14ac:dyDescent="0.25">
      <c r="A113" t="s">
        <v>489</v>
      </c>
      <c r="B113" t="s">
        <v>1168</v>
      </c>
      <c r="C113" s="25">
        <v>2</v>
      </c>
      <c r="D113" t="s">
        <v>626</v>
      </c>
      <c r="E113">
        <v>25</v>
      </c>
      <c r="F113" s="25">
        <f t="shared" si="3"/>
        <v>3.75</v>
      </c>
      <c r="G113">
        <f t="shared" si="4"/>
        <v>1</v>
      </c>
      <c r="H113">
        <f t="shared" si="5"/>
        <v>3.75</v>
      </c>
    </row>
    <row r="114" spans="1:8" x14ac:dyDescent="0.25">
      <c r="A114" t="s">
        <v>489</v>
      </c>
      <c r="B114" t="s">
        <v>1168</v>
      </c>
      <c r="C114" s="25">
        <v>3</v>
      </c>
      <c r="D114" t="s">
        <v>556</v>
      </c>
      <c r="E114">
        <v>25</v>
      </c>
      <c r="F114" s="25">
        <f t="shared" si="3"/>
        <v>3.75</v>
      </c>
      <c r="G114">
        <f t="shared" si="4"/>
        <v>1</v>
      </c>
      <c r="H114">
        <f t="shared" si="5"/>
        <v>3.75</v>
      </c>
    </row>
    <row r="115" spans="1:8" x14ac:dyDescent="0.25">
      <c r="A115" t="s">
        <v>489</v>
      </c>
      <c r="B115" t="s">
        <v>1168</v>
      </c>
      <c r="C115" s="25">
        <v>4</v>
      </c>
      <c r="D115" t="s">
        <v>556</v>
      </c>
      <c r="E115">
        <v>25</v>
      </c>
      <c r="F115" s="25">
        <f t="shared" si="3"/>
        <v>3.75</v>
      </c>
      <c r="G115">
        <f t="shared" si="4"/>
        <v>1</v>
      </c>
      <c r="H115">
        <f t="shared" si="5"/>
        <v>3.75</v>
      </c>
    </row>
    <row r="116" spans="1:8" x14ac:dyDescent="0.25">
      <c r="A116" t="s">
        <v>489</v>
      </c>
      <c r="B116" t="s">
        <v>1169</v>
      </c>
      <c r="C116" s="25">
        <v>1</v>
      </c>
      <c r="D116" t="s">
        <v>556</v>
      </c>
      <c r="E116">
        <v>80</v>
      </c>
      <c r="F116" s="25">
        <f t="shared" si="3"/>
        <v>12</v>
      </c>
      <c r="G116">
        <f t="shared" si="4"/>
        <v>1</v>
      </c>
      <c r="H116">
        <f t="shared" si="5"/>
        <v>12</v>
      </c>
    </row>
    <row r="117" spans="1:8" x14ac:dyDescent="0.25">
      <c r="A117" t="s">
        <v>489</v>
      </c>
      <c r="B117" t="s">
        <v>1169</v>
      </c>
      <c r="C117" s="25">
        <v>2</v>
      </c>
      <c r="D117" t="s">
        <v>665</v>
      </c>
      <c r="E117">
        <v>20</v>
      </c>
      <c r="F117" s="25">
        <f t="shared" si="3"/>
        <v>3</v>
      </c>
      <c r="G117">
        <f t="shared" si="4"/>
        <v>3</v>
      </c>
      <c r="H117">
        <f t="shared" si="5"/>
        <v>9</v>
      </c>
    </row>
    <row r="118" spans="1:8" x14ac:dyDescent="0.25">
      <c r="A118" t="s">
        <v>489</v>
      </c>
      <c r="B118" t="s">
        <v>1170</v>
      </c>
      <c r="C118" s="25">
        <v>1</v>
      </c>
      <c r="D118" t="s">
        <v>636</v>
      </c>
      <c r="E118">
        <v>50</v>
      </c>
      <c r="F118" s="25">
        <f t="shared" si="3"/>
        <v>7.5</v>
      </c>
      <c r="G118">
        <f t="shared" si="4"/>
        <v>3</v>
      </c>
      <c r="H118">
        <f t="shared" si="5"/>
        <v>22.5</v>
      </c>
    </row>
    <row r="119" spans="1:8" x14ac:dyDescent="0.25">
      <c r="A119" t="s">
        <v>489</v>
      </c>
      <c r="B119" t="s">
        <v>1170</v>
      </c>
      <c r="C119" s="25">
        <v>2</v>
      </c>
      <c r="D119" t="s">
        <v>549</v>
      </c>
      <c r="E119">
        <v>50</v>
      </c>
      <c r="F119" s="25">
        <f t="shared" si="3"/>
        <v>7.5</v>
      </c>
      <c r="G119">
        <f t="shared" si="4"/>
        <v>1</v>
      </c>
      <c r="H119">
        <f t="shared" si="5"/>
        <v>7.5</v>
      </c>
    </row>
    <row r="120" spans="1:8" x14ac:dyDescent="0.25">
      <c r="A120" t="s">
        <v>489</v>
      </c>
      <c r="B120" t="s">
        <v>1171</v>
      </c>
      <c r="C120" s="25">
        <v>1</v>
      </c>
      <c r="D120" t="s">
        <v>601</v>
      </c>
      <c r="E120">
        <v>20</v>
      </c>
      <c r="F120" s="25">
        <f t="shared" si="3"/>
        <v>3</v>
      </c>
      <c r="G120">
        <f t="shared" si="4"/>
        <v>3</v>
      </c>
      <c r="H120">
        <f t="shared" si="5"/>
        <v>9</v>
      </c>
    </row>
    <row r="121" spans="1:8" x14ac:dyDescent="0.25">
      <c r="A121" t="s">
        <v>489</v>
      </c>
      <c r="B121" t="s">
        <v>1171</v>
      </c>
      <c r="C121" s="25">
        <v>2</v>
      </c>
      <c r="D121" t="s">
        <v>611</v>
      </c>
      <c r="E121">
        <v>30</v>
      </c>
      <c r="F121" s="25">
        <f t="shared" si="3"/>
        <v>4.5</v>
      </c>
      <c r="G121">
        <f t="shared" si="4"/>
        <v>3</v>
      </c>
      <c r="H121">
        <f t="shared" si="5"/>
        <v>13.5</v>
      </c>
    </row>
    <row r="122" spans="1:8" x14ac:dyDescent="0.25">
      <c r="A122" t="s">
        <v>489</v>
      </c>
      <c r="B122" t="s">
        <v>1171</v>
      </c>
      <c r="C122" s="25">
        <v>3</v>
      </c>
      <c r="D122" t="s">
        <v>625</v>
      </c>
      <c r="E122">
        <v>50</v>
      </c>
      <c r="F122" s="25">
        <f t="shared" si="3"/>
        <v>7.5</v>
      </c>
      <c r="G122">
        <f t="shared" si="4"/>
        <v>1</v>
      </c>
      <c r="H122">
        <f t="shared" si="5"/>
        <v>7.5</v>
      </c>
    </row>
    <row r="123" spans="1:8" x14ac:dyDescent="0.25">
      <c r="A123" t="s">
        <v>489</v>
      </c>
      <c r="B123" t="s">
        <v>1172</v>
      </c>
      <c r="C123" s="25">
        <v>1</v>
      </c>
      <c r="D123" t="s">
        <v>625</v>
      </c>
      <c r="E123">
        <v>50</v>
      </c>
      <c r="F123" s="25">
        <f t="shared" si="3"/>
        <v>7.5</v>
      </c>
      <c r="G123">
        <f t="shared" si="4"/>
        <v>1</v>
      </c>
      <c r="H123">
        <f t="shared" si="5"/>
        <v>7.5</v>
      </c>
    </row>
    <row r="124" spans="1:8" x14ac:dyDescent="0.25">
      <c r="A124" t="s">
        <v>489</v>
      </c>
      <c r="B124" t="s">
        <v>1172</v>
      </c>
      <c r="C124" s="25">
        <v>2</v>
      </c>
      <c r="D124" t="s">
        <v>649</v>
      </c>
      <c r="E124">
        <v>30</v>
      </c>
      <c r="F124" s="25">
        <f t="shared" si="3"/>
        <v>4.5</v>
      </c>
      <c r="G124">
        <f t="shared" si="4"/>
        <v>3</v>
      </c>
      <c r="H124">
        <f t="shared" si="5"/>
        <v>13.5</v>
      </c>
    </row>
    <row r="125" spans="1:8" x14ac:dyDescent="0.25">
      <c r="A125" t="s">
        <v>489</v>
      </c>
      <c r="B125" t="s">
        <v>1172</v>
      </c>
      <c r="C125" s="25">
        <v>3</v>
      </c>
      <c r="D125" t="s">
        <v>626</v>
      </c>
      <c r="E125">
        <v>20</v>
      </c>
      <c r="F125" s="25">
        <f t="shared" si="3"/>
        <v>3</v>
      </c>
      <c r="G125">
        <f t="shared" si="4"/>
        <v>1</v>
      </c>
      <c r="H125">
        <f t="shared" si="5"/>
        <v>3</v>
      </c>
    </row>
    <row r="126" spans="1:8" x14ac:dyDescent="0.25">
      <c r="A126" t="s">
        <v>489</v>
      </c>
      <c r="B126" t="s">
        <v>1173</v>
      </c>
      <c r="C126" s="25">
        <v>1</v>
      </c>
      <c r="D126" t="s">
        <v>631</v>
      </c>
      <c r="E126">
        <v>40</v>
      </c>
      <c r="F126" s="25">
        <f t="shared" si="3"/>
        <v>6</v>
      </c>
      <c r="G126">
        <f t="shared" si="4"/>
        <v>1</v>
      </c>
      <c r="H126">
        <f t="shared" si="5"/>
        <v>6</v>
      </c>
    </row>
    <row r="127" spans="1:8" x14ac:dyDescent="0.25">
      <c r="A127" t="s">
        <v>489</v>
      </c>
      <c r="B127" t="s">
        <v>1173</v>
      </c>
      <c r="C127" s="25">
        <v>2</v>
      </c>
      <c r="D127" t="s">
        <v>1102</v>
      </c>
      <c r="E127">
        <v>20</v>
      </c>
      <c r="F127" s="25">
        <f t="shared" si="3"/>
        <v>3</v>
      </c>
      <c r="G127">
        <f t="shared" si="4"/>
        <v>3</v>
      </c>
      <c r="H127">
        <f t="shared" si="5"/>
        <v>9</v>
      </c>
    </row>
    <row r="128" spans="1:8" x14ac:dyDescent="0.25">
      <c r="A128" t="s">
        <v>489</v>
      </c>
      <c r="B128" t="s">
        <v>1173</v>
      </c>
      <c r="C128" s="25">
        <v>3</v>
      </c>
      <c r="D128" t="s">
        <v>631</v>
      </c>
      <c r="E128">
        <v>40</v>
      </c>
      <c r="F128" s="25">
        <f t="shared" si="3"/>
        <v>6</v>
      </c>
      <c r="G128">
        <f t="shared" si="4"/>
        <v>1</v>
      </c>
      <c r="H128">
        <f t="shared" si="5"/>
        <v>6</v>
      </c>
    </row>
    <row r="129" spans="1:11" x14ac:dyDescent="0.25">
      <c r="A129" t="s">
        <v>489</v>
      </c>
      <c r="B129" t="s">
        <v>1174</v>
      </c>
      <c r="C129" s="25">
        <v>1</v>
      </c>
      <c r="D129" t="s">
        <v>593</v>
      </c>
      <c r="E129">
        <v>65</v>
      </c>
      <c r="F129" s="25">
        <f t="shared" si="3"/>
        <v>9.75</v>
      </c>
      <c r="G129">
        <f t="shared" si="4"/>
        <v>3</v>
      </c>
      <c r="H129">
        <f t="shared" si="5"/>
        <v>29.25</v>
      </c>
    </row>
    <row r="130" spans="1:11" x14ac:dyDescent="0.25">
      <c r="A130" t="s">
        <v>489</v>
      </c>
      <c r="B130" t="s">
        <v>1174</v>
      </c>
      <c r="C130" s="25">
        <v>2</v>
      </c>
      <c r="D130" t="s">
        <v>611</v>
      </c>
      <c r="E130">
        <v>25</v>
      </c>
      <c r="F130" s="25">
        <f t="shared" ref="F130:F193" si="6">(E130/100)*15</f>
        <v>3.75</v>
      </c>
      <c r="G130">
        <f t="shared" ref="G130:G193" si="7">VLOOKUP(D130,$K$2:$L$74,2,0)</f>
        <v>3</v>
      </c>
      <c r="H130">
        <f t="shared" ref="H130:H193" si="8">F130*G130</f>
        <v>11.25</v>
      </c>
      <c r="K130" s="25"/>
    </row>
    <row r="131" spans="1:11" x14ac:dyDescent="0.25">
      <c r="A131" t="s">
        <v>489</v>
      </c>
      <c r="B131" t="s">
        <v>1174</v>
      </c>
      <c r="C131" s="25">
        <v>3</v>
      </c>
      <c r="D131" t="s">
        <v>1101</v>
      </c>
      <c r="E131">
        <v>10</v>
      </c>
      <c r="F131" s="25">
        <f t="shared" si="6"/>
        <v>1.5</v>
      </c>
      <c r="G131">
        <f t="shared" si="7"/>
        <v>3</v>
      </c>
      <c r="H131">
        <f t="shared" si="8"/>
        <v>4.5</v>
      </c>
      <c r="K131" s="25"/>
    </row>
    <row r="132" spans="1:11" x14ac:dyDescent="0.25">
      <c r="A132" t="s">
        <v>489</v>
      </c>
      <c r="B132" t="s">
        <v>1175</v>
      </c>
      <c r="C132" s="25">
        <v>1</v>
      </c>
      <c r="D132" t="s">
        <v>556</v>
      </c>
      <c r="E132">
        <v>50</v>
      </c>
      <c r="F132" s="25">
        <f t="shared" si="6"/>
        <v>7.5</v>
      </c>
      <c r="G132">
        <f t="shared" si="7"/>
        <v>1</v>
      </c>
      <c r="H132">
        <f t="shared" si="8"/>
        <v>7.5</v>
      </c>
      <c r="K132" s="25"/>
    </row>
    <row r="133" spans="1:11" x14ac:dyDescent="0.25">
      <c r="A133" t="s">
        <v>489</v>
      </c>
      <c r="B133" t="s">
        <v>1175</v>
      </c>
      <c r="C133" s="25">
        <v>2</v>
      </c>
      <c r="D133" t="s">
        <v>1100</v>
      </c>
      <c r="E133">
        <v>50</v>
      </c>
      <c r="F133" s="25">
        <f t="shared" si="6"/>
        <v>7.5</v>
      </c>
      <c r="G133">
        <f t="shared" si="7"/>
        <v>3</v>
      </c>
      <c r="H133">
        <f t="shared" si="8"/>
        <v>22.5</v>
      </c>
    </row>
    <row r="134" spans="1:11" x14ac:dyDescent="0.25">
      <c r="A134" t="s">
        <v>489</v>
      </c>
      <c r="B134" t="s">
        <v>1176</v>
      </c>
      <c r="C134" s="25">
        <v>1</v>
      </c>
      <c r="D134" t="s">
        <v>625</v>
      </c>
      <c r="E134">
        <v>70</v>
      </c>
      <c r="F134" s="25">
        <f t="shared" si="6"/>
        <v>10.5</v>
      </c>
      <c r="G134">
        <f t="shared" si="7"/>
        <v>1</v>
      </c>
      <c r="H134">
        <f t="shared" si="8"/>
        <v>10.5</v>
      </c>
    </row>
    <row r="135" spans="1:11" x14ac:dyDescent="0.25">
      <c r="A135" t="s">
        <v>489</v>
      </c>
      <c r="B135" t="s">
        <v>1176</v>
      </c>
      <c r="C135" s="25">
        <v>2</v>
      </c>
      <c r="D135" t="s">
        <v>575</v>
      </c>
      <c r="E135">
        <v>20</v>
      </c>
      <c r="F135" s="25">
        <f t="shared" si="6"/>
        <v>3</v>
      </c>
      <c r="G135">
        <f t="shared" si="7"/>
        <v>3</v>
      </c>
      <c r="H135">
        <f t="shared" si="8"/>
        <v>9</v>
      </c>
    </row>
    <row r="136" spans="1:11" x14ac:dyDescent="0.25">
      <c r="A136" t="s">
        <v>489</v>
      </c>
      <c r="B136" t="s">
        <v>1176</v>
      </c>
      <c r="C136" s="25">
        <v>3</v>
      </c>
      <c r="D136" t="s">
        <v>626</v>
      </c>
      <c r="E136">
        <v>10</v>
      </c>
      <c r="F136" s="25">
        <f t="shared" si="6"/>
        <v>1.5</v>
      </c>
      <c r="G136">
        <f t="shared" si="7"/>
        <v>1</v>
      </c>
      <c r="H136">
        <f t="shared" si="8"/>
        <v>1.5</v>
      </c>
    </row>
    <row r="137" spans="1:11" x14ac:dyDescent="0.25">
      <c r="A137" t="s">
        <v>489</v>
      </c>
      <c r="B137" t="s">
        <v>1251</v>
      </c>
      <c r="C137" s="25">
        <v>1</v>
      </c>
      <c r="D137" t="s">
        <v>549</v>
      </c>
      <c r="E137">
        <v>100</v>
      </c>
      <c r="F137" s="25">
        <f t="shared" si="6"/>
        <v>15</v>
      </c>
      <c r="G137">
        <f t="shared" si="7"/>
        <v>1</v>
      </c>
      <c r="H137">
        <f t="shared" si="8"/>
        <v>15</v>
      </c>
    </row>
    <row r="138" spans="1:11" x14ac:dyDescent="0.25">
      <c r="A138" t="s">
        <v>489</v>
      </c>
      <c r="B138" t="s">
        <v>1177</v>
      </c>
      <c r="C138" s="25">
        <v>1</v>
      </c>
      <c r="D138" t="s">
        <v>556</v>
      </c>
      <c r="E138">
        <v>100</v>
      </c>
      <c r="F138" s="25">
        <f t="shared" si="6"/>
        <v>15</v>
      </c>
      <c r="G138">
        <f t="shared" si="7"/>
        <v>1</v>
      </c>
      <c r="H138">
        <f t="shared" si="8"/>
        <v>15</v>
      </c>
    </row>
    <row r="139" spans="1:11" x14ac:dyDescent="0.25">
      <c r="A139" t="s">
        <v>489</v>
      </c>
      <c r="B139" t="s">
        <v>1178</v>
      </c>
      <c r="C139" s="25">
        <v>1</v>
      </c>
      <c r="D139" t="s">
        <v>602</v>
      </c>
      <c r="E139">
        <v>50</v>
      </c>
      <c r="F139" s="25">
        <f t="shared" si="6"/>
        <v>7.5</v>
      </c>
      <c r="G139">
        <f t="shared" si="7"/>
        <v>3</v>
      </c>
      <c r="H139">
        <f t="shared" si="8"/>
        <v>22.5</v>
      </c>
    </row>
    <row r="140" spans="1:11" x14ac:dyDescent="0.25">
      <c r="A140" t="s">
        <v>489</v>
      </c>
      <c r="B140" t="s">
        <v>1178</v>
      </c>
      <c r="C140" s="25">
        <v>2</v>
      </c>
      <c r="D140" t="s">
        <v>625</v>
      </c>
      <c r="E140">
        <v>25</v>
      </c>
      <c r="F140" s="25">
        <f t="shared" si="6"/>
        <v>3.75</v>
      </c>
      <c r="G140">
        <f t="shared" si="7"/>
        <v>1</v>
      </c>
      <c r="H140">
        <f t="shared" si="8"/>
        <v>3.75</v>
      </c>
    </row>
    <row r="141" spans="1:11" x14ac:dyDescent="0.25">
      <c r="A141" t="s">
        <v>489</v>
      </c>
      <c r="B141" t="s">
        <v>1178</v>
      </c>
      <c r="C141" s="25">
        <v>3</v>
      </c>
      <c r="D141" t="s">
        <v>612</v>
      </c>
      <c r="E141">
        <v>25</v>
      </c>
      <c r="F141" s="25">
        <f t="shared" si="6"/>
        <v>3.75</v>
      </c>
      <c r="G141">
        <f t="shared" si="7"/>
        <v>3</v>
      </c>
      <c r="H141">
        <f t="shared" si="8"/>
        <v>11.25</v>
      </c>
    </row>
    <row r="142" spans="1:11" x14ac:dyDescent="0.25">
      <c r="A142" t="s">
        <v>489</v>
      </c>
      <c r="B142" t="s">
        <v>1178</v>
      </c>
      <c r="C142" s="25">
        <v>4</v>
      </c>
      <c r="D142" t="s">
        <v>570</v>
      </c>
      <c r="E142">
        <v>0</v>
      </c>
      <c r="F142" s="25">
        <f t="shared" si="6"/>
        <v>0</v>
      </c>
      <c r="G142">
        <f t="shared" si="7"/>
        <v>3</v>
      </c>
      <c r="H142">
        <f t="shared" si="8"/>
        <v>0</v>
      </c>
    </row>
    <row r="143" spans="1:11" x14ac:dyDescent="0.25">
      <c r="A143" t="s">
        <v>489</v>
      </c>
      <c r="B143" t="s">
        <v>1178</v>
      </c>
      <c r="C143" s="25">
        <v>5</v>
      </c>
      <c r="D143" t="s">
        <v>580</v>
      </c>
      <c r="E143">
        <v>0</v>
      </c>
      <c r="F143" s="25">
        <f t="shared" si="6"/>
        <v>0</v>
      </c>
      <c r="G143">
        <f t="shared" si="7"/>
        <v>1</v>
      </c>
      <c r="H143">
        <f t="shared" si="8"/>
        <v>0</v>
      </c>
    </row>
    <row r="144" spans="1:11" x14ac:dyDescent="0.25">
      <c r="A144" t="s">
        <v>489</v>
      </c>
      <c r="B144" t="s">
        <v>1178</v>
      </c>
      <c r="C144" s="25">
        <v>6</v>
      </c>
      <c r="D144" t="s">
        <v>593</v>
      </c>
      <c r="E144">
        <v>0</v>
      </c>
      <c r="F144" s="25">
        <f t="shared" si="6"/>
        <v>0</v>
      </c>
      <c r="G144">
        <f t="shared" si="7"/>
        <v>3</v>
      </c>
      <c r="H144">
        <f t="shared" si="8"/>
        <v>0</v>
      </c>
    </row>
    <row r="145" spans="1:8" x14ac:dyDescent="0.25">
      <c r="A145" t="s">
        <v>489</v>
      </c>
      <c r="B145" t="s">
        <v>1179</v>
      </c>
      <c r="C145" s="25">
        <v>1</v>
      </c>
      <c r="D145" t="s">
        <v>634</v>
      </c>
      <c r="E145">
        <v>60</v>
      </c>
      <c r="F145" s="25">
        <f t="shared" si="6"/>
        <v>9</v>
      </c>
      <c r="G145">
        <f t="shared" si="7"/>
        <v>3</v>
      </c>
      <c r="H145">
        <f t="shared" si="8"/>
        <v>27</v>
      </c>
    </row>
    <row r="146" spans="1:8" x14ac:dyDescent="0.25">
      <c r="A146" t="s">
        <v>489</v>
      </c>
      <c r="B146" t="s">
        <v>1179</v>
      </c>
      <c r="C146" s="25">
        <v>2</v>
      </c>
      <c r="D146" t="s">
        <v>638</v>
      </c>
      <c r="E146">
        <v>10</v>
      </c>
      <c r="F146" s="25">
        <f t="shared" si="6"/>
        <v>1.5</v>
      </c>
      <c r="G146">
        <f t="shared" si="7"/>
        <v>1</v>
      </c>
      <c r="H146">
        <f t="shared" si="8"/>
        <v>1.5</v>
      </c>
    </row>
    <row r="147" spans="1:8" x14ac:dyDescent="0.25">
      <c r="A147" t="s">
        <v>489</v>
      </c>
      <c r="B147" t="s">
        <v>1179</v>
      </c>
      <c r="C147" s="25">
        <v>3</v>
      </c>
      <c r="D147" t="s">
        <v>641</v>
      </c>
      <c r="E147">
        <v>10</v>
      </c>
      <c r="F147" s="25">
        <f t="shared" si="6"/>
        <v>1.5</v>
      </c>
      <c r="G147">
        <f t="shared" si="7"/>
        <v>1</v>
      </c>
      <c r="H147">
        <f t="shared" si="8"/>
        <v>1.5</v>
      </c>
    </row>
    <row r="148" spans="1:8" x14ac:dyDescent="0.25">
      <c r="A148" t="s">
        <v>489</v>
      </c>
      <c r="B148" t="s">
        <v>1179</v>
      </c>
      <c r="C148" s="25">
        <v>4</v>
      </c>
      <c r="D148" t="s">
        <v>655</v>
      </c>
      <c r="E148">
        <v>10</v>
      </c>
      <c r="F148" s="25">
        <f t="shared" si="6"/>
        <v>1.5</v>
      </c>
      <c r="G148">
        <f t="shared" si="7"/>
        <v>3</v>
      </c>
      <c r="H148">
        <f t="shared" si="8"/>
        <v>4.5</v>
      </c>
    </row>
    <row r="149" spans="1:8" x14ac:dyDescent="0.25">
      <c r="A149" t="s">
        <v>489</v>
      </c>
      <c r="B149" t="s">
        <v>1179</v>
      </c>
      <c r="C149" s="25">
        <v>5</v>
      </c>
      <c r="D149" t="s">
        <v>657</v>
      </c>
      <c r="E149">
        <v>10</v>
      </c>
      <c r="F149" s="25">
        <f t="shared" si="6"/>
        <v>1.5</v>
      </c>
      <c r="G149">
        <f t="shared" si="7"/>
        <v>3</v>
      </c>
      <c r="H149">
        <f t="shared" si="8"/>
        <v>4.5</v>
      </c>
    </row>
    <row r="150" spans="1:8" x14ac:dyDescent="0.25">
      <c r="A150" t="s">
        <v>489</v>
      </c>
      <c r="B150" t="s">
        <v>1180</v>
      </c>
      <c r="C150" s="25">
        <v>1</v>
      </c>
      <c r="D150" t="s">
        <v>558</v>
      </c>
      <c r="E150">
        <v>100</v>
      </c>
      <c r="F150" s="25">
        <f t="shared" si="6"/>
        <v>15</v>
      </c>
      <c r="G150">
        <f t="shared" si="7"/>
        <v>1</v>
      </c>
      <c r="H150">
        <f t="shared" si="8"/>
        <v>15</v>
      </c>
    </row>
    <row r="151" spans="1:8" x14ac:dyDescent="0.25">
      <c r="A151" t="s">
        <v>489</v>
      </c>
      <c r="B151" t="s">
        <v>1181</v>
      </c>
      <c r="C151" s="25">
        <v>1</v>
      </c>
      <c r="D151" t="s">
        <v>584</v>
      </c>
      <c r="E151">
        <v>100</v>
      </c>
      <c r="F151" s="25">
        <f t="shared" si="6"/>
        <v>15</v>
      </c>
      <c r="G151">
        <f t="shared" si="7"/>
        <v>1</v>
      </c>
      <c r="H151">
        <f t="shared" si="8"/>
        <v>15</v>
      </c>
    </row>
    <row r="152" spans="1:8" x14ac:dyDescent="0.25">
      <c r="A152" t="s">
        <v>489</v>
      </c>
      <c r="B152" t="s">
        <v>1182</v>
      </c>
      <c r="C152" s="25">
        <v>1</v>
      </c>
      <c r="D152" t="s">
        <v>1094</v>
      </c>
      <c r="E152">
        <v>33.33</v>
      </c>
      <c r="F152" s="25">
        <f t="shared" si="6"/>
        <v>4.9994999999999994</v>
      </c>
      <c r="G152">
        <f t="shared" si="7"/>
        <v>1</v>
      </c>
      <c r="H152">
        <f t="shared" si="8"/>
        <v>4.9994999999999994</v>
      </c>
    </row>
    <row r="153" spans="1:8" x14ac:dyDescent="0.25">
      <c r="A153" t="s">
        <v>489</v>
      </c>
      <c r="B153" t="s">
        <v>1182</v>
      </c>
      <c r="C153" s="25">
        <v>2</v>
      </c>
      <c r="D153" t="s">
        <v>1094</v>
      </c>
      <c r="E153">
        <v>33.33</v>
      </c>
      <c r="F153" s="25">
        <f t="shared" si="6"/>
        <v>4.9994999999999994</v>
      </c>
      <c r="G153">
        <f t="shared" si="7"/>
        <v>1</v>
      </c>
      <c r="H153">
        <f t="shared" si="8"/>
        <v>4.9994999999999994</v>
      </c>
    </row>
    <row r="154" spans="1:8" x14ac:dyDescent="0.25">
      <c r="A154" t="s">
        <v>489</v>
      </c>
      <c r="B154" t="s">
        <v>1182</v>
      </c>
      <c r="C154" s="25">
        <v>3</v>
      </c>
      <c r="D154" t="s">
        <v>1094</v>
      </c>
      <c r="E154">
        <v>33.33</v>
      </c>
      <c r="F154" s="25">
        <f t="shared" si="6"/>
        <v>4.9994999999999994</v>
      </c>
      <c r="G154">
        <f t="shared" si="7"/>
        <v>1</v>
      </c>
      <c r="H154">
        <f t="shared" si="8"/>
        <v>4.9994999999999994</v>
      </c>
    </row>
    <row r="155" spans="1:8" x14ac:dyDescent="0.25">
      <c r="A155" t="s">
        <v>489</v>
      </c>
      <c r="B155" t="s">
        <v>1183</v>
      </c>
      <c r="C155" s="25">
        <v>1</v>
      </c>
      <c r="D155" t="s">
        <v>640</v>
      </c>
      <c r="E155">
        <v>100</v>
      </c>
      <c r="F155" s="25">
        <f t="shared" si="6"/>
        <v>15</v>
      </c>
      <c r="G155">
        <f t="shared" si="7"/>
        <v>3</v>
      </c>
      <c r="H155">
        <f t="shared" si="8"/>
        <v>45</v>
      </c>
    </row>
    <row r="156" spans="1:8" x14ac:dyDescent="0.25">
      <c r="A156" t="s">
        <v>489</v>
      </c>
      <c r="B156" t="s">
        <v>1184</v>
      </c>
      <c r="C156" s="25">
        <v>1</v>
      </c>
      <c r="D156" t="s">
        <v>663</v>
      </c>
      <c r="E156">
        <v>80</v>
      </c>
      <c r="F156" s="25">
        <f t="shared" si="6"/>
        <v>12</v>
      </c>
      <c r="G156">
        <f t="shared" si="7"/>
        <v>3</v>
      </c>
      <c r="H156">
        <f t="shared" si="8"/>
        <v>36</v>
      </c>
    </row>
    <row r="157" spans="1:8" x14ac:dyDescent="0.25">
      <c r="A157" t="s">
        <v>489</v>
      </c>
      <c r="B157" t="s">
        <v>1184</v>
      </c>
      <c r="C157" s="25">
        <v>2</v>
      </c>
      <c r="D157" t="s">
        <v>663</v>
      </c>
      <c r="E157">
        <v>10</v>
      </c>
      <c r="F157" s="25">
        <f t="shared" si="6"/>
        <v>1.5</v>
      </c>
      <c r="G157">
        <f t="shared" si="7"/>
        <v>3</v>
      </c>
      <c r="H157">
        <f t="shared" si="8"/>
        <v>4.5</v>
      </c>
    </row>
    <row r="158" spans="1:8" x14ac:dyDescent="0.25">
      <c r="A158" t="s">
        <v>489</v>
      </c>
      <c r="B158" t="s">
        <v>1184</v>
      </c>
      <c r="C158" s="25">
        <v>3</v>
      </c>
      <c r="D158" t="s">
        <v>1093</v>
      </c>
      <c r="E158">
        <v>10</v>
      </c>
      <c r="F158" s="25">
        <f t="shared" si="6"/>
        <v>1.5</v>
      </c>
      <c r="G158">
        <f t="shared" si="7"/>
        <v>3</v>
      </c>
      <c r="H158">
        <f t="shared" si="8"/>
        <v>4.5</v>
      </c>
    </row>
    <row r="159" spans="1:8" x14ac:dyDescent="0.25">
      <c r="A159" t="s">
        <v>489</v>
      </c>
      <c r="B159" t="s">
        <v>1185</v>
      </c>
      <c r="C159" s="25">
        <v>1</v>
      </c>
      <c r="D159" t="s">
        <v>661</v>
      </c>
      <c r="E159">
        <v>100</v>
      </c>
      <c r="F159" s="25">
        <f t="shared" si="6"/>
        <v>15</v>
      </c>
      <c r="G159">
        <f t="shared" si="7"/>
        <v>3</v>
      </c>
      <c r="H159">
        <f t="shared" si="8"/>
        <v>45</v>
      </c>
    </row>
    <row r="160" spans="1:8" x14ac:dyDescent="0.25">
      <c r="A160" t="s">
        <v>489</v>
      </c>
      <c r="B160" t="s">
        <v>1186</v>
      </c>
      <c r="C160" s="25">
        <v>1</v>
      </c>
      <c r="D160" t="s">
        <v>1091</v>
      </c>
      <c r="E160">
        <v>65</v>
      </c>
      <c r="F160" s="25">
        <f t="shared" si="6"/>
        <v>9.75</v>
      </c>
      <c r="G160">
        <f t="shared" si="7"/>
        <v>3</v>
      </c>
      <c r="H160">
        <f t="shared" si="8"/>
        <v>29.25</v>
      </c>
    </row>
    <row r="161" spans="1:8" x14ac:dyDescent="0.25">
      <c r="A161" t="s">
        <v>489</v>
      </c>
      <c r="B161" t="s">
        <v>1186</v>
      </c>
      <c r="C161" s="25">
        <v>2</v>
      </c>
      <c r="D161" t="s">
        <v>631</v>
      </c>
      <c r="E161">
        <v>25</v>
      </c>
      <c r="F161" s="25">
        <f t="shared" si="6"/>
        <v>3.75</v>
      </c>
      <c r="G161">
        <f t="shared" si="7"/>
        <v>1</v>
      </c>
      <c r="H161">
        <f t="shared" si="8"/>
        <v>3.75</v>
      </c>
    </row>
    <row r="162" spans="1:8" x14ac:dyDescent="0.25">
      <c r="A162" t="s">
        <v>489</v>
      </c>
      <c r="B162" t="s">
        <v>1186</v>
      </c>
      <c r="C162" s="25">
        <v>3</v>
      </c>
      <c r="D162" t="s">
        <v>579</v>
      </c>
      <c r="E162">
        <v>10</v>
      </c>
      <c r="F162" s="25">
        <f t="shared" si="6"/>
        <v>1.5</v>
      </c>
      <c r="G162">
        <f t="shared" si="7"/>
        <v>1</v>
      </c>
      <c r="H162">
        <f t="shared" si="8"/>
        <v>1.5</v>
      </c>
    </row>
    <row r="163" spans="1:8" x14ac:dyDescent="0.25">
      <c r="A163" t="s">
        <v>489</v>
      </c>
      <c r="B163" t="s">
        <v>1188</v>
      </c>
      <c r="C163" s="25">
        <v>1</v>
      </c>
      <c r="D163" t="s">
        <v>625</v>
      </c>
      <c r="E163">
        <v>85</v>
      </c>
      <c r="F163" s="25">
        <f t="shared" si="6"/>
        <v>12.75</v>
      </c>
      <c r="G163">
        <f t="shared" si="7"/>
        <v>1</v>
      </c>
      <c r="H163">
        <f t="shared" si="8"/>
        <v>12.75</v>
      </c>
    </row>
    <row r="164" spans="1:8" x14ac:dyDescent="0.25">
      <c r="A164" t="s">
        <v>489</v>
      </c>
      <c r="B164" t="s">
        <v>1188</v>
      </c>
      <c r="C164" s="25">
        <v>2</v>
      </c>
      <c r="D164" t="s">
        <v>626</v>
      </c>
      <c r="E164">
        <v>10</v>
      </c>
      <c r="F164" s="25">
        <f t="shared" si="6"/>
        <v>1.5</v>
      </c>
      <c r="G164">
        <f t="shared" si="7"/>
        <v>1</v>
      </c>
      <c r="H164">
        <f t="shared" si="8"/>
        <v>1.5</v>
      </c>
    </row>
    <row r="165" spans="1:8" x14ac:dyDescent="0.25">
      <c r="A165" t="s">
        <v>489</v>
      </c>
      <c r="B165" t="s">
        <v>1188</v>
      </c>
      <c r="C165" s="25">
        <v>3</v>
      </c>
      <c r="D165" t="s">
        <v>569</v>
      </c>
      <c r="E165">
        <v>5</v>
      </c>
      <c r="F165" s="25">
        <f t="shared" si="6"/>
        <v>0.75</v>
      </c>
      <c r="G165">
        <f t="shared" si="7"/>
        <v>3</v>
      </c>
      <c r="H165">
        <f t="shared" si="8"/>
        <v>2.25</v>
      </c>
    </row>
    <row r="166" spans="1:8" x14ac:dyDescent="0.25">
      <c r="A166" t="s">
        <v>489</v>
      </c>
      <c r="B166" t="s">
        <v>1190</v>
      </c>
      <c r="C166" s="25">
        <v>1</v>
      </c>
      <c r="D166" t="s">
        <v>601</v>
      </c>
      <c r="E166">
        <v>40</v>
      </c>
      <c r="F166" s="25">
        <f t="shared" si="6"/>
        <v>6</v>
      </c>
      <c r="G166">
        <f t="shared" si="7"/>
        <v>3</v>
      </c>
      <c r="H166">
        <f t="shared" si="8"/>
        <v>18</v>
      </c>
    </row>
    <row r="167" spans="1:8" x14ac:dyDescent="0.25">
      <c r="A167" t="s">
        <v>489</v>
      </c>
      <c r="B167" t="s">
        <v>1190</v>
      </c>
      <c r="C167" s="25">
        <v>2</v>
      </c>
      <c r="D167" t="s">
        <v>593</v>
      </c>
      <c r="E167">
        <v>40</v>
      </c>
      <c r="F167" s="25">
        <f t="shared" si="6"/>
        <v>6</v>
      </c>
      <c r="G167">
        <f t="shared" si="7"/>
        <v>3</v>
      </c>
      <c r="H167">
        <f t="shared" si="8"/>
        <v>18</v>
      </c>
    </row>
    <row r="168" spans="1:8" x14ac:dyDescent="0.25">
      <c r="A168" t="s">
        <v>489</v>
      </c>
      <c r="B168" t="s">
        <v>1190</v>
      </c>
      <c r="C168" s="25">
        <v>3</v>
      </c>
      <c r="D168" t="s">
        <v>625</v>
      </c>
      <c r="E168">
        <v>10</v>
      </c>
      <c r="F168" s="25">
        <f t="shared" si="6"/>
        <v>1.5</v>
      </c>
      <c r="G168">
        <f t="shared" si="7"/>
        <v>1</v>
      </c>
      <c r="H168">
        <f t="shared" si="8"/>
        <v>1.5</v>
      </c>
    </row>
    <row r="169" spans="1:8" x14ac:dyDescent="0.25">
      <c r="A169" t="s">
        <v>489</v>
      </c>
      <c r="B169" t="s">
        <v>1190</v>
      </c>
      <c r="C169" s="25">
        <v>4</v>
      </c>
      <c r="D169" t="s">
        <v>1088</v>
      </c>
      <c r="E169">
        <v>5</v>
      </c>
      <c r="F169" s="25">
        <f t="shared" si="6"/>
        <v>0.75</v>
      </c>
      <c r="G169">
        <f t="shared" si="7"/>
        <v>1</v>
      </c>
      <c r="H169">
        <f t="shared" si="8"/>
        <v>0.75</v>
      </c>
    </row>
    <row r="170" spans="1:8" x14ac:dyDescent="0.25">
      <c r="A170" t="s">
        <v>489</v>
      </c>
      <c r="B170" t="s">
        <v>1190</v>
      </c>
      <c r="C170" s="25">
        <v>5</v>
      </c>
      <c r="D170" t="s">
        <v>1087</v>
      </c>
      <c r="E170">
        <v>5</v>
      </c>
      <c r="F170" s="25">
        <f t="shared" si="6"/>
        <v>0.75</v>
      </c>
      <c r="G170">
        <f t="shared" si="7"/>
        <v>3</v>
      </c>
      <c r="H170">
        <f t="shared" si="8"/>
        <v>2.25</v>
      </c>
    </row>
    <row r="171" spans="1:8" x14ac:dyDescent="0.25">
      <c r="A171" t="s">
        <v>489</v>
      </c>
      <c r="B171" t="s">
        <v>1191</v>
      </c>
      <c r="C171" s="25">
        <v>1</v>
      </c>
      <c r="D171" t="s">
        <v>622</v>
      </c>
      <c r="E171">
        <v>100</v>
      </c>
      <c r="F171" s="25">
        <f t="shared" si="6"/>
        <v>15</v>
      </c>
      <c r="G171">
        <f t="shared" si="7"/>
        <v>1</v>
      </c>
      <c r="H171">
        <f t="shared" si="8"/>
        <v>15</v>
      </c>
    </row>
    <row r="172" spans="1:8" x14ac:dyDescent="0.25">
      <c r="A172" t="s">
        <v>489</v>
      </c>
      <c r="B172" t="s">
        <v>1193</v>
      </c>
      <c r="C172" s="25">
        <v>1</v>
      </c>
      <c r="D172" t="s">
        <v>602</v>
      </c>
      <c r="E172">
        <v>50</v>
      </c>
      <c r="F172" s="25">
        <f t="shared" si="6"/>
        <v>7.5</v>
      </c>
      <c r="G172">
        <f t="shared" si="7"/>
        <v>3</v>
      </c>
      <c r="H172">
        <f t="shared" si="8"/>
        <v>22.5</v>
      </c>
    </row>
    <row r="173" spans="1:8" x14ac:dyDescent="0.25">
      <c r="A173" t="s">
        <v>489</v>
      </c>
      <c r="B173" t="s">
        <v>1193</v>
      </c>
      <c r="C173" s="25">
        <v>2</v>
      </c>
      <c r="D173" t="s">
        <v>625</v>
      </c>
      <c r="E173">
        <v>25</v>
      </c>
      <c r="F173" s="25">
        <f t="shared" si="6"/>
        <v>3.75</v>
      </c>
      <c r="G173">
        <f t="shared" si="7"/>
        <v>1</v>
      </c>
      <c r="H173">
        <f t="shared" si="8"/>
        <v>3.75</v>
      </c>
    </row>
    <row r="174" spans="1:8" x14ac:dyDescent="0.25">
      <c r="A174" t="s">
        <v>489</v>
      </c>
      <c r="B174" t="s">
        <v>1193</v>
      </c>
      <c r="C174" s="25">
        <v>3</v>
      </c>
      <c r="D174" t="s">
        <v>612</v>
      </c>
      <c r="E174">
        <v>25</v>
      </c>
      <c r="F174" s="25">
        <f t="shared" si="6"/>
        <v>3.75</v>
      </c>
      <c r="G174">
        <f t="shared" si="7"/>
        <v>3</v>
      </c>
      <c r="H174">
        <f t="shared" si="8"/>
        <v>11.25</v>
      </c>
    </row>
    <row r="175" spans="1:8" x14ac:dyDescent="0.25">
      <c r="A175" t="s">
        <v>489</v>
      </c>
      <c r="B175" t="s">
        <v>1193</v>
      </c>
      <c r="C175" s="25">
        <v>4</v>
      </c>
      <c r="D175" t="s">
        <v>570</v>
      </c>
      <c r="E175">
        <v>0</v>
      </c>
      <c r="F175" s="25">
        <f t="shared" si="6"/>
        <v>0</v>
      </c>
      <c r="G175">
        <f t="shared" si="7"/>
        <v>3</v>
      </c>
      <c r="H175">
        <f t="shared" si="8"/>
        <v>0</v>
      </c>
    </row>
    <row r="176" spans="1:8" x14ac:dyDescent="0.25">
      <c r="A176" t="s">
        <v>489</v>
      </c>
      <c r="B176" t="s">
        <v>1193</v>
      </c>
      <c r="C176" s="25">
        <v>5</v>
      </c>
      <c r="D176" t="s">
        <v>580</v>
      </c>
      <c r="E176">
        <v>0</v>
      </c>
      <c r="F176" s="25">
        <f t="shared" si="6"/>
        <v>0</v>
      </c>
      <c r="G176">
        <f t="shared" si="7"/>
        <v>1</v>
      </c>
      <c r="H176">
        <f t="shared" si="8"/>
        <v>0</v>
      </c>
    </row>
    <row r="177" spans="1:8" x14ac:dyDescent="0.25">
      <c r="A177" t="s">
        <v>489</v>
      </c>
      <c r="B177" t="s">
        <v>1193</v>
      </c>
      <c r="C177" s="25">
        <v>6</v>
      </c>
      <c r="D177" t="s">
        <v>593</v>
      </c>
      <c r="E177">
        <v>0</v>
      </c>
      <c r="F177" s="25">
        <f t="shared" si="6"/>
        <v>0</v>
      </c>
      <c r="G177">
        <f t="shared" si="7"/>
        <v>3</v>
      </c>
      <c r="H177">
        <f t="shared" si="8"/>
        <v>0</v>
      </c>
    </row>
    <row r="178" spans="1:8" x14ac:dyDescent="0.25">
      <c r="A178" t="s">
        <v>489</v>
      </c>
      <c r="B178" t="s">
        <v>1194</v>
      </c>
      <c r="C178" s="25">
        <v>1</v>
      </c>
      <c r="D178" t="s">
        <v>654</v>
      </c>
      <c r="E178">
        <v>100</v>
      </c>
      <c r="F178" s="25">
        <f t="shared" si="6"/>
        <v>15</v>
      </c>
      <c r="G178">
        <f t="shared" si="7"/>
        <v>1</v>
      </c>
      <c r="H178">
        <f t="shared" si="8"/>
        <v>15</v>
      </c>
    </row>
    <row r="179" spans="1:8" x14ac:dyDescent="0.25">
      <c r="A179" t="s">
        <v>489</v>
      </c>
      <c r="B179" t="s">
        <v>1195</v>
      </c>
      <c r="C179" s="25">
        <v>1</v>
      </c>
      <c r="D179" t="s">
        <v>654</v>
      </c>
      <c r="E179">
        <v>100</v>
      </c>
      <c r="F179" s="25">
        <f t="shared" si="6"/>
        <v>15</v>
      </c>
      <c r="G179">
        <f t="shared" si="7"/>
        <v>1</v>
      </c>
      <c r="H179">
        <f t="shared" si="8"/>
        <v>15</v>
      </c>
    </row>
    <row r="180" spans="1:8" x14ac:dyDescent="0.25">
      <c r="A180" t="s">
        <v>489</v>
      </c>
      <c r="B180" t="s">
        <v>1196</v>
      </c>
      <c r="C180" s="25">
        <v>3</v>
      </c>
      <c r="D180" t="s">
        <v>654</v>
      </c>
      <c r="E180">
        <v>100</v>
      </c>
      <c r="F180" s="25">
        <f t="shared" si="6"/>
        <v>15</v>
      </c>
      <c r="G180">
        <f t="shared" si="7"/>
        <v>1</v>
      </c>
      <c r="H180">
        <f t="shared" si="8"/>
        <v>15</v>
      </c>
    </row>
    <row r="181" spans="1:8" x14ac:dyDescent="0.25">
      <c r="A181" t="s">
        <v>489</v>
      </c>
      <c r="B181" t="s">
        <v>1197</v>
      </c>
      <c r="C181" s="25">
        <v>3</v>
      </c>
      <c r="D181" t="s">
        <v>575</v>
      </c>
      <c r="E181">
        <v>100</v>
      </c>
      <c r="F181" s="25">
        <f t="shared" si="6"/>
        <v>15</v>
      </c>
      <c r="G181">
        <f t="shared" si="7"/>
        <v>3</v>
      </c>
      <c r="H181">
        <f t="shared" si="8"/>
        <v>45</v>
      </c>
    </row>
    <row r="182" spans="1:8" x14ac:dyDescent="0.25">
      <c r="A182" t="s">
        <v>489</v>
      </c>
      <c r="B182" t="s">
        <v>1198</v>
      </c>
      <c r="C182" s="25">
        <v>1</v>
      </c>
      <c r="D182" t="s">
        <v>579</v>
      </c>
      <c r="E182">
        <v>10</v>
      </c>
      <c r="F182" s="25">
        <f t="shared" si="6"/>
        <v>1.5</v>
      </c>
      <c r="G182">
        <f t="shared" si="7"/>
        <v>1</v>
      </c>
      <c r="H182">
        <f t="shared" si="8"/>
        <v>1.5</v>
      </c>
    </row>
    <row r="183" spans="1:8" x14ac:dyDescent="0.25">
      <c r="A183" t="s">
        <v>489</v>
      </c>
      <c r="B183" t="s">
        <v>1198</v>
      </c>
      <c r="C183" s="25">
        <v>2</v>
      </c>
      <c r="D183" t="s">
        <v>630</v>
      </c>
      <c r="E183">
        <v>20</v>
      </c>
      <c r="F183" s="25">
        <f t="shared" si="6"/>
        <v>3</v>
      </c>
      <c r="G183">
        <f t="shared" si="7"/>
        <v>3</v>
      </c>
      <c r="H183">
        <f t="shared" si="8"/>
        <v>9</v>
      </c>
    </row>
    <row r="184" spans="1:8" x14ac:dyDescent="0.25">
      <c r="A184" t="s">
        <v>489</v>
      </c>
      <c r="B184" t="s">
        <v>1198</v>
      </c>
      <c r="C184" s="25">
        <v>3</v>
      </c>
      <c r="D184" t="s">
        <v>549</v>
      </c>
      <c r="E184">
        <v>70</v>
      </c>
      <c r="F184" s="25">
        <f t="shared" si="6"/>
        <v>10.5</v>
      </c>
      <c r="G184">
        <f t="shared" si="7"/>
        <v>1</v>
      </c>
      <c r="H184">
        <f t="shared" si="8"/>
        <v>10.5</v>
      </c>
    </row>
    <row r="185" spans="1:8" x14ac:dyDescent="0.25">
      <c r="A185" t="s">
        <v>489</v>
      </c>
      <c r="B185" t="s">
        <v>1199</v>
      </c>
      <c r="C185" s="25">
        <v>1</v>
      </c>
      <c r="D185" t="s">
        <v>622</v>
      </c>
      <c r="E185">
        <v>60</v>
      </c>
      <c r="F185" s="25">
        <f t="shared" si="6"/>
        <v>9</v>
      </c>
      <c r="G185">
        <f t="shared" si="7"/>
        <v>1</v>
      </c>
      <c r="H185">
        <f t="shared" si="8"/>
        <v>9</v>
      </c>
    </row>
    <row r="186" spans="1:8" x14ac:dyDescent="0.25">
      <c r="A186" t="s">
        <v>489</v>
      </c>
      <c r="B186" t="s">
        <v>1199</v>
      </c>
      <c r="C186" s="25">
        <v>2</v>
      </c>
      <c r="D186" t="s">
        <v>656</v>
      </c>
      <c r="E186">
        <v>35</v>
      </c>
      <c r="F186" s="25">
        <f t="shared" si="6"/>
        <v>5.25</v>
      </c>
      <c r="G186">
        <f t="shared" si="7"/>
        <v>3</v>
      </c>
      <c r="H186">
        <f t="shared" si="8"/>
        <v>15.75</v>
      </c>
    </row>
    <row r="187" spans="1:8" x14ac:dyDescent="0.25">
      <c r="A187" t="s">
        <v>489</v>
      </c>
      <c r="B187" t="s">
        <v>1199</v>
      </c>
      <c r="C187" s="25">
        <v>3</v>
      </c>
      <c r="D187" t="s">
        <v>1086</v>
      </c>
      <c r="E187">
        <v>5</v>
      </c>
      <c r="F187" s="25">
        <f t="shared" si="6"/>
        <v>0.75</v>
      </c>
      <c r="G187">
        <f t="shared" si="7"/>
        <v>3</v>
      </c>
      <c r="H187">
        <f t="shared" si="8"/>
        <v>2.25</v>
      </c>
    </row>
    <row r="188" spans="1:8" x14ac:dyDescent="0.25">
      <c r="A188" t="s">
        <v>489</v>
      </c>
      <c r="B188" t="s">
        <v>1200</v>
      </c>
      <c r="C188" s="25">
        <v>1</v>
      </c>
      <c r="D188" t="s">
        <v>626</v>
      </c>
      <c r="E188">
        <v>10</v>
      </c>
      <c r="F188" s="25">
        <f t="shared" si="6"/>
        <v>1.5</v>
      </c>
      <c r="G188">
        <f t="shared" si="7"/>
        <v>1</v>
      </c>
      <c r="H188">
        <f t="shared" si="8"/>
        <v>1.5</v>
      </c>
    </row>
    <row r="189" spans="1:8" x14ac:dyDescent="0.25">
      <c r="A189" t="s">
        <v>489</v>
      </c>
      <c r="B189" t="s">
        <v>1200</v>
      </c>
      <c r="C189" s="25">
        <v>2</v>
      </c>
      <c r="D189" t="s">
        <v>1084</v>
      </c>
      <c r="E189">
        <v>20</v>
      </c>
      <c r="F189" s="25">
        <f t="shared" si="6"/>
        <v>3</v>
      </c>
      <c r="G189">
        <f t="shared" si="7"/>
        <v>3</v>
      </c>
      <c r="H189">
        <f t="shared" si="8"/>
        <v>9</v>
      </c>
    </row>
    <row r="190" spans="1:8" x14ac:dyDescent="0.25">
      <c r="A190" t="s">
        <v>489</v>
      </c>
      <c r="B190" t="s">
        <v>1200</v>
      </c>
      <c r="C190" s="25">
        <v>3</v>
      </c>
      <c r="D190" t="s">
        <v>625</v>
      </c>
      <c r="E190">
        <v>70</v>
      </c>
      <c r="F190" s="25">
        <f t="shared" si="6"/>
        <v>10.5</v>
      </c>
      <c r="G190">
        <f t="shared" si="7"/>
        <v>1</v>
      </c>
      <c r="H190">
        <f t="shared" si="8"/>
        <v>10.5</v>
      </c>
    </row>
    <row r="191" spans="1:8" x14ac:dyDescent="0.25">
      <c r="A191" t="s">
        <v>489</v>
      </c>
      <c r="B191" t="s">
        <v>1201</v>
      </c>
      <c r="C191" s="25">
        <v>1</v>
      </c>
      <c r="D191" t="s">
        <v>625</v>
      </c>
      <c r="E191">
        <v>80</v>
      </c>
      <c r="F191" s="25">
        <f t="shared" si="6"/>
        <v>12</v>
      </c>
      <c r="G191">
        <f t="shared" si="7"/>
        <v>1</v>
      </c>
      <c r="H191">
        <f t="shared" si="8"/>
        <v>12</v>
      </c>
    </row>
    <row r="192" spans="1:8" x14ac:dyDescent="0.25">
      <c r="A192" t="s">
        <v>489</v>
      </c>
      <c r="B192" t="s">
        <v>1201</v>
      </c>
      <c r="C192" s="25">
        <v>2</v>
      </c>
      <c r="D192" t="s">
        <v>569</v>
      </c>
      <c r="E192">
        <v>10</v>
      </c>
      <c r="F192" s="25">
        <f t="shared" si="6"/>
        <v>1.5</v>
      </c>
      <c r="G192">
        <f t="shared" si="7"/>
        <v>3</v>
      </c>
      <c r="H192">
        <f t="shared" si="8"/>
        <v>4.5</v>
      </c>
    </row>
    <row r="193" spans="1:8" x14ac:dyDescent="0.25">
      <c r="A193" t="s">
        <v>489</v>
      </c>
      <c r="B193" t="s">
        <v>1201</v>
      </c>
      <c r="C193" s="25">
        <v>3</v>
      </c>
      <c r="D193" t="s">
        <v>635</v>
      </c>
      <c r="E193">
        <v>10</v>
      </c>
      <c r="F193" s="25">
        <f t="shared" si="6"/>
        <v>1.5</v>
      </c>
      <c r="G193">
        <f t="shared" si="7"/>
        <v>1</v>
      </c>
      <c r="H193">
        <f t="shared" si="8"/>
        <v>1.5</v>
      </c>
    </row>
    <row r="194" spans="1:8" x14ac:dyDescent="0.25">
      <c r="A194" t="s">
        <v>489</v>
      </c>
      <c r="B194" t="s">
        <v>1202</v>
      </c>
      <c r="C194" s="25">
        <v>1</v>
      </c>
      <c r="D194" t="s">
        <v>601</v>
      </c>
      <c r="E194">
        <v>100</v>
      </c>
      <c r="F194" s="25">
        <f t="shared" ref="F194:F257" si="9">(E194/100)*15</f>
        <v>15</v>
      </c>
      <c r="G194">
        <f t="shared" ref="G194:G257" si="10">VLOOKUP(D194,$K$2:$L$74,2,0)</f>
        <v>3</v>
      </c>
      <c r="H194">
        <f t="shared" ref="H194:H257" si="11">F194*G194</f>
        <v>45</v>
      </c>
    </row>
    <row r="195" spans="1:8" x14ac:dyDescent="0.25">
      <c r="A195" t="s">
        <v>489</v>
      </c>
      <c r="B195" t="s">
        <v>1204</v>
      </c>
      <c r="C195" s="25">
        <v>1</v>
      </c>
      <c r="D195" t="s">
        <v>622</v>
      </c>
      <c r="E195">
        <v>100</v>
      </c>
      <c r="F195" s="25">
        <f t="shared" si="9"/>
        <v>15</v>
      </c>
      <c r="G195">
        <f t="shared" si="10"/>
        <v>1</v>
      </c>
      <c r="H195">
        <f t="shared" si="11"/>
        <v>15</v>
      </c>
    </row>
    <row r="196" spans="1:8" x14ac:dyDescent="0.25">
      <c r="A196" t="s">
        <v>489</v>
      </c>
      <c r="B196" t="s">
        <v>1205</v>
      </c>
      <c r="C196" s="25">
        <v>1</v>
      </c>
      <c r="D196" t="s">
        <v>549</v>
      </c>
      <c r="E196">
        <v>70</v>
      </c>
      <c r="F196" s="25">
        <f t="shared" si="9"/>
        <v>10.5</v>
      </c>
      <c r="G196">
        <f t="shared" si="10"/>
        <v>1</v>
      </c>
      <c r="H196">
        <f t="shared" si="11"/>
        <v>10.5</v>
      </c>
    </row>
    <row r="197" spans="1:8" x14ac:dyDescent="0.25">
      <c r="A197" t="s">
        <v>489</v>
      </c>
      <c r="B197" t="s">
        <v>1205</v>
      </c>
      <c r="C197" s="25">
        <v>2</v>
      </c>
      <c r="D197" t="s">
        <v>640</v>
      </c>
      <c r="E197">
        <v>20</v>
      </c>
      <c r="F197" s="25">
        <f t="shared" si="9"/>
        <v>3</v>
      </c>
      <c r="G197">
        <f t="shared" si="10"/>
        <v>3</v>
      </c>
      <c r="H197">
        <f t="shared" si="11"/>
        <v>9</v>
      </c>
    </row>
    <row r="198" spans="1:8" x14ac:dyDescent="0.25">
      <c r="A198" t="s">
        <v>489</v>
      </c>
      <c r="B198" t="s">
        <v>1205</v>
      </c>
      <c r="C198" s="25">
        <v>3</v>
      </c>
      <c r="D198" t="s">
        <v>633</v>
      </c>
      <c r="E198">
        <v>10</v>
      </c>
      <c r="F198" s="25">
        <f t="shared" si="9"/>
        <v>1.5</v>
      </c>
      <c r="G198">
        <f t="shared" si="10"/>
        <v>3</v>
      </c>
      <c r="H198">
        <f t="shared" si="11"/>
        <v>4.5</v>
      </c>
    </row>
    <row r="199" spans="1:8" x14ac:dyDescent="0.25">
      <c r="A199" t="s">
        <v>489</v>
      </c>
      <c r="B199" t="s">
        <v>1206</v>
      </c>
      <c r="C199" s="25">
        <v>1</v>
      </c>
      <c r="D199" t="s">
        <v>625</v>
      </c>
      <c r="E199">
        <v>100</v>
      </c>
      <c r="F199" s="25">
        <f t="shared" si="9"/>
        <v>15</v>
      </c>
      <c r="G199">
        <f t="shared" si="10"/>
        <v>1</v>
      </c>
      <c r="H199">
        <f t="shared" si="11"/>
        <v>15</v>
      </c>
    </row>
    <row r="200" spans="1:8" x14ac:dyDescent="0.25">
      <c r="A200" t="s">
        <v>489</v>
      </c>
      <c r="B200" t="s">
        <v>1207</v>
      </c>
      <c r="C200" s="25">
        <v>1</v>
      </c>
      <c r="D200" t="s">
        <v>1081</v>
      </c>
      <c r="E200">
        <v>100</v>
      </c>
      <c r="F200" s="25">
        <f t="shared" si="9"/>
        <v>15</v>
      </c>
      <c r="G200">
        <f t="shared" si="10"/>
        <v>1</v>
      </c>
      <c r="H200">
        <f t="shared" si="11"/>
        <v>15</v>
      </c>
    </row>
    <row r="201" spans="1:8" x14ac:dyDescent="0.25">
      <c r="A201" t="s">
        <v>489</v>
      </c>
      <c r="B201" t="s">
        <v>1208</v>
      </c>
      <c r="C201" s="25">
        <v>1</v>
      </c>
      <c r="D201" t="s">
        <v>622</v>
      </c>
      <c r="E201">
        <v>100</v>
      </c>
      <c r="F201" s="25">
        <f t="shared" si="9"/>
        <v>15</v>
      </c>
      <c r="G201">
        <f t="shared" si="10"/>
        <v>1</v>
      </c>
      <c r="H201">
        <f t="shared" si="11"/>
        <v>15</v>
      </c>
    </row>
    <row r="202" spans="1:8" x14ac:dyDescent="0.25">
      <c r="A202" t="s">
        <v>489</v>
      </c>
      <c r="B202" t="s">
        <v>1210</v>
      </c>
      <c r="C202" s="25">
        <v>1</v>
      </c>
      <c r="D202" t="s">
        <v>654</v>
      </c>
      <c r="E202">
        <v>100</v>
      </c>
      <c r="F202" s="25">
        <f t="shared" si="9"/>
        <v>15</v>
      </c>
      <c r="G202">
        <f t="shared" si="10"/>
        <v>1</v>
      </c>
      <c r="H202">
        <f t="shared" si="11"/>
        <v>15</v>
      </c>
    </row>
    <row r="203" spans="1:8" x14ac:dyDescent="0.25">
      <c r="A203" t="s">
        <v>489</v>
      </c>
      <c r="B203" t="s">
        <v>1211</v>
      </c>
      <c r="C203" s="25">
        <v>1</v>
      </c>
      <c r="D203" t="s">
        <v>584</v>
      </c>
      <c r="E203">
        <v>75</v>
      </c>
      <c r="F203" s="25">
        <f t="shared" si="9"/>
        <v>11.25</v>
      </c>
      <c r="G203">
        <f t="shared" si="10"/>
        <v>1</v>
      </c>
      <c r="H203">
        <f t="shared" si="11"/>
        <v>11.25</v>
      </c>
    </row>
    <row r="204" spans="1:8" x14ac:dyDescent="0.25">
      <c r="A204" t="s">
        <v>489</v>
      </c>
      <c r="B204" t="s">
        <v>1211</v>
      </c>
      <c r="C204" s="25">
        <v>2</v>
      </c>
      <c r="D204" t="s">
        <v>556</v>
      </c>
      <c r="E204">
        <v>15</v>
      </c>
      <c r="F204" s="25">
        <f t="shared" si="9"/>
        <v>2.25</v>
      </c>
      <c r="G204">
        <f t="shared" si="10"/>
        <v>1</v>
      </c>
      <c r="H204">
        <f t="shared" si="11"/>
        <v>2.25</v>
      </c>
    </row>
    <row r="205" spans="1:8" x14ac:dyDescent="0.25">
      <c r="A205" t="s">
        <v>489</v>
      </c>
      <c r="B205" t="s">
        <v>1211</v>
      </c>
      <c r="C205" s="25">
        <v>3</v>
      </c>
      <c r="D205" t="s">
        <v>594</v>
      </c>
      <c r="E205">
        <v>5</v>
      </c>
      <c r="F205" s="25">
        <f t="shared" si="9"/>
        <v>0.75</v>
      </c>
      <c r="G205">
        <f t="shared" si="10"/>
        <v>3</v>
      </c>
      <c r="H205">
        <f t="shared" si="11"/>
        <v>2.25</v>
      </c>
    </row>
    <row r="206" spans="1:8" x14ac:dyDescent="0.25">
      <c r="A206" t="s">
        <v>489</v>
      </c>
      <c r="B206" t="s">
        <v>1211</v>
      </c>
      <c r="C206" s="25">
        <v>4</v>
      </c>
      <c r="D206" t="s">
        <v>665</v>
      </c>
      <c r="E206">
        <v>5</v>
      </c>
      <c r="F206" s="25">
        <f t="shared" si="9"/>
        <v>0.75</v>
      </c>
      <c r="G206">
        <f t="shared" si="10"/>
        <v>3</v>
      </c>
      <c r="H206">
        <f t="shared" si="11"/>
        <v>2.25</v>
      </c>
    </row>
    <row r="207" spans="1:8" x14ac:dyDescent="0.25">
      <c r="A207" t="s">
        <v>489</v>
      </c>
      <c r="B207" t="s">
        <v>1212</v>
      </c>
      <c r="C207" s="25">
        <v>1</v>
      </c>
      <c r="D207" t="s">
        <v>558</v>
      </c>
      <c r="E207">
        <v>100</v>
      </c>
      <c r="F207" s="25">
        <f t="shared" si="9"/>
        <v>15</v>
      </c>
      <c r="G207">
        <f t="shared" si="10"/>
        <v>1</v>
      </c>
      <c r="H207">
        <f t="shared" si="11"/>
        <v>15</v>
      </c>
    </row>
    <row r="208" spans="1:8" x14ac:dyDescent="0.25">
      <c r="A208" t="s">
        <v>489</v>
      </c>
      <c r="B208" t="s">
        <v>1213</v>
      </c>
      <c r="C208" s="25">
        <v>1</v>
      </c>
      <c r="D208" t="s">
        <v>633</v>
      </c>
      <c r="E208">
        <f>(1/3)*100</f>
        <v>33.333333333333329</v>
      </c>
      <c r="F208" s="25">
        <f t="shared" si="9"/>
        <v>4.9999999999999991</v>
      </c>
      <c r="G208">
        <f t="shared" si="10"/>
        <v>3</v>
      </c>
      <c r="H208">
        <f t="shared" si="11"/>
        <v>14.999999999999996</v>
      </c>
    </row>
    <row r="209" spans="1:8" x14ac:dyDescent="0.25">
      <c r="A209" t="s">
        <v>489</v>
      </c>
      <c r="B209" t="s">
        <v>1213</v>
      </c>
      <c r="C209" s="25">
        <v>2</v>
      </c>
      <c r="D209" t="s">
        <v>633</v>
      </c>
      <c r="E209">
        <f>(1/3)*100</f>
        <v>33.333333333333329</v>
      </c>
      <c r="F209" s="25">
        <f t="shared" si="9"/>
        <v>4.9999999999999991</v>
      </c>
      <c r="G209">
        <f t="shared" si="10"/>
        <v>3</v>
      </c>
      <c r="H209">
        <f t="shared" si="11"/>
        <v>14.999999999999996</v>
      </c>
    </row>
    <row r="210" spans="1:8" x14ac:dyDescent="0.25">
      <c r="A210" t="s">
        <v>489</v>
      </c>
      <c r="B210" t="s">
        <v>1213</v>
      </c>
      <c r="C210" s="25">
        <v>3</v>
      </c>
      <c r="D210" t="s">
        <v>633</v>
      </c>
      <c r="E210">
        <f>(1/3)*100</f>
        <v>33.333333333333329</v>
      </c>
      <c r="F210" s="25">
        <f t="shared" si="9"/>
        <v>4.9999999999999991</v>
      </c>
      <c r="G210">
        <f t="shared" si="10"/>
        <v>3</v>
      </c>
      <c r="H210">
        <f t="shared" si="11"/>
        <v>14.999999999999996</v>
      </c>
    </row>
    <row r="211" spans="1:8" x14ac:dyDescent="0.25">
      <c r="A211" t="s">
        <v>489</v>
      </c>
      <c r="B211" t="s">
        <v>1214</v>
      </c>
      <c r="C211" s="25">
        <v>1</v>
      </c>
      <c r="D211" t="s">
        <v>625</v>
      </c>
      <c r="E211">
        <v>70</v>
      </c>
      <c r="F211" s="25">
        <f t="shared" si="9"/>
        <v>10.5</v>
      </c>
      <c r="G211">
        <f t="shared" si="10"/>
        <v>1</v>
      </c>
      <c r="H211">
        <f t="shared" si="11"/>
        <v>10.5</v>
      </c>
    </row>
    <row r="212" spans="1:8" x14ac:dyDescent="0.25">
      <c r="A212" t="s">
        <v>489</v>
      </c>
      <c r="B212" t="s">
        <v>1214</v>
      </c>
      <c r="C212" s="25">
        <v>2</v>
      </c>
      <c r="D212" t="s">
        <v>626</v>
      </c>
      <c r="E212">
        <v>20</v>
      </c>
      <c r="F212" s="25">
        <f t="shared" si="9"/>
        <v>3</v>
      </c>
      <c r="G212">
        <f t="shared" si="10"/>
        <v>1</v>
      </c>
      <c r="H212">
        <f t="shared" si="11"/>
        <v>3</v>
      </c>
    </row>
    <row r="213" spans="1:8" x14ac:dyDescent="0.25">
      <c r="A213" t="s">
        <v>489</v>
      </c>
      <c r="B213" t="s">
        <v>1214</v>
      </c>
      <c r="C213" s="25">
        <v>3</v>
      </c>
      <c r="D213" t="s">
        <v>593</v>
      </c>
      <c r="E213">
        <v>10</v>
      </c>
      <c r="F213" s="25">
        <f t="shared" si="9"/>
        <v>1.5</v>
      </c>
      <c r="G213">
        <f t="shared" si="10"/>
        <v>3</v>
      </c>
      <c r="H213">
        <f t="shared" si="11"/>
        <v>4.5</v>
      </c>
    </row>
    <row r="214" spans="1:8" x14ac:dyDescent="0.25">
      <c r="A214" t="s">
        <v>489</v>
      </c>
      <c r="B214" t="s">
        <v>1215</v>
      </c>
      <c r="C214" s="25">
        <v>1</v>
      </c>
      <c r="D214" t="s">
        <v>636</v>
      </c>
      <c r="E214">
        <v>50</v>
      </c>
      <c r="F214" s="25">
        <f t="shared" si="9"/>
        <v>7.5</v>
      </c>
      <c r="G214">
        <f t="shared" si="10"/>
        <v>3</v>
      </c>
      <c r="H214">
        <f t="shared" si="11"/>
        <v>22.5</v>
      </c>
    </row>
    <row r="215" spans="1:8" x14ac:dyDescent="0.25">
      <c r="A215" t="s">
        <v>489</v>
      </c>
      <c r="B215" t="s">
        <v>1215</v>
      </c>
      <c r="C215" s="25">
        <v>2</v>
      </c>
      <c r="D215" t="s">
        <v>549</v>
      </c>
      <c r="E215">
        <v>50</v>
      </c>
      <c r="F215" s="25">
        <f t="shared" si="9"/>
        <v>7.5</v>
      </c>
      <c r="G215">
        <f t="shared" si="10"/>
        <v>1</v>
      </c>
      <c r="H215">
        <f t="shared" si="11"/>
        <v>7.5</v>
      </c>
    </row>
    <row r="216" spans="1:8" x14ac:dyDescent="0.25">
      <c r="A216" t="s">
        <v>489</v>
      </c>
      <c r="B216" t="s">
        <v>1216</v>
      </c>
      <c r="C216" s="25">
        <v>1</v>
      </c>
      <c r="D216" t="s">
        <v>640</v>
      </c>
      <c r="E216">
        <v>100</v>
      </c>
      <c r="F216" s="25">
        <f t="shared" si="9"/>
        <v>15</v>
      </c>
      <c r="G216">
        <f t="shared" si="10"/>
        <v>3</v>
      </c>
      <c r="H216">
        <f t="shared" si="11"/>
        <v>45</v>
      </c>
    </row>
    <row r="217" spans="1:8" x14ac:dyDescent="0.25">
      <c r="A217" t="s">
        <v>502</v>
      </c>
      <c r="B217" t="s">
        <v>1218</v>
      </c>
      <c r="C217" s="25">
        <v>1</v>
      </c>
      <c r="D217" t="s">
        <v>601</v>
      </c>
      <c r="E217">
        <v>80</v>
      </c>
      <c r="F217" s="25">
        <f t="shared" si="9"/>
        <v>12</v>
      </c>
      <c r="G217">
        <f t="shared" si="10"/>
        <v>3</v>
      </c>
      <c r="H217">
        <f t="shared" si="11"/>
        <v>36</v>
      </c>
    </row>
    <row r="218" spans="1:8" x14ac:dyDescent="0.25">
      <c r="A218" t="s">
        <v>502</v>
      </c>
      <c r="B218" t="s">
        <v>1218</v>
      </c>
      <c r="C218" s="25">
        <v>2</v>
      </c>
      <c r="D218" t="s">
        <v>593</v>
      </c>
      <c r="E218">
        <v>20</v>
      </c>
      <c r="F218" s="25">
        <f t="shared" si="9"/>
        <v>3</v>
      </c>
      <c r="G218">
        <f t="shared" si="10"/>
        <v>3</v>
      </c>
      <c r="H218">
        <f t="shared" si="11"/>
        <v>9</v>
      </c>
    </row>
    <row r="219" spans="1:8" x14ac:dyDescent="0.25">
      <c r="A219" t="s">
        <v>502</v>
      </c>
      <c r="B219" t="s">
        <v>1219</v>
      </c>
      <c r="C219" s="25">
        <v>1</v>
      </c>
      <c r="D219" t="s">
        <v>601</v>
      </c>
      <c r="E219">
        <v>80</v>
      </c>
      <c r="F219" s="25">
        <f t="shared" si="9"/>
        <v>12</v>
      </c>
      <c r="G219">
        <f t="shared" si="10"/>
        <v>3</v>
      </c>
      <c r="H219">
        <f t="shared" si="11"/>
        <v>36</v>
      </c>
    </row>
    <row r="220" spans="1:8" x14ac:dyDescent="0.25">
      <c r="A220" t="s">
        <v>502</v>
      </c>
      <c r="B220" t="s">
        <v>1219</v>
      </c>
      <c r="C220" s="25">
        <v>2</v>
      </c>
      <c r="D220" t="s">
        <v>593</v>
      </c>
      <c r="E220">
        <v>20</v>
      </c>
      <c r="F220" s="25">
        <f t="shared" si="9"/>
        <v>3</v>
      </c>
      <c r="G220">
        <f t="shared" si="10"/>
        <v>3</v>
      </c>
      <c r="H220">
        <f t="shared" si="11"/>
        <v>9</v>
      </c>
    </row>
    <row r="221" spans="1:8" x14ac:dyDescent="0.25">
      <c r="A221" t="s">
        <v>502</v>
      </c>
      <c r="B221" t="s">
        <v>1220</v>
      </c>
      <c r="C221" s="25">
        <v>1</v>
      </c>
      <c r="D221" t="s">
        <v>1109</v>
      </c>
      <c r="E221">
        <v>100</v>
      </c>
      <c r="F221" s="25">
        <f t="shared" si="9"/>
        <v>15</v>
      </c>
      <c r="G221">
        <f t="shared" si="10"/>
        <v>1</v>
      </c>
      <c r="H221">
        <f t="shared" si="11"/>
        <v>15</v>
      </c>
    </row>
    <row r="222" spans="1:8" x14ac:dyDescent="0.25">
      <c r="A222" t="s">
        <v>502</v>
      </c>
      <c r="B222" t="s">
        <v>1221</v>
      </c>
      <c r="C222" s="25">
        <v>1</v>
      </c>
      <c r="D222" t="s">
        <v>576</v>
      </c>
      <c r="E222">
        <v>70</v>
      </c>
      <c r="F222" s="25">
        <f t="shared" si="9"/>
        <v>10.5</v>
      </c>
      <c r="G222">
        <f t="shared" si="10"/>
        <v>3</v>
      </c>
      <c r="H222">
        <f t="shared" si="11"/>
        <v>31.5</v>
      </c>
    </row>
    <row r="223" spans="1:8" x14ac:dyDescent="0.25">
      <c r="A223" t="s">
        <v>502</v>
      </c>
      <c r="B223" t="s">
        <v>1221</v>
      </c>
      <c r="C223" s="25">
        <v>2</v>
      </c>
      <c r="D223" t="s">
        <v>556</v>
      </c>
      <c r="E223">
        <v>15</v>
      </c>
      <c r="F223" s="25">
        <f t="shared" si="9"/>
        <v>2.25</v>
      </c>
      <c r="G223">
        <f t="shared" si="10"/>
        <v>1</v>
      </c>
      <c r="H223">
        <f t="shared" si="11"/>
        <v>2.25</v>
      </c>
    </row>
    <row r="224" spans="1:8" x14ac:dyDescent="0.25">
      <c r="A224" t="s">
        <v>502</v>
      </c>
      <c r="B224" t="s">
        <v>1221</v>
      </c>
      <c r="C224" s="25">
        <v>3</v>
      </c>
      <c r="D224" t="s">
        <v>668</v>
      </c>
      <c r="E224">
        <v>15</v>
      </c>
      <c r="F224" s="25">
        <f t="shared" si="9"/>
        <v>2.25</v>
      </c>
      <c r="G224">
        <f t="shared" si="10"/>
        <v>3</v>
      </c>
      <c r="H224">
        <f t="shared" si="11"/>
        <v>6.75</v>
      </c>
    </row>
    <row r="225" spans="1:8" x14ac:dyDescent="0.25">
      <c r="A225" t="s">
        <v>502</v>
      </c>
      <c r="B225" t="s">
        <v>1222</v>
      </c>
      <c r="C225" s="25">
        <v>1</v>
      </c>
      <c r="D225" t="s">
        <v>601</v>
      </c>
      <c r="E225">
        <v>80</v>
      </c>
      <c r="F225" s="25">
        <f t="shared" si="9"/>
        <v>12</v>
      </c>
      <c r="G225">
        <f t="shared" si="10"/>
        <v>3</v>
      </c>
      <c r="H225">
        <f t="shared" si="11"/>
        <v>36</v>
      </c>
    </row>
    <row r="226" spans="1:8" x14ac:dyDescent="0.25">
      <c r="A226" t="s">
        <v>502</v>
      </c>
      <c r="B226" t="s">
        <v>1222</v>
      </c>
      <c r="C226" s="25">
        <v>2</v>
      </c>
      <c r="D226" t="s">
        <v>625</v>
      </c>
      <c r="E226">
        <v>20</v>
      </c>
      <c r="F226" s="25">
        <f t="shared" si="9"/>
        <v>3</v>
      </c>
      <c r="G226">
        <f t="shared" si="10"/>
        <v>1</v>
      </c>
      <c r="H226">
        <f t="shared" si="11"/>
        <v>3</v>
      </c>
    </row>
    <row r="227" spans="1:8" x14ac:dyDescent="0.25">
      <c r="A227" t="s">
        <v>502</v>
      </c>
      <c r="B227" t="s">
        <v>1223</v>
      </c>
      <c r="C227" s="25">
        <v>1</v>
      </c>
      <c r="D227" t="s">
        <v>556</v>
      </c>
      <c r="E227">
        <v>100</v>
      </c>
      <c r="F227" s="25">
        <f t="shared" si="9"/>
        <v>15</v>
      </c>
      <c r="G227">
        <f t="shared" si="10"/>
        <v>1</v>
      </c>
      <c r="H227">
        <f t="shared" si="11"/>
        <v>15</v>
      </c>
    </row>
    <row r="228" spans="1:8" x14ac:dyDescent="0.25">
      <c r="A228" t="s">
        <v>502</v>
      </c>
      <c r="B228" t="s">
        <v>1224</v>
      </c>
      <c r="C228" s="25">
        <v>1</v>
      </c>
      <c r="D228" t="s">
        <v>603</v>
      </c>
      <c r="E228">
        <v>50</v>
      </c>
      <c r="F228" s="25">
        <f t="shared" si="9"/>
        <v>7.5</v>
      </c>
      <c r="G228">
        <f t="shared" si="10"/>
        <v>3</v>
      </c>
      <c r="H228">
        <f t="shared" si="11"/>
        <v>22.5</v>
      </c>
    </row>
    <row r="229" spans="1:8" x14ac:dyDescent="0.25">
      <c r="A229" t="s">
        <v>502</v>
      </c>
      <c r="B229" t="s">
        <v>1224</v>
      </c>
      <c r="C229" s="25">
        <v>2</v>
      </c>
      <c r="D229" t="s">
        <v>625</v>
      </c>
      <c r="E229">
        <v>25</v>
      </c>
      <c r="F229" s="25">
        <f t="shared" si="9"/>
        <v>3.75</v>
      </c>
      <c r="G229">
        <f t="shared" si="10"/>
        <v>1</v>
      </c>
      <c r="H229">
        <f t="shared" si="11"/>
        <v>3.75</v>
      </c>
    </row>
    <row r="230" spans="1:8" x14ac:dyDescent="0.25">
      <c r="A230" t="s">
        <v>502</v>
      </c>
      <c r="B230" t="s">
        <v>1224</v>
      </c>
      <c r="C230" s="25">
        <v>3</v>
      </c>
      <c r="D230" t="s">
        <v>612</v>
      </c>
      <c r="E230">
        <v>25</v>
      </c>
      <c r="F230" s="25">
        <f t="shared" si="9"/>
        <v>3.75</v>
      </c>
      <c r="G230">
        <f t="shared" si="10"/>
        <v>3</v>
      </c>
      <c r="H230">
        <f t="shared" si="11"/>
        <v>11.25</v>
      </c>
    </row>
    <row r="231" spans="1:8" x14ac:dyDescent="0.25">
      <c r="A231" t="s">
        <v>502</v>
      </c>
      <c r="B231" t="s">
        <v>1224</v>
      </c>
      <c r="C231" s="25">
        <v>4</v>
      </c>
      <c r="D231" t="s">
        <v>570</v>
      </c>
      <c r="E231">
        <v>0</v>
      </c>
      <c r="F231" s="25">
        <f t="shared" si="9"/>
        <v>0</v>
      </c>
      <c r="G231">
        <f t="shared" si="10"/>
        <v>3</v>
      </c>
      <c r="H231">
        <f t="shared" si="11"/>
        <v>0</v>
      </c>
    </row>
    <row r="232" spans="1:8" x14ac:dyDescent="0.25">
      <c r="A232" t="s">
        <v>502</v>
      </c>
      <c r="B232" t="s">
        <v>1224</v>
      </c>
      <c r="C232" s="25">
        <v>5</v>
      </c>
      <c r="D232" t="s">
        <v>580</v>
      </c>
      <c r="E232">
        <v>0</v>
      </c>
      <c r="F232" s="25">
        <f t="shared" si="9"/>
        <v>0</v>
      </c>
      <c r="G232">
        <f t="shared" si="10"/>
        <v>1</v>
      </c>
      <c r="H232">
        <f t="shared" si="11"/>
        <v>0</v>
      </c>
    </row>
    <row r="233" spans="1:8" x14ac:dyDescent="0.25">
      <c r="A233" t="s">
        <v>502</v>
      </c>
      <c r="B233" t="s">
        <v>1224</v>
      </c>
      <c r="C233" s="25">
        <v>6</v>
      </c>
      <c r="D233" t="s">
        <v>593</v>
      </c>
      <c r="E233">
        <v>0</v>
      </c>
      <c r="F233" s="25">
        <f t="shared" si="9"/>
        <v>0</v>
      </c>
      <c r="G233">
        <f t="shared" si="10"/>
        <v>3</v>
      </c>
      <c r="H233">
        <f t="shared" si="11"/>
        <v>0</v>
      </c>
    </row>
    <row r="234" spans="1:8" x14ac:dyDescent="0.25">
      <c r="A234" t="s">
        <v>502</v>
      </c>
      <c r="B234" t="s">
        <v>1225</v>
      </c>
      <c r="C234" s="25">
        <v>1</v>
      </c>
      <c r="D234" t="s">
        <v>1114</v>
      </c>
      <c r="E234">
        <v>100</v>
      </c>
      <c r="F234" s="25">
        <f t="shared" si="9"/>
        <v>15</v>
      </c>
      <c r="G234">
        <f t="shared" si="10"/>
        <v>1</v>
      </c>
      <c r="H234">
        <f t="shared" si="11"/>
        <v>15</v>
      </c>
    </row>
    <row r="235" spans="1:8" x14ac:dyDescent="0.25">
      <c r="A235" t="s">
        <v>502</v>
      </c>
      <c r="B235" t="s">
        <v>1226</v>
      </c>
      <c r="C235" s="25">
        <v>1</v>
      </c>
      <c r="D235" t="s">
        <v>575</v>
      </c>
      <c r="E235">
        <v>70</v>
      </c>
      <c r="F235" s="25">
        <f t="shared" si="9"/>
        <v>10.5</v>
      </c>
      <c r="G235">
        <f t="shared" si="10"/>
        <v>3</v>
      </c>
      <c r="H235">
        <f t="shared" si="11"/>
        <v>31.5</v>
      </c>
    </row>
    <row r="236" spans="1:8" x14ac:dyDescent="0.25">
      <c r="A236" t="s">
        <v>502</v>
      </c>
      <c r="B236" t="s">
        <v>1226</v>
      </c>
      <c r="C236" s="25">
        <v>2</v>
      </c>
      <c r="D236" t="s">
        <v>556</v>
      </c>
      <c r="E236">
        <v>15</v>
      </c>
      <c r="F236" s="25">
        <f t="shared" si="9"/>
        <v>2.25</v>
      </c>
      <c r="G236">
        <f t="shared" si="10"/>
        <v>1</v>
      </c>
      <c r="H236">
        <f t="shared" si="11"/>
        <v>2.25</v>
      </c>
    </row>
    <row r="237" spans="1:8" x14ac:dyDescent="0.25">
      <c r="A237" t="s">
        <v>502</v>
      </c>
      <c r="B237" t="s">
        <v>1226</v>
      </c>
      <c r="C237" s="25">
        <v>3</v>
      </c>
      <c r="D237" t="s">
        <v>668</v>
      </c>
      <c r="E237">
        <v>15</v>
      </c>
      <c r="F237" s="25">
        <f t="shared" si="9"/>
        <v>2.25</v>
      </c>
      <c r="G237">
        <f t="shared" si="10"/>
        <v>3</v>
      </c>
      <c r="H237">
        <f t="shared" si="11"/>
        <v>6.75</v>
      </c>
    </row>
    <row r="238" spans="1:8" x14ac:dyDescent="0.25">
      <c r="A238" t="s">
        <v>502</v>
      </c>
      <c r="B238" t="s">
        <v>1227</v>
      </c>
      <c r="C238" s="25">
        <v>1</v>
      </c>
      <c r="D238" t="s">
        <v>612</v>
      </c>
      <c r="E238">
        <v>5</v>
      </c>
      <c r="F238" s="25">
        <f t="shared" si="9"/>
        <v>0.75</v>
      </c>
      <c r="G238">
        <f t="shared" si="10"/>
        <v>3</v>
      </c>
      <c r="H238">
        <f t="shared" si="11"/>
        <v>2.25</v>
      </c>
    </row>
    <row r="239" spans="1:8" x14ac:dyDescent="0.25">
      <c r="A239" t="s">
        <v>502</v>
      </c>
      <c r="B239" t="s">
        <v>1227</v>
      </c>
      <c r="C239" s="25">
        <v>2</v>
      </c>
      <c r="D239" t="s">
        <v>601</v>
      </c>
      <c r="E239">
        <v>15</v>
      </c>
      <c r="F239" s="25">
        <f t="shared" si="9"/>
        <v>2.25</v>
      </c>
      <c r="G239">
        <f t="shared" si="10"/>
        <v>3</v>
      </c>
      <c r="H239">
        <f t="shared" si="11"/>
        <v>6.75</v>
      </c>
    </row>
    <row r="240" spans="1:8" x14ac:dyDescent="0.25">
      <c r="A240" t="s">
        <v>502</v>
      </c>
      <c r="B240" t="s">
        <v>1227</v>
      </c>
      <c r="C240" s="25">
        <v>3</v>
      </c>
      <c r="D240" t="s">
        <v>625</v>
      </c>
      <c r="E240">
        <v>80</v>
      </c>
      <c r="F240" s="25">
        <f t="shared" si="9"/>
        <v>12</v>
      </c>
      <c r="G240">
        <f t="shared" si="10"/>
        <v>1</v>
      </c>
      <c r="H240">
        <f t="shared" si="11"/>
        <v>12</v>
      </c>
    </row>
    <row r="241" spans="1:8" x14ac:dyDescent="0.25">
      <c r="A241" t="s">
        <v>502</v>
      </c>
      <c r="B241" t="s">
        <v>1228</v>
      </c>
      <c r="C241" s="25">
        <v>1</v>
      </c>
      <c r="D241" t="s">
        <v>642</v>
      </c>
      <c r="E241">
        <v>100</v>
      </c>
      <c r="F241" s="25">
        <f t="shared" si="9"/>
        <v>15</v>
      </c>
      <c r="G241">
        <f t="shared" si="10"/>
        <v>1</v>
      </c>
      <c r="H241">
        <f t="shared" si="11"/>
        <v>15</v>
      </c>
    </row>
    <row r="242" spans="1:8" x14ac:dyDescent="0.25">
      <c r="A242" t="s">
        <v>502</v>
      </c>
      <c r="B242" t="s">
        <v>1229</v>
      </c>
      <c r="C242" s="25">
        <v>1</v>
      </c>
      <c r="D242" t="s">
        <v>604</v>
      </c>
      <c r="E242">
        <v>50</v>
      </c>
      <c r="F242" s="25">
        <f t="shared" si="9"/>
        <v>7.5</v>
      </c>
      <c r="G242">
        <f t="shared" si="10"/>
        <v>3</v>
      </c>
      <c r="H242">
        <f t="shared" si="11"/>
        <v>22.5</v>
      </c>
    </row>
    <row r="243" spans="1:8" x14ac:dyDescent="0.25">
      <c r="A243" t="s">
        <v>502</v>
      </c>
      <c r="B243" t="s">
        <v>1229</v>
      </c>
      <c r="C243" s="25">
        <v>2</v>
      </c>
      <c r="D243" t="s">
        <v>604</v>
      </c>
      <c r="E243">
        <v>50</v>
      </c>
      <c r="F243" s="25">
        <f t="shared" si="9"/>
        <v>7.5</v>
      </c>
      <c r="G243">
        <f t="shared" si="10"/>
        <v>3</v>
      </c>
      <c r="H243">
        <f t="shared" si="11"/>
        <v>22.5</v>
      </c>
    </row>
    <row r="244" spans="1:8" x14ac:dyDescent="0.25">
      <c r="A244" t="s">
        <v>502</v>
      </c>
      <c r="B244" t="s">
        <v>1230</v>
      </c>
      <c r="C244" s="25">
        <v>1</v>
      </c>
      <c r="D244" t="s">
        <v>1107</v>
      </c>
      <c r="E244">
        <v>100</v>
      </c>
      <c r="F244" s="25">
        <f t="shared" si="9"/>
        <v>15</v>
      </c>
      <c r="G244">
        <f t="shared" si="10"/>
        <v>3</v>
      </c>
      <c r="H244">
        <f t="shared" si="11"/>
        <v>45</v>
      </c>
    </row>
    <row r="245" spans="1:8" x14ac:dyDescent="0.25">
      <c r="A245" t="s">
        <v>502</v>
      </c>
      <c r="B245" t="s">
        <v>1231</v>
      </c>
      <c r="C245" s="25">
        <v>1</v>
      </c>
      <c r="D245" t="s">
        <v>549</v>
      </c>
      <c r="E245">
        <v>100</v>
      </c>
      <c r="F245" s="25">
        <f t="shared" si="9"/>
        <v>15</v>
      </c>
      <c r="G245">
        <f t="shared" si="10"/>
        <v>1</v>
      </c>
      <c r="H245">
        <f t="shared" si="11"/>
        <v>15</v>
      </c>
    </row>
    <row r="246" spans="1:8" x14ac:dyDescent="0.25">
      <c r="A246" t="s">
        <v>502</v>
      </c>
      <c r="B246" t="s">
        <v>1232</v>
      </c>
      <c r="C246" s="25">
        <v>1</v>
      </c>
      <c r="D246" t="s">
        <v>601</v>
      </c>
      <c r="E246">
        <v>100</v>
      </c>
      <c r="F246" s="25">
        <f t="shared" si="9"/>
        <v>15</v>
      </c>
      <c r="G246">
        <f t="shared" si="10"/>
        <v>3</v>
      </c>
      <c r="H246">
        <f t="shared" si="11"/>
        <v>45</v>
      </c>
    </row>
    <row r="247" spans="1:8" x14ac:dyDescent="0.25">
      <c r="A247" t="s">
        <v>502</v>
      </c>
      <c r="B247" t="s">
        <v>1233</v>
      </c>
      <c r="C247" s="25">
        <v>1</v>
      </c>
      <c r="D247" t="s">
        <v>558</v>
      </c>
      <c r="E247">
        <v>50</v>
      </c>
      <c r="F247" s="25">
        <f t="shared" si="9"/>
        <v>7.5</v>
      </c>
      <c r="G247">
        <f t="shared" si="10"/>
        <v>1</v>
      </c>
      <c r="H247">
        <f t="shared" si="11"/>
        <v>7.5</v>
      </c>
    </row>
    <row r="248" spans="1:8" x14ac:dyDescent="0.25">
      <c r="A248" t="s">
        <v>502</v>
      </c>
      <c r="B248" t="s">
        <v>1233</v>
      </c>
      <c r="C248" s="25">
        <v>2</v>
      </c>
      <c r="D248" t="s">
        <v>585</v>
      </c>
      <c r="E248">
        <v>30</v>
      </c>
      <c r="F248" s="25">
        <f t="shared" si="9"/>
        <v>4.5</v>
      </c>
      <c r="G248">
        <f t="shared" si="10"/>
        <v>1</v>
      </c>
      <c r="H248">
        <f t="shared" si="11"/>
        <v>4.5</v>
      </c>
    </row>
    <row r="249" spans="1:8" x14ac:dyDescent="0.25">
      <c r="A249" t="s">
        <v>502</v>
      </c>
      <c r="B249" t="s">
        <v>1233</v>
      </c>
      <c r="C249" s="25">
        <v>3</v>
      </c>
      <c r="D249" t="s">
        <v>571</v>
      </c>
      <c r="E249">
        <v>20</v>
      </c>
      <c r="F249" s="25">
        <f t="shared" si="9"/>
        <v>3</v>
      </c>
      <c r="G249">
        <f t="shared" si="10"/>
        <v>3</v>
      </c>
      <c r="H249">
        <f t="shared" si="11"/>
        <v>9</v>
      </c>
    </row>
    <row r="250" spans="1:8" x14ac:dyDescent="0.25">
      <c r="A250" t="s">
        <v>502</v>
      </c>
      <c r="B250" t="s">
        <v>1234</v>
      </c>
      <c r="C250" s="25">
        <v>1</v>
      </c>
      <c r="D250" t="s">
        <v>625</v>
      </c>
      <c r="E250">
        <v>90</v>
      </c>
      <c r="F250" s="25">
        <f t="shared" si="9"/>
        <v>13.5</v>
      </c>
      <c r="G250">
        <f t="shared" si="10"/>
        <v>1</v>
      </c>
      <c r="H250">
        <f t="shared" si="11"/>
        <v>13.5</v>
      </c>
    </row>
    <row r="251" spans="1:8" x14ac:dyDescent="0.25">
      <c r="A251" t="s">
        <v>502</v>
      </c>
      <c r="B251" t="s">
        <v>1234</v>
      </c>
      <c r="C251" s="25">
        <v>2</v>
      </c>
      <c r="D251" t="s">
        <v>593</v>
      </c>
      <c r="E251">
        <v>5</v>
      </c>
      <c r="F251" s="25">
        <f t="shared" si="9"/>
        <v>0.75</v>
      </c>
      <c r="G251">
        <f t="shared" si="10"/>
        <v>3</v>
      </c>
      <c r="H251">
        <f t="shared" si="11"/>
        <v>2.25</v>
      </c>
    </row>
    <row r="252" spans="1:8" x14ac:dyDescent="0.25">
      <c r="A252" t="s">
        <v>502</v>
      </c>
      <c r="B252" t="s">
        <v>1234</v>
      </c>
      <c r="C252" s="25">
        <v>3</v>
      </c>
      <c r="D252" t="s">
        <v>570</v>
      </c>
      <c r="E252">
        <v>5</v>
      </c>
      <c r="F252" s="25">
        <f t="shared" si="9"/>
        <v>0.75</v>
      </c>
      <c r="G252">
        <f t="shared" si="10"/>
        <v>3</v>
      </c>
      <c r="H252">
        <f t="shared" si="11"/>
        <v>2.25</v>
      </c>
    </row>
    <row r="253" spans="1:8" x14ac:dyDescent="0.25">
      <c r="A253" t="s">
        <v>502</v>
      </c>
      <c r="B253" t="s">
        <v>1235</v>
      </c>
      <c r="C253" s="25">
        <v>1</v>
      </c>
      <c r="D253" t="s">
        <v>670</v>
      </c>
      <c r="E253">
        <v>70</v>
      </c>
      <c r="F253" s="25">
        <f t="shared" si="9"/>
        <v>10.5</v>
      </c>
      <c r="G253">
        <f t="shared" si="10"/>
        <v>3</v>
      </c>
      <c r="H253">
        <f t="shared" si="11"/>
        <v>31.5</v>
      </c>
    </row>
    <row r="254" spans="1:8" x14ac:dyDescent="0.25">
      <c r="A254" t="s">
        <v>502</v>
      </c>
      <c r="B254" t="s">
        <v>1235</v>
      </c>
      <c r="C254" s="25">
        <v>2</v>
      </c>
      <c r="D254" t="s">
        <v>656</v>
      </c>
      <c r="E254">
        <v>20</v>
      </c>
      <c r="F254" s="25">
        <f t="shared" si="9"/>
        <v>3</v>
      </c>
      <c r="G254">
        <f t="shared" si="10"/>
        <v>3</v>
      </c>
      <c r="H254">
        <f t="shared" si="11"/>
        <v>9</v>
      </c>
    </row>
    <row r="255" spans="1:8" x14ac:dyDescent="0.25">
      <c r="A255" t="s">
        <v>502</v>
      </c>
      <c r="B255" t="s">
        <v>1235</v>
      </c>
      <c r="C255" s="25">
        <v>3</v>
      </c>
      <c r="D255" t="s">
        <v>632</v>
      </c>
      <c r="E255">
        <v>10</v>
      </c>
      <c r="F255" s="25">
        <f t="shared" si="9"/>
        <v>1.5</v>
      </c>
      <c r="G255">
        <f t="shared" si="10"/>
        <v>1</v>
      </c>
      <c r="H255">
        <f t="shared" si="11"/>
        <v>1.5</v>
      </c>
    </row>
    <row r="256" spans="1:8" x14ac:dyDescent="0.25">
      <c r="A256" t="s">
        <v>502</v>
      </c>
      <c r="B256" t="s">
        <v>1236</v>
      </c>
      <c r="C256" s="25">
        <v>1</v>
      </c>
      <c r="D256" t="s">
        <v>625</v>
      </c>
      <c r="E256">
        <v>20</v>
      </c>
      <c r="F256" s="25">
        <f t="shared" si="9"/>
        <v>3</v>
      </c>
      <c r="G256">
        <f t="shared" si="10"/>
        <v>1</v>
      </c>
      <c r="H256">
        <f t="shared" si="11"/>
        <v>3</v>
      </c>
    </row>
    <row r="257" spans="1:8" x14ac:dyDescent="0.25">
      <c r="A257" t="s">
        <v>502</v>
      </c>
      <c r="B257" t="s">
        <v>1236</v>
      </c>
      <c r="C257" s="25">
        <v>2</v>
      </c>
      <c r="D257" t="s">
        <v>611</v>
      </c>
      <c r="E257">
        <v>80</v>
      </c>
      <c r="F257" s="25">
        <f t="shared" si="9"/>
        <v>12</v>
      </c>
      <c r="G257">
        <f t="shared" si="10"/>
        <v>3</v>
      </c>
      <c r="H257">
        <f t="shared" si="11"/>
        <v>36</v>
      </c>
    </row>
    <row r="258" spans="1:8" x14ac:dyDescent="0.25">
      <c r="A258" t="s">
        <v>502</v>
      </c>
      <c r="B258" t="s">
        <v>1237</v>
      </c>
      <c r="C258" s="25">
        <v>1</v>
      </c>
      <c r="D258" t="s">
        <v>625</v>
      </c>
      <c r="E258">
        <v>50</v>
      </c>
      <c r="F258" s="25">
        <f t="shared" ref="F258:F321" si="12">(E258/100)*15</f>
        <v>7.5</v>
      </c>
      <c r="G258">
        <f t="shared" ref="G258:G321" si="13">VLOOKUP(D258,$K$2:$L$74,2,0)</f>
        <v>1</v>
      </c>
      <c r="H258">
        <f t="shared" ref="H258:H318" si="14">F258*G258</f>
        <v>7.5</v>
      </c>
    </row>
    <row r="259" spans="1:8" x14ac:dyDescent="0.25">
      <c r="A259" t="s">
        <v>502</v>
      </c>
      <c r="B259" t="s">
        <v>1237</v>
      </c>
      <c r="C259" s="25">
        <v>2</v>
      </c>
      <c r="D259" t="s">
        <v>620</v>
      </c>
      <c r="E259">
        <v>50</v>
      </c>
      <c r="F259" s="25">
        <f t="shared" si="12"/>
        <v>7.5</v>
      </c>
      <c r="G259">
        <f t="shared" si="13"/>
        <v>3</v>
      </c>
      <c r="H259">
        <f t="shared" si="14"/>
        <v>22.5</v>
      </c>
    </row>
    <row r="260" spans="1:8" x14ac:dyDescent="0.25">
      <c r="A260" t="s">
        <v>502</v>
      </c>
      <c r="B260" t="s">
        <v>1238</v>
      </c>
      <c r="C260" s="25">
        <v>1</v>
      </c>
      <c r="D260" t="s">
        <v>625</v>
      </c>
      <c r="E260">
        <v>100</v>
      </c>
      <c r="F260" s="25">
        <f t="shared" si="12"/>
        <v>15</v>
      </c>
      <c r="G260">
        <f t="shared" si="13"/>
        <v>1</v>
      </c>
      <c r="H260">
        <f t="shared" si="14"/>
        <v>15</v>
      </c>
    </row>
    <row r="261" spans="1:8" x14ac:dyDescent="0.25">
      <c r="A261" t="s">
        <v>502</v>
      </c>
      <c r="B261" t="s">
        <v>1239</v>
      </c>
      <c r="C261" s="25">
        <v>1</v>
      </c>
      <c r="D261" t="s">
        <v>626</v>
      </c>
      <c r="E261">
        <v>25</v>
      </c>
      <c r="F261" s="25">
        <f t="shared" si="12"/>
        <v>3.75</v>
      </c>
      <c r="G261">
        <f t="shared" si="13"/>
        <v>1</v>
      </c>
      <c r="H261">
        <f t="shared" si="14"/>
        <v>3.75</v>
      </c>
    </row>
    <row r="262" spans="1:8" x14ac:dyDescent="0.25">
      <c r="A262" t="s">
        <v>502</v>
      </c>
      <c r="B262" t="s">
        <v>1239</v>
      </c>
      <c r="C262" s="25">
        <v>2</v>
      </c>
      <c r="D262" t="s">
        <v>626</v>
      </c>
      <c r="E262">
        <v>25</v>
      </c>
      <c r="F262" s="25">
        <f t="shared" si="12"/>
        <v>3.75</v>
      </c>
      <c r="G262">
        <f t="shared" si="13"/>
        <v>1</v>
      </c>
      <c r="H262">
        <f t="shared" si="14"/>
        <v>3.75</v>
      </c>
    </row>
    <row r="263" spans="1:8" x14ac:dyDescent="0.25">
      <c r="A263" t="s">
        <v>502</v>
      </c>
      <c r="B263" t="s">
        <v>1239</v>
      </c>
      <c r="C263" s="25">
        <v>3</v>
      </c>
      <c r="D263" t="s">
        <v>558</v>
      </c>
      <c r="E263">
        <v>25</v>
      </c>
      <c r="F263" s="25">
        <f t="shared" si="12"/>
        <v>3.75</v>
      </c>
      <c r="G263">
        <f t="shared" si="13"/>
        <v>1</v>
      </c>
      <c r="H263">
        <f t="shared" si="14"/>
        <v>3.75</v>
      </c>
    </row>
    <row r="264" spans="1:8" x14ac:dyDescent="0.25">
      <c r="A264" t="s">
        <v>502</v>
      </c>
      <c r="B264" t="s">
        <v>1239</v>
      </c>
      <c r="C264" s="25">
        <v>4</v>
      </c>
      <c r="D264" t="s">
        <v>558</v>
      </c>
      <c r="E264">
        <v>25</v>
      </c>
      <c r="F264" s="25">
        <f t="shared" si="12"/>
        <v>3.75</v>
      </c>
      <c r="G264">
        <f t="shared" si="13"/>
        <v>1</v>
      </c>
      <c r="H264">
        <f t="shared" si="14"/>
        <v>3.75</v>
      </c>
    </row>
    <row r="265" spans="1:8" x14ac:dyDescent="0.25">
      <c r="A265" t="s">
        <v>502</v>
      </c>
      <c r="B265" t="s">
        <v>1240</v>
      </c>
      <c r="C265" s="25">
        <v>1</v>
      </c>
      <c r="D265" t="s">
        <v>625</v>
      </c>
      <c r="E265">
        <v>100</v>
      </c>
      <c r="F265" s="25">
        <f t="shared" si="12"/>
        <v>15</v>
      </c>
      <c r="G265">
        <f t="shared" si="13"/>
        <v>1</v>
      </c>
      <c r="H265">
        <f t="shared" si="14"/>
        <v>15</v>
      </c>
    </row>
    <row r="266" spans="1:8" x14ac:dyDescent="0.25">
      <c r="A266" t="s">
        <v>502</v>
      </c>
      <c r="B266" t="s">
        <v>1242</v>
      </c>
      <c r="C266" s="25">
        <v>1</v>
      </c>
      <c r="D266" t="s">
        <v>626</v>
      </c>
      <c r="E266">
        <v>60</v>
      </c>
      <c r="F266" s="25">
        <f t="shared" si="12"/>
        <v>9</v>
      </c>
      <c r="G266">
        <f t="shared" si="13"/>
        <v>1</v>
      </c>
      <c r="H266">
        <f t="shared" si="14"/>
        <v>9</v>
      </c>
    </row>
    <row r="267" spans="1:8" x14ac:dyDescent="0.25">
      <c r="A267" t="s">
        <v>502</v>
      </c>
      <c r="B267" t="s">
        <v>1242</v>
      </c>
      <c r="C267" s="25">
        <v>2</v>
      </c>
      <c r="D267" t="s">
        <v>593</v>
      </c>
      <c r="E267">
        <v>20</v>
      </c>
      <c r="F267" s="25">
        <f t="shared" si="12"/>
        <v>3</v>
      </c>
      <c r="G267">
        <f t="shared" si="13"/>
        <v>3</v>
      </c>
      <c r="H267">
        <f t="shared" si="14"/>
        <v>9</v>
      </c>
    </row>
    <row r="268" spans="1:8" x14ac:dyDescent="0.25">
      <c r="A268" t="s">
        <v>502</v>
      </c>
      <c r="B268" t="s">
        <v>1242</v>
      </c>
      <c r="C268" s="25">
        <v>3</v>
      </c>
      <c r="D268" t="s">
        <v>590</v>
      </c>
      <c r="E268">
        <v>20</v>
      </c>
      <c r="F268" s="25">
        <f t="shared" si="12"/>
        <v>3</v>
      </c>
      <c r="G268">
        <f t="shared" si="13"/>
        <v>1</v>
      </c>
      <c r="H268">
        <f t="shared" si="14"/>
        <v>3</v>
      </c>
    </row>
    <row r="269" spans="1:8" x14ac:dyDescent="0.25">
      <c r="A269" t="s">
        <v>502</v>
      </c>
      <c r="B269" t="s">
        <v>1243</v>
      </c>
      <c r="C269" s="25">
        <v>1</v>
      </c>
      <c r="D269" t="s">
        <v>601</v>
      </c>
      <c r="E269">
        <v>20</v>
      </c>
      <c r="F269" s="25">
        <f t="shared" si="12"/>
        <v>3</v>
      </c>
      <c r="G269">
        <f t="shared" si="13"/>
        <v>3</v>
      </c>
      <c r="H269">
        <f t="shared" si="14"/>
        <v>9</v>
      </c>
    </row>
    <row r="270" spans="1:8" x14ac:dyDescent="0.25">
      <c r="A270" t="s">
        <v>502</v>
      </c>
      <c r="B270" t="s">
        <v>1243</v>
      </c>
      <c r="C270" s="25">
        <v>2</v>
      </c>
      <c r="D270" t="s">
        <v>611</v>
      </c>
      <c r="E270">
        <v>30</v>
      </c>
      <c r="F270" s="25">
        <f t="shared" si="12"/>
        <v>4.5</v>
      </c>
      <c r="G270">
        <f t="shared" si="13"/>
        <v>3</v>
      </c>
      <c r="H270">
        <f t="shared" si="14"/>
        <v>13.5</v>
      </c>
    </row>
    <row r="271" spans="1:8" x14ac:dyDescent="0.25">
      <c r="A271" t="s">
        <v>502</v>
      </c>
      <c r="B271" t="s">
        <v>1243</v>
      </c>
      <c r="C271" s="25">
        <v>3</v>
      </c>
      <c r="D271" t="s">
        <v>625</v>
      </c>
      <c r="E271">
        <v>50</v>
      </c>
      <c r="F271" s="25">
        <f t="shared" si="12"/>
        <v>7.5</v>
      </c>
      <c r="G271">
        <f t="shared" si="13"/>
        <v>1</v>
      </c>
      <c r="H271">
        <f t="shared" si="14"/>
        <v>7.5</v>
      </c>
    </row>
    <row r="272" spans="1:8" x14ac:dyDescent="0.25">
      <c r="A272" t="s">
        <v>502</v>
      </c>
      <c r="B272" t="s">
        <v>1244</v>
      </c>
      <c r="C272" s="25">
        <v>1</v>
      </c>
      <c r="D272" t="s">
        <v>604</v>
      </c>
      <c r="E272">
        <f>(1/3)*100</f>
        <v>33.333333333333329</v>
      </c>
      <c r="F272" s="25">
        <f t="shared" si="12"/>
        <v>4.9999999999999991</v>
      </c>
      <c r="G272">
        <f t="shared" si="13"/>
        <v>3</v>
      </c>
      <c r="H272">
        <f t="shared" si="14"/>
        <v>14.999999999999996</v>
      </c>
    </row>
    <row r="273" spans="1:8" x14ac:dyDescent="0.25">
      <c r="A273" t="s">
        <v>502</v>
      </c>
      <c r="B273" t="s">
        <v>1244</v>
      </c>
      <c r="C273" s="25">
        <v>2</v>
      </c>
      <c r="D273" t="s">
        <v>663</v>
      </c>
      <c r="E273">
        <f>(1/3)*100</f>
        <v>33.333333333333329</v>
      </c>
      <c r="F273" s="25">
        <f t="shared" si="12"/>
        <v>4.9999999999999991</v>
      </c>
      <c r="G273">
        <f t="shared" si="13"/>
        <v>3</v>
      </c>
      <c r="H273">
        <f t="shared" si="14"/>
        <v>14.999999999999996</v>
      </c>
    </row>
    <row r="274" spans="1:8" x14ac:dyDescent="0.25">
      <c r="A274" t="s">
        <v>502</v>
      </c>
      <c r="B274" t="s">
        <v>1244</v>
      </c>
      <c r="C274" s="25">
        <v>3</v>
      </c>
      <c r="D274" t="s">
        <v>663</v>
      </c>
      <c r="E274">
        <f>(1/3)*100</f>
        <v>33.333333333333329</v>
      </c>
      <c r="F274" s="25">
        <f t="shared" si="12"/>
        <v>4.9999999999999991</v>
      </c>
      <c r="G274">
        <f t="shared" si="13"/>
        <v>3</v>
      </c>
      <c r="H274">
        <f t="shared" si="14"/>
        <v>14.999999999999996</v>
      </c>
    </row>
    <row r="275" spans="1:8" x14ac:dyDescent="0.25">
      <c r="A275" t="s">
        <v>502</v>
      </c>
      <c r="B275" t="s">
        <v>1245</v>
      </c>
      <c r="C275" s="25">
        <v>1</v>
      </c>
      <c r="D275" t="s">
        <v>594</v>
      </c>
      <c r="E275">
        <v>50</v>
      </c>
      <c r="F275" s="25">
        <f t="shared" si="12"/>
        <v>7.5</v>
      </c>
      <c r="G275">
        <f t="shared" si="13"/>
        <v>3</v>
      </c>
      <c r="H275">
        <f t="shared" si="14"/>
        <v>22.5</v>
      </c>
    </row>
    <row r="276" spans="1:8" x14ac:dyDescent="0.25">
      <c r="A276" t="s">
        <v>502</v>
      </c>
      <c r="B276" t="s">
        <v>1245</v>
      </c>
      <c r="C276" s="25">
        <v>2</v>
      </c>
      <c r="D276" t="s">
        <v>556</v>
      </c>
      <c r="E276">
        <v>50</v>
      </c>
      <c r="F276" s="25">
        <f t="shared" si="12"/>
        <v>7.5</v>
      </c>
      <c r="G276">
        <f t="shared" si="13"/>
        <v>1</v>
      </c>
      <c r="H276">
        <f t="shared" si="14"/>
        <v>7.5</v>
      </c>
    </row>
    <row r="277" spans="1:8" x14ac:dyDescent="0.25">
      <c r="A277" t="s">
        <v>502</v>
      </c>
      <c r="B277" t="s">
        <v>1246</v>
      </c>
      <c r="C277" s="25">
        <v>1</v>
      </c>
      <c r="D277" t="s">
        <v>612</v>
      </c>
      <c r="E277">
        <v>80</v>
      </c>
      <c r="F277" s="25">
        <f t="shared" si="12"/>
        <v>12</v>
      </c>
      <c r="G277">
        <f t="shared" si="13"/>
        <v>3</v>
      </c>
      <c r="H277">
        <f t="shared" si="14"/>
        <v>36</v>
      </c>
    </row>
    <row r="278" spans="1:8" x14ac:dyDescent="0.25">
      <c r="A278" t="s">
        <v>502</v>
      </c>
      <c r="B278" t="s">
        <v>1246</v>
      </c>
      <c r="C278" s="25">
        <v>2</v>
      </c>
      <c r="D278" t="s">
        <v>593</v>
      </c>
      <c r="E278">
        <v>20</v>
      </c>
      <c r="F278" s="25">
        <f t="shared" si="12"/>
        <v>3</v>
      </c>
      <c r="G278">
        <f t="shared" si="13"/>
        <v>3</v>
      </c>
      <c r="H278">
        <f t="shared" si="14"/>
        <v>9</v>
      </c>
    </row>
    <row r="279" spans="1:8" x14ac:dyDescent="0.25">
      <c r="A279" t="s">
        <v>502</v>
      </c>
      <c r="B279" t="s">
        <v>1247</v>
      </c>
      <c r="C279" s="25">
        <v>1</v>
      </c>
      <c r="D279" t="s">
        <v>625</v>
      </c>
      <c r="E279">
        <v>70</v>
      </c>
      <c r="F279" s="25">
        <f t="shared" si="12"/>
        <v>10.5</v>
      </c>
      <c r="G279">
        <f t="shared" si="13"/>
        <v>1</v>
      </c>
      <c r="H279">
        <f t="shared" si="14"/>
        <v>10.5</v>
      </c>
    </row>
    <row r="280" spans="1:8" x14ac:dyDescent="0.25">
      <c r="A280" t="s">
        <v>502</v>
      </c>
      <c r="B280" t="s">
        <v>1247</v>
      </c>
      <c r="C280" s="25">
        <v>2</v>
      </c>
      <c r="D280" t="s">
        <v>663</v>
      </c>
      <c r="E280">
        <v>20</v>
      </c>
      <c r="F280" s="25">
        <f t="shared" si="12"/>
        <v>3</v>
      </c>
      <c r="G280">
        <f t="shared" si="13"/>
        <v>3</v>
      </c>
      <c r="H280">
        <f t="shared" si="14"/>
        <v>9</v>
      </c>
    </row>
    <row r="281" spans="1:8" x14ac:dyDescent="0.25">
      <c r="A281" t="s">
        <v>502</v>
      </c>
      <c r="B281" t="s">
        <v>1247</v>
      </c>
      <c r="C281" s="25">
        <v>3</v>
      </c>
      <c r="D281" t="s">
        <v>580</v>
      </c>
      <c r="E281">
        <v>10</v>
      </c>
      <c r="F281" s="25">
        <f t="shared" si="12"/>
        <v>1.5</v>
      </c>
      <c r="G281">
        <f t="shared" si="13"/>
        <v>1</v>
      </c>
      <c r="H281">
        <f t="shared" si="14"/>
        <v>1.5</v>
      </c>
    </row>
    <row r="282" spans="1:8" x14ac:dyDescent="0.25">
      <c r="A282" t="s">
        <v>502</v>
      </c>
      <c r="B282" t="s">
        <v>1248</v>
      </c>
      <c r="C282" s="25">
        <v>1</v>
      </c>
      <c r="D282" t="s">
        <v>1099</v>
      </c>
      <c r="E282">
        <v>15</v>
      </c>
      <c r="F282" s="25">
        <f t="shared" si="12"/>
        <v>2.25</v>
      </c>
      <c r="G282">
        <f t="shared" si="13"/>
        <v>1</v>
      </c>
      <c r="H282">
        <f t="shared" si="14"/>
        <v>2.25</v>
      </c>
    </row>
    <row r="283" spans="1:8" x14ac:dyDescent="0.25">
      <c r="A283" t="s">
        <v>502</v>
      </c>
      <c r="B283" t="s">
        <v>1248</v>
      </c>
      <c r="C283" s="25">
        <v>2</v>
      </c>
      <c r="D283" t="s">
        <v>1098</v>
      </c>
      <c r="E283">
        <v>15</v>
      </c>
      <c r="F283" s="25">
        <f t="shared" si="12"/>
        <v>2.25</v>
      </c>
      <c r="G283">
        <f t="shared" si="13"/>
        <v>1</v>
      </c>
      <c r="H283">
        <f t="shared" si="14"/>
        <v>2.25</v>
      </c>
    </row>
    <row r="284" spans="1:8" x14ac:dyDescent="0.25">
      <c r="A284" t="s">
        <v>502</v>
      </c>
      <c r="B284" t="s">
        <v>1248</v>
      </c>
      <c r="C284" s="25">
        <v>3</v>
      </c>
      <c r="D284" t="s">
        <v>1097</v>
      </c>
      <c r="E284">
        <v>70</v>
      </c>
      <c r="F284" s="25">
        <f t="shared" si="12"/>
        <v>10.5</v>
      </c>
      <c r="G284">
        <f t="shared" si="13"/>
        <v>3</v>
      </c>
      <c r="H284">
        <f t="shared" si="14"/>
        <v>31.5</v>
      </c>
    </row>
    <row r="285" spans="1:8" x14ac:dyDescent="0.25">
      <c r="A285" t="s">
        <v>502</v>
      </c>
      <c r="B285" t="s">
        <v>1249</v>
      </c>
      <c r="C285" s="25">
        <v>1</v>
      </c>
      <c r="D285" t="s">
        <v>667</v>
      </c>
      <c r="E285">
        <v>15</v>
      </c>
      <c r="F285" s="25">
        <f t="shared" si="12"/>
        <v>2.25</v>
      </c>
      <c r="G285">
        <f t="shared" si="13"/>
        <v>1</v>
      </c>
      <c r="H285">
        <f t="shared" si="14"/>
        <v>2.25</v>
      </c>
    </row>
    <row r="286" spans="1:8" x14ac:dyDescent="0.25">
      <c r="A286" t="s">
        <v>502</v>
      </c>
      <c r="B286" t="s">
        <v>1249</v>
      </c>
      <c r="C286" s="25">
        <v>2</v>
      </c>
      <c r="D286" t="s">
        <v>1096</v>
      </c>
      <c r="E286">
        <v>15</v>
      </c>
      <c r="F286" s="25">
        <f t="shared" si="12"/>
        <v>2.25</v>
      </c>
      <c r="G286">
        <f t="shared" si="13"/>
        <v>1</v>
      </c>
      <c r="H286">
        <f t="shared" si="14"/>
        <v>2.25</v>
      </c>
    </row>
    <row r="287" spans="1:8" x14ac:dyDescent="0.25">
      <c r="A287" t="s">
        <v>502</v>
      </c>
      <c r="B287" t="s">
        <v>1249</v>
      </c>
      <c r="C287" s="25">
        <v>3</v>
      </c>
      <c r="D287" t="s">
        <v>660</v>
      </c>
      <c r="E287">
        <v>70</v>
      </c>
      <c r="F287" s="25">
        <f t="shared" si="12"/>
        <v>10.5</v>
      </c>
      <c r="G287">
        <f t="shared" si="13"/>
        <v>3</v>
      </c>
      <c r="H287">
        <f t="shared" si="14"/>
        <v>31.5</v>
      </c>
    </row>
    <row r="288" spans="1:8" x14ac:dyDescent="0.25">
      <c r="A288" t="s">
        <v>502</v>
      </c>
      <c r="B288" t="s">
        <v>1250</v>
      </c>
      <c r="C288" s="25">
        <v>1</v>
      </c>
      <c r="D288" t="s">
        <v>620</v>
      </c>
      <c r="E288">
        <v>10</v>
      </c>
      <c r="F288" s="25">
        <f t="shared" si="12"/>
        <v>1.5</v>
      </c>
      <c r="G288">
        <f t="shared" si="13"/>
        <v>3</v>
      </c>
      <c r="H288">
        <f t="shared" si="14"/>
        <v>4.5</v>
      </c>
    </row>
    <row r="289" spans="1:8" x14ac:dyDescent="0.25">
      <c r="A289" t="s">
        <v>502</v>
      </c>
      <c r="B289" t="s">
        <v>1250</v>
      </c>
      <c r="C289" s="25">
        <v>2</v>
      </c>
      <c r="D289" t="s">
        <v>556</v>
      </c>
      <c r="E289">
        <v>20</v>
      </c>
      <c r="F289" s="25">
        <f t="shared" si="12"/>
        <v>3</v>
      </c>
      <c r="G289">
        <f t="shared" si="13"/>
        <v>1</v>
      </c>
      <c r="H289">
        <f t="shared" si="14"/>
        <v>3</v>
      </c>
    </row>
    <row r="290" spans="1:8" x14ac:dyDescent="0.25">
      <c r="A290" t="s">
        <v>502</v>
      </c>
      <c r="B290" t="s">
        <v>1250</v>
      </c>
      <c r="C290" s="25">
        <v>3</v>
      </c>
      <c r="D290" t="s">
        <v>575</v>
      </c>
      <c r="E290">
        <v>70</v>
      </c>
      <c r="F290" s="25">
        <f t="shared" si="12"/>
        <v>10.5</v>
      </c>
      <c r="G290">
        <f t="shared" si="13"/>
        <v>3</v>
      </c>
      <c r="H290">
        <f t="shared" si="14"/>
        <v>31.5</v>
      </c>
    </row>
    <row r="291" spans="1:8" x14ac:dyDescent="0.25">
      <c r="A291" t="s">
        <v>502</v>
      </c>
      <c r="B291" t="s">
        <v>1252</v>
      </c>
      <c r="C291" s="25">
        <v>1</v>
      </c>
      <c r="D291" t="s">
        <v>626</v>
      </c>
      <c r="E291">
        <f>(15/75)*100</f>
        <v>20</v>
      </c>
      <c r="F291" s="25">
        <f t="shared" si="12"/>
        <v>3</v>
      </c>
      <c r="G291">
        <f t="shared" si="13"/>
        <v>1</v>
      </c>
      <c r="H291">
        <f t="shared" si="14"/>
        <v>3</v>
      </c>
    </row>
    <row r="292" spans="1:8" x14ac:dyDescent="0.25">
      <c r="A292" t="s">
        <v>502</v>
      </c>
      <c r="B292" t="s">
        <v>1252</v>
      </c>
      <c r="C292" s="25">
        <v>2</v>
      </c>
      <c r="D292" t="s">
        <v>551</v>
      </c>
      <c r="E292">
        <f>(25/75)*100</f>
        <v>33.333333333333329</v>
      </c>
      <c r="F292" s="25">
        <f t="shared" si="12"/>
        <v>4.9999999999999991</v>
      </c>
      <c r="G292">
        <f t="shared" si="13"/>
        <v>1</v>
      </c>
      <c r="H292">
        <f t="shared" si="14"/>
        <v>4.9999999999999991</v>
      </c>
    </row>
    <row r="293" spans="1:8" x14ac:dyDescent="0.25">
      <c r="A293" t="s">
        <v>502</v>
      </c>
      <c r="B293" t="s">
        <v>1252</v>
      </c>
      <c r="C293" s="25">
        <v>3</v>
      </c>
      <c r="D293" t="s">
        <v>1095</v>
      </c>
      <c r="E293">
        <f>(35/75)*100</f>
        <v>46.666666666666664</v>
      </c>
      <c r="F293" s="25">
        <f t="shared" si="12"/>
        <v>6.9999999999999991</v>
      </c>
      <c r="G293">
        <f t="shared" si="13"/>
        <v>3</v>
      </c>
      <c r="H293">
        <f t="shared" si="14"/>
        <v>20.999999999999996</v>
      </c>
    </row>
    <row r="294" spans="1:8" x14ac:dyDescent="0.25">
      <c r="A294" t="s">
        <v>502</v>
      </c>
      <c r="B294" t="s">
        <v>1253</v>
      </c>
      <c r="C294" s="25">
        <v>1</v>
      </c>
      <c r="D294" t="s">
        <v>1085</v>
      </c>
      <c r="E294">
        <v>90</v>
      </c>
      <c r="F294" s="25">
        <f t="shared" si="12"/>
        <v>13.5</v>
      </c>
      <c r="G294">
        <f t="shared" si="13"/>
        <v>3</v>
      </c>
      <c r="H294">
        <f t="shared" si="14"/>
        <v>40.5</v>
      </c>
    </row>
    <row r="295" spans="1:8" x14ac:dyDescent="0.25">
      <c r="A295" t="s">
        <v>502</v>
      </c>
      <c r="B295" t="s">
        <v>1253</v>
      </c>
      <c r="C295" s="25">
        <v>2</v>
      </c>
      <c r="D295" t="s">
        <v>551</v>
      </c>
      <c r="E295">
        <v>10</v>
      </c>
      <c r="F295" s="25">
        <f t="shared" si="12"/>
        <v>1.5</v>
      </c>
      <c r="G295">
        <f t="shared" si="13"/>
        <v>1</v>
      </c>
      <c r="H295">
        <f t="shared" si="14"/>
        <v>1.5</v>
      </c>
    </row>
    <row r="296" spans="1:8" x14ac:dyDescent="0.25">
      <c r="A296" t="s">
        <v>502</v>
      </c>
      <c r="B296" t="s">
        <v>1254</v>
      </c>
      <c r="C296" s="25">
        <v>1</v>
      </c>
      <c r="D296" t="s">
        <v>551</v>
      </c>
      <c r="E296">
        <v>70</v>
      </c>
      <c r="F296" s="25">
        <f t="shared" si="12"/>
        <v>10.5</v>
      </c>
      <c r="G296">
        <f t="shared" si="13"/>
        <v>1</v>
      </c>
      <c r="H296">
        <f t="shared" si="14"/>
        <v>10.5</v>
      </c>
    </row>
    <row r="297" spans="1:8" x14ac:dyDescent="0.25">
      <c r="A297" t="s">
        <v>502</v>
      </c>
      <c r="B297" t="s">
        <v>1254</v>
      </c>
      <c r="C297" s="25">
        <v>2</v>
      </c>
      <c r="D297" t="s">
        <v>575</v>
      </c>
      <c r="E297">
        <v>20</v>
      </c>
      <c r="F297" s="25">
        <f t="shared" si="12"/>
        <v>3</v>
      </c>
      <c r="G297">
        <f t="shared" si="13"/>
        <v>3</v>
      </c>
      <c r="H297">
        <f t="shared" si="14"/>
        <v>9</v>
      </c>
    </row>
    <row r="298" spans="1:8" x14ac:dyDescent="0.25">
      <c r="A298" t="s">
        <v>502</v>
      </c>
      <c r="B298" t="s">
        <v>1254</v>
      </c>
      <c r="C298" s="25">
        <v>3</v>
      </c>
      <c r="D298" t="s">
        <v>584</v>
      </c>
      <c r="E298">
        <v>10</v>
      </c>
      <c r="F298" s="25">
        <f t="shared" si="12"/>
        <v>1.5</v>
      </c>
      <c r="G298">
        <f t="shared" si="13"/>
        <v>1</v>
      </c>
      <c r="H298">
        <f t="shared" si="14"/>
        <v>1.5</v>
      </c>
    </row>
    <row r="299" spans="1:8" x14ac:dyDescent="0.25">
      <c r="A299" t="s">
        <v>502</v>
      </c>
      <c r="B299" t="s">
        <v>1256</v>
      </c>
      <c r="C299" s="25">
        <v>1</v>
      </c>
      <c r="D299" t="s">
        <v>593</v>
      </c>
      <c r="E299">
        <v>50</v>
      </c>
      <c r="F299" s="25">
        <f t="shared" si="12"/>
        <v>7.5</v>
      </c>
      <c r="G299">
        <f t="shared" si="13"/>
        <v>3</v>
      </c>
      <c r="H299">
        <f t="shared" si="14"/>
        <v>22.5</v>
      </c>
    </row>
    <row r="300" spans="1:8" x14ac:dyDescent="0.25">
      <c r="A300" t="s">
        <v>502</v>
      </c>
      <c r="B300" t="s">
        <v>1256</v>
      </c>
      <c r="C300" s="25">
        <v>2</v>
      </c>
      <c r="D300" t="s">
        <v>625</v>
      </c>
      <c r="E300">
        <v>50</v>
      </c>
      <c r="F300" s="25">
        <f t="shared" si="12"/>
        <v>7.5</v>
      </c>
      <c r="G300">
        <f t="shared" si="13"/>
        <v>1</v>
      </c>
      <c r="H300">
        <f t="shared" si="14"/>
        <v>7.5</v>
      </c>
    </row>
    <row r="301" spans="1:8" x14ac:dyDescent="0.25">
      <c r="A301" t="s">
        <v>502</v>
      </c>
      <c r="B301" t="s">
        <v>1257</v>
      </c>
      <c r="C301" s="25">
        <v>1</v>
      </c>
      <c r="D301" t="s">
        <v>593</v>
      </c>
      <c r="E301">
        <v>50</v>
      </c>
      <c r="F301" s="25">
        <f t="shared" si="12"/>
        <v>7.5</v>
      </c>
      <c r="G301">
        <f t="shared" si="13"/>
        <v>3</v>
      </c>
      <c r="H301">
        <f t="shared" si="14"/>
        <v>22.5</v>
      </c>
    </row>
    <row r="302" spans="1:8" x14ac:dyDescent="0.25">
      <c r="A302" t="s">
        <v>502</v>
      </c>
      <c r="B302" t="s">
        <v>1257</v>
      </c>
      <c r="C302" s="25">
        <v>2</v>
      </c>
      <c r="D302" t="s">
        <v>570</v>
      </c>
      <c r="E302">
        <v>30</v>
      </c>
      <c r="F302" s="25">
        <f t="shared" si="12"/>
        <v>4.5</v>
      </c>
      <c r="G302">
        <f t="shared" si="13"/>
        <v>3</v>
      </c>
      <c r="H302">
        <f t="shared" si="14"/>
        <v>13.5</v>
      </c>
    </row>
    <row r="303" spans="1:8" x14ac:dyDescent="0.25">
      <c r="A303" t="s">
        <v>502</v>
      </c>
      <c r="B303" t="s">
        <v>1257</v>
      </c>
      <c r="C303" s="25">
        <v>3</v>
      </c>
      <c r="D303" t="s">
        <v>626</v>
      </c>
      <c r="E303">
        <v>20</v>
      </c>
      <c r="F303" s="25">
        <f t="shared" si="12"/>
        <v>3</v>
      </c>
      <c r="G303">
        <f t="shared" si="13"/>
        <v>1</v>
      </c>
      <c r="H303">
        <f t="shared" si="14"/>
        <v>3</v>
      </c>
    </row>
    <row r="304" spans="1:8" x14ac:dyDescent="0.25">
      <c r="A304" t="s">
        <v>502</v>
      </c>
      <c r="B304" t="s">
        <v>1258</v>
      </c>
      <c r="C304" s="25">
        <v>1</v>
      </c>
      <c r="D304" t="s">
        <v>1092</v>
      </c>
      <c r="E304">
        <v>100</v>
      </c>
      <c r="F304" s="25">
        <f t="shared" si="12"/>
        <v>15</v>
      </c>
      <c r="G304">
        <f t="shared" si="13"/>
        <v>3</v>
      </c>
      <c r="H304">
        <f t="shared" si="14"/>
        <v>45</v>
      </c>
    </row>
    <row r="305" spans="1:8" x14ac:dyDescent="0.25">
      <c r="A305" t="s">
        <v>502</v>
      </c>
      <c r="B305" t="s">
        <v>1259</v>
      </c>
      <c r="C305" s="25">
        <v>1</v>
      </c>
      <c r="D305" t="s">
        <v>625</v>
      </c>
      <c r="E305">
        <v>85</v>
      </c>
      <c r="F305" s="25">
        <f t="shared" si="12"/>
        <v>12.75</v>
      </c>
      <c r="G305">
        <f t="shared" si="13"/>
        <v>1</v>
      </c>
      <c r="H305">
        <f t="shared" si="14"/>
        <v>12.75</v>
      </c>
    </row>
    <row r="306" spans="1:8" x14ac:dyDescent="0.25">
      <c r="A306" t="s">
        <v>502</v>
      </c>
      <c r="B306" t="s">
        <v>1259</v>
      </c>
      <c r="C306" s="25">
        <v>2</v>
      </c>
      <c r="D306" t="s">
        <v>570</v>
      </c>
      <c r="E306">
        <v>10</v>
      </c>
      <c r="F306" s="25">
        <f t="shared" si="12"/>
        <v>1.5</v>
      </c>
      <c r="G306">
        <f t="shared" si="13"/>
        <v>3</v>
      </c>
      <c r="H306">
        <f t="shared" si="14"/>
        <v>4.5</v>
      </c>
    </row>
    <row r="307" spans="1:8" x14ac:dyDescent="0.25">
      <c r="A307" t="s">
        <v>502</v>
      </c>
      <c r="B307" t="s">
        <v>1259</v>
      </c>
      <c r="C307" s="25">
        <v>3</v>
      </c>
      <c r="D307" t="s">
        <v>1089</v>
      </c>
      <c r="E307">
        <v>5</v>
      </c>
      <c r="F307" s="25">
        <f t="shared" si="12"/>
        <v>0.75</v>
      </c>
      <c r="G307">
        <f t="shared" si="13"/>
        <v>1</v>
      </c>
      <c r="H307">
        <f t="shared" si="14"/>
        <v>0.75</v>
      </c>
    </row>
    <row r="308" spans="1:8" x14ac:dyDescent="0.25">
      <c r="A308" t="s">
        <v>502</v>
      </c>
      <c r="B308" t="s">
        <v>1260</v>
      </c>
      <c r="C308" s="25">
        <v>1</v>
      </c>
      <c r="D308" t="s">
        <v>622</v>
      </c>
      <c r="E308">
        <v>100</v>
      </c>
      <c r="F308" s="25">
        <f t="shared" si="12"/>
        <v>15</v>
      </c>
      <c r="G308">
        <f t="shared" si="13"/>
        <v>1</v>
      </c>
      <c r="H308">
        <f t="shared" si="14"/>
        <v>15</v>
      </c>
    </row>
    <row r="309" spans="1:8" x14ac:dyDescent="0.25">
      <c r="A309" t="s">
        <v>502</v>
      </c>
      <c r="B309" t="s">
        <v>1264</v>
      </c>
      <c r="C309" s="25">
        <v>1</v>
      </c>
      <c r="D309" t="s">
        <v>593</v>
      </c>
      <c r="E309">
        <v>100</v>
      </c>
      <c r="F309" s="25">
        <f t="shared" si="12"/>
        <v>15</v>
      </c>
      <c r="G309">
        <f t="shared" si="13"/>
        <v>3</v>
      </c>
      <c r="H309">
        <f t="shared" si="14"/>
        <v>45</v>
      </c>
    </row>
    <row r="310" spans="1:8" x14ac:dyDescent="0.25">
      <c r="A310" t="s">
        <v>502</v>
      </c>
      <c r="B310" t="s">
        <v>1266</v>
      </c>
      <c r="C310" s="25">
        <v>1</v>
      </c>
      <c r="D310" t="s">
        <v>611</v>
      </c>
      <c r="E310">
        <v>10</v>
      </c>
      <c r="F310" s="25">
        <f t="shared" si="12"/>
        <v>1.5</v>
      </c>
      <c r="G310">
        <f t="shared" si="13"/>
        <v>3</v>
      </c>
      <c r="H310">
        <f t="shared" si="14"/>
        <v>4.5</v>
      </c>
    </row>
    <row r="311" spans="1:8" x14ac:dyDescent="0.25">
      <c r="A311" t="s">
        <v>502</v>
      </c>
      <c r="B311" t="s">
        <v>1266</v>
      </c>
      <c r="C311" s="25">
        <v>2</v>
      </c>
      <c r="D311" t="s">
        <v>556</v>
      </c>
      <c r="E311">
        <v>10</v>
      </c>
      <c r="F311" s="25">
        <f t="shared" si="12"/>
        <v>1.5</v>
      </c>
      <c r="G311">
        <f t="shared" si="13"/>
        <v>1</v>
      </c>
      <c r="H311">
        <f t="shared" si="14"/>
        <v>1.5</v>
      </c>
    </row>
    <row r="312" spans="1:8" x14ac:dyDescent="0.25">
      <c r="A312" t="s">
        <v>502</v>
      </c>
      <c r="B312" t="s">
        <v>1266</v>
      </c>
      <c r="C312" s="25">
        <v>3</v>
      </c>
      <c r="D312" t="s">
        <v>584</v>
      </c>
      <c r="E312">
        <v>80</v>
      </c>
      <c r="F312" s="25">
        <f t="shared" si="12"/>
        <v>12</v>
      </c>
      <c r="G312">
        <f t="shared" si="13"/>
        <v>1</v>
      </c>
      <c r="H312">
        <f t="shared" si="14"/>
        <v>12</v>
      </c>
    </row>
    <row r="313" spans="1:8" x14ac:dyDescent="0.25">
      <c r="A313" t="s">
        <v>502</v>
      </c>
      <c r="B313" t="s">
        <v>1267</v>
      </c>
      <c r="C313" s="25">
        <v>1</v>
      </c>
      <c r="D313" t="s">
        <v>626</v>
      </c>
      <c r="E313">
        <v>10</v>
      </c>
      <c r="F313" s="25">
        <f t="shared" si="12"/>
        <v>1.5</v>
      </c>
      <c r="G313">
        <f t="shared" si="13"/>
        <v>1</v>
      </c>
      <c r="H313">
        <f t="shared" si="14"/>
        <v>1.5</v>
      </c>
    </row>
    <row r="314" spans="1:8" x14ac:dyDescent="0.25">
      <c r="A314" t="s">
        <v>502</v>
      </c>
      <c r="B314" t="s">
        <v>1267</v>
      </c>
      <c r="C314" s="25">
        <v>2</v>
      </c>
      <c r="D314" t="s">
        <v>612</v>
      </c>
      <c r="E314">
        <v>10</v>
      </c>
      <c r="F314" s="25">
        <f t="shared" si="12"/>
        <v>1.5</v>
      </c>
      <c r="G314">
        <f t="shared" si="13"/>
        <v>3</v>
      </c>
      <c r="H314">
        <f t="shared" si="14"/>
        <v>4.5</v>
      </c>
    </row>
    <row r="315" spans="1:8" x14ac:dyDescent="0.25">
      <c r="A315" t="s">
        <v>502</v>
      </c>
      <c r="B315" t="s">
        <v>1267</v>
      </c>
      <c r="C315" s="25">
        <v>3</v>
      </c>
      <c r="D315" t="s">
        <v>1085</v>
      </c>
      <c r="E315">
        <v>80</v>
      </c>
      <c r="F315" s="25">
        <f t="shared" si="12"/>
        <v>12</v>
      </c>
      <c r="G315">
        <f t="shared" si="13"/>
        <v>3</v>
      </c>
      <c r="H315">
        <f t="shared" si="14"/>
        <v>36</v>
      </c>
    </row>
    <row r="316" spans="1:8" x14ac:dyDescent="0.25">
      <c r="A316" t="s">
        <v>502</v>
      </c>
      <c r="B316" t="s">
        <v>1268</v>
      </c>
      <c r="C316" s="25">
        <v>1</v>
      </c>
      <c r="D316" t="s">
        <v>625</v>
      </c>
      <c r="E316">
        <v>100</v>
      </c>
      <c r="F316" s="25">
        <f t="shared" si="12"/>
        <v>15</v>
      </c>
      <c r="G316">
        <f t="shared" si="13"/>
        <v>1</v>
      </c>
      <c r="H316">
        <f t="shared" si="14"/>
        <v>15</v>
      </c>
    </row>
    <row r="317" spans="1:8" x14ac:dyDescent="0.25">
      <c r="A317" t="s">
        <v>502</v>
      </c>
      <c r="B317" t="s">
        <v>1270</v>
      </c>
      <c r="C317" s="25">
        <v>1</v>
      </c>
      <c r="D317" t="s">
        <v>642</v>
      </c>
      <c r="E317">
        <v>100</v>
      </c>
      <c r="F317" s="25">
        <f t="shared" si="12"/>
        <v>15</v>
      </c>
      <c r="G317">
        <f t="shared" si="13"/>
        <v>1</v>
      </c>
      <c r="H317">
        <f t="shared" si="14"/>
        <v>15</v>
      </c>
    </row>
    <row r="318" spans="1:8" x14ac:dyDescent="0.25">
      <c r="A318" t="s">
        <v>502</v>
      </c>
      <c r="B318" t="s">
        <v>1271</v>
      </c>
      <c r="C318" s="25">
        <v>1</v>
      </c>
      <c r="D318" t="s">
        <v>593</v>
      </c>
      <c r="E318">
        <v>100</v>
      </c>
      <c r="F318" s="25">
        <f t="shared" si="12"/>
        <v>15</v>
      </c>
      <c r="G318">
        <f t="shared" si="13"/>
        <v>3</v>
      </c>
      <c r="H318">
        <f t="shared" si="14"/>
        <v>45</v>
      </c>
    </row>
    <row r="319" spans="1:8" x14ac:dyDescent="0.25">
      <c r="A319" t="s">
        <v>502</v>
      </c>
      <c r="B319" t="s">
        <v>1272</v>
      </c>
      <c r="C319" s="25">
        <v>1</v>
      </c>
      <c r="D319" t="s">
        <v>625</v>
      </c>
      <c r="E319">
        <v>0</v>
      </c>
      <c r="F319" s="25">
        <f t="shared" si="12"/>
        <v>0</v>
      </c>
      <c r="G319">
        <f t="shared" si="13"/>
        <v>1</v>
      </c>
      <c r="H319">
        <f>G319</f>
        <v>1</v>
      </c>
    </row>
    <row r="320" spans="1:8" x14ac:dyDescent="0.25">
      <c r="A320" t="s">
        <v>502</v>
      </c>
      <c r="B320" t="s">
        <v>1272</v>
      </c>
      <c r="C320" s="25">
        <v>2</v>
      </c>
      <c r="D320" t="s">
        <v>1083</v>
      </c>
      <c r="E320">
        <v>0</v>
      </c>
      <c r="F320" s="25">
        <f t="shared" si="12"/>
        <v>0</v>
      </c>
      <c r="G320">
        <f t="shared" si="13"/>
        <v>3</v>
      </c>
      <c r="H320">
        <f>G320</f>
        <v>3</v>
      </c>
    </row>
    <row r="321" spans="1:8" x14ac:dyDescent="0.25">
      <c r="A321" t="s">
        <v>502</v>
      </c>
      <c r="B321" t="s">
        <v>1272</v>
      </c>
      <c r="C321" s="25">
        <v>3</v>
      </c>
      <c r="D321" t="s">
        <v>1082</v>
      </c>
      <c r="E321">
        <v>0</v>
      </c>
      <c r="F321" s="25">
        <f t="shared" si="12"/>
        <v>0</v>
      </c>
      <c r="G321">
        <f t="shared" si="13"/>
        <v>3</v>
      </c>
      <c r="H321">
        <f>G321</f>
        <v>3</v>
      </c>
    </row>
    <row r="322" spans="1:8" x14ac:dyDescent="0.25">
      <c r="A322" t="s">
        <v>502</v>
      </c>
      <c r="B322" t="s">
        <v>1274</v>
      </c>
      <c r="C322" s="25">
        <v>1</v>
      </c>
      <c r="D322" t="s">
        <v>612</v>
      </c>
      <c r="E322">
        <v>100</v>
      </c>
      <c r="F322" s="25">
        <f t="shared" ref="F322:F343" si="15">(E322/100)*15</f>
        <v>15</v>
      </c>
      <c r="G322">
        <f t="shared" ref="G322:G343" si="16">VLOOKUP(D322,$K$2:$L$74,2,0)</f>
        <v>3</v>
      </c>
      <c r="H322">
        <f t="shared" ref="H322:H343" si="17">F322*G322</f>
        <v>45</v>
      </c>
    </row>
    <row r="323" spans="1:8" x14ac:dyDescent="0.25">
      <c r="A323" t="s">
        <v>502</v>
      </c>
      <c r="B323" t="s">
        <v>1275</v>
      </c>
      <c r="C323" s="25">
        <v>1</v>
      </c>
      <c r="D323" t="s">
        <v>625</v>
      </c>
      <c r="E323">
        <v>33.333333333333329</v>
      </c>
      <c r="F323" s="25">
        <f t="shared" si="15"/>
        <v>4.9999999999999991</v>
      </c>
      <c r="G323">
        <f t="shared" si="16"/>
        <v>1</v>
      </c>
      <c r="H323">
        <f t="shared" si="17"/>
        <v>4.9999999999999991</v>
      </c>
    </row>
    <row r="324" spans="1:8" x14ac:dyDescent="0.25">
      <c r="A324" t="s">
        <v>502</v>
      </c>
      <c r="B324" t="s">
        <v>1275</v>
      </c>
      <c r="C324" s="25">
        <v>2</v>
      </c>
      <c r="D324" t="s">
        <v>625</v>
      </c>
      <c r="E324">
        <v>33.333333333333329</v>
      </c>
      <c r="F324" s="25">
        <f t="shared" si="15"/>
        <v>4.9999999999999991</v>
      </c>
      <c r="G324">
        <f t="shared" si="16"/>
        <v>1</v>
      </c>
      <c r="H324">
        <f t="shared" si="17"/>
        <v>4.9999999999999991</v>
      </c>
    </row>
    <row r="325" spans="1:8" x14ac:dyDescent="0.25">
      <c r="A325" t="s">
        <v>502</v>
      </c>
      <c r="B325" t="s">
        <v>1275</v>
      </c>
      <c r="C325" s="25">
        <v>3</v>
      </c>
      <c r="D325" t="s">
        <v>625</v>
      </c>
      <c r="E325">
        <v>33.333333333333329</v>
      </c>
      <c r="F325" s="25">
        <f t="shared" si="15"/>
        <v>4.9999999999999991</v>
      </c>
      <c r="G325">
        <f t="shared" si="16"/>
        <v>1</v>
      </c>
      <c r="H325">
        <f t="shared" si="17"/>
        <v>4.9999999999999991</v>
      </c>
    </row>
    <row r="326" spans="1:8" x14ac:dyDescent="0.25">
      <c r="A326" t="s">
        <v>502</v>
      </c>
      <c r="B326" t="s">
        <v>1276</v>
      </c>
      <c r="C326" s="25">
        <v>1</v>
      </c>
      <c r="D326" t="s">
        <v>549</v>
      </c>
      <c r="E326">
        <v>100</v>
      </c>
      <c r="F326" s="25">
        <f t="shared" si="15"/>
        <v>15</v>
      </c>
      <c r="G326">
        <f t="shared" si="16"/>
        <v>1</v>
      </c>
      <c r="H326">
        <f t="shared" si="17"/>
        <v>15</v>
      </c>
    </row>
    <row r="327" spans="1:8" x14ac:dyDescent="0.25">
      <c r="A327" t="s">
        <v>502</v>
      </c>
      <c r="B327" t="s">
        <v>1277</v>
      </c>
      <c r="C327" s="25">
        <v>1</v>
      </c>
      <c r="D327" t="s">
        <v>653</v>
      </c>
      <c r="E327">
        <v>30</v>
      </c>
      <c r="F327" s="25">
        <f t="shared" si="15"/>
        <v>4.5</v>
      </c>
      <c r="G327">
        <f t="shared" si="16"/>
        <v>3</v>
      </c>
      <c r="H327">
        <f t="shared" si="17"/>
        <v>13.5</v>
      </c>
    </row>
    <row r="328" spans="1:8" x14ac:dyDescent="0.25">
      <c r="A328" t="s">
        <v>502</v>
      </c>
      <c r="B328" t="s">
        <v>1277</v>
      </c>
      <c r="C328" s="25">
        <v>2</v>
      </c>
      <c r="D328" t="s">
        <v>651</v>
      </c>
      <c r="E328">
        <v>30</v>
      </c>
      <c r="F328" s="25">
        <f t="shared" si="15"/>
        <v>4.5</v>
      </c>
      <c r="G328">
        <f t="shared" si="16"/>
        <v>3</v>
      </c>
      <c r="H328">
        <f t="shared" si="17"/>
        <v>13.5</v>
      </c>
    </row>
    <row r="329" spans="1:8" x14ac:dyDescent="0.25">
      <c r="A329" t="s">
        <v>502</v>
      </c>
      <c r="B329" t="s">
        <v>1277</v>
      </c>
      <c r="C329" s="25">
        <v>3</v>
      </c>
      <c r="D329" t="s">
        <v>620</v>
      </c>
      <c r="E329">
        <v>30</v>
      </c>
      <c r="F329" s="25">
        <f t="shared" si="15"/>
        <v>4.5</v>
      </c>
      <c r="G329">
        <f t="shared" si="16"/>
        <v>3</v>
      </c>
      <c r="H329">
        <f t="shared" si="17"/>
        <v>13.5</v>
      </c>
    </row>
    <row r="330" spans="1:8" x14ac:dyDescent="0.25">
      <c r="A330" t="s">
        <v>502</v>
      </c>
      <c r="B330" t="s">
        <v>1277</v>
      </c>
      <c r="C330" s="25">
        <v>4</v>
      </c>
      <c r="D330" t="s">
        <v>625</v>
      </c>
      <c r="E330">
        <v>10</v>
      </c>
      <c r="F330" s="25">
        <f t="shared" si="15"/>
        <v>1.5</v>
      </c>
      <c r="G330">
        <f t="shared" si="16"/>
        <v>1</v>
      </c>
      <c r="H330">
        <f t="shared" si="17"/>
        <v>1.5</v>
      </c>
    </row>
    <row r="331" spans="1:8" x14ac:dyDescent="0.25">
      <c r="A331" t="s">
        <v>502</v>
      </c>
      <c r="B331" t="s">
        <v>1278</v>
      </c>
      <c r="C331" s="25">
        <v>1</v>
      </c>
      <c r="D331" t="s">
        <v>652</v>
      </c>
      <c r="E331">
        <v>100</v>
      </c>
      <c r="F331" s="25">
        <f t="shared" si="15"/>
        <v>15</v>
      </c>
      <c r="G331">
        <f t="shared" si="16"/>
        <v>3</v>
      </c>
      <c r="H331">
        <f t="shared" si="17"/>
        <v>45</v>
      </c>
    </row>
    <row r="332" spans="1:8" x14ac:dyDescent="0.25">
      <c r="A332" t="s">
        <v>502</v>
      </c>
      <c r="B332" t="s">
        <v>1280</v>
      </c>
      <c r="C332" s="25">
        <v>1</v>
      </c>
      <c r="D332" t="s">
        <v>593</v>
      </c>
      <c r="E332">
        <v>100</v>
      </c>
      <c r="F332" s="25">
        <f t="shared" si="15"/>
        <v>15</v>
      </c>
      <c r="G332">
        <f t="shared" si="16"/>
        <v>3</v>
      </c>
      <c r="H332">
        <f t="shared" si="17"/>
        <v>45</v>
      </c>
    </row>
    <row r="333" spans="1:8" x14ac:dyDescent="0.25">
      <c r="A333" t="s">
        <v>502</v>
      </c>
      <c r="B333" t="s">
        <v>1281</v>
      </c>
      <c r="C333" s="25">
        <v>1</v>
      </c>
      <c r="D333" t="s">
        <v>575</v>
      </c>
      <c r="E333">
        <v>5</v>
      </c>
      <c r="F333" s="25">
        <f t="shared" si="15"/>
        <v>0.75</v>
      </c>
      <c r="G333">
        <f t="shared" si="16"/>
        <v>3</v>
      </c>
      <c r="H333">
        <f t="shared" si="17"/>
        <v>2.25</v>
      </c>
    </row>
    <row r="334" spans="1:8" x14ac:dyDescent="0.25">
      <c r="A334" t="s">
        <v>502</v>
      </c>
      <c r="B334" t="s">
        <v>1281</v>
      </c>
      <c r="C334" s="25">
        <v>2</v>
      </c>
      <c r="D334" t="s">
        <v>611</v>
      </c>
      <c r="E334">
        <v>5</v>
      </c>
      <c r="F334" s="25">
        <f t="shared" si="15"/>
        <v>0.75</v>
      </c>
      <c r="G334">
        <f t="shared" si="16"/>
        <v>3</v>
      </c>
      <c r="H334">
        <f t="shared" si="17"/>
        <v>2.25</v>
      </c>
    </row>
    <row r="335" spans="1:8" x14ac:dyDescent="0.25">
      <c r="A335" t="s">
        <v>502</v>
      </c>
      <c r="B335" t="s">
        <v>1281</v>
      </c>
      <c r="C335" s="25">
        <v>3</v>
      </c>
      <c r="D335" t="s">
        <v>625</v>
      </c>
      <c r="E335">
        <v>90</v>
      </c>
      <c r="F335" s="25">
        <f t="shared" si="15"/>
        <v>13.5</v>
      </c>
      <c r="G335">
        <f t="shared" si="16"/>
        <v>1</v>
      </c>
      <c r="H335">
        <f t="shared" si="17"/>
        <v>13.5</v>
      </c>
    </row>
    <row r="336" spans="1:8" x14ac:dyDescent="0.25">
      <c r="A336" t="s">
        <v>502</v>
      </c>
      <c r="B336" t="s">
        <v>1282</v>
      </c>
      <c r="C336" s="25">
        <v>1</v>
      </c>
      <c r="D336" t="s">
        <v>650</v>
      </c>
      <c r="E336">
        <v>20</v>
      </c>
      <c r="F336" s="25">
        <f t="shared" si="15"/>
        <v>3</v>
      </c>
      <c r="G336">
        <f t="shared" si="16"/>
        <v>3</v>
      </c>
      <c r="H336">
        <f t="shared" si="17"/>
        <v>9</v>
      </c>
    </row>
    <row r="337" spans="1:8" x14ac:dyDescent="0.25">
      <c r="A337" t="s">
        <v>502</v>
      </c>
      <c r="B337" t="s">
        <v>1282</v>
      </c>
      <c r="C337" s="25">
        <v>2</v>
      </c>
      <c r="D337" t="s">
        <v>556</v>
      </c>
      <c r="E337">
        <v>80</v>
      </c>
      <c r="F337" s="25">
        <f t="shared" si="15"/>
        <v>12</v>
      </c>
      <c r="G337">
        <f t="shared" si="16"/>
        <v>1</v>
      </c>
      <c r="H337">
        <f t="shared" si="17"/>
        <v>12</v>
      </c>
    </row>
    <row r="338" spans="1:8" x14ac:dyDescent="0.25">
      <c r="A338" t="s">
        <v>502</v>
      </c>
      <c r="B338" t="s">
        <v>1284</v>
      </c>
      <c r="C338" s="25">
        <v>1</v>
      </c>
      <c r="D338" t="s">
        <v>593</v>
      </c>
      <c r="E338">
        <v>100</v>
      </c>
      <c r="F338" s="25">
        <f t="shared" si="15"/>
        <v>15</v>
      </c>
      <c r="G338">
        <f t="shared" si="16"/>
        <v>3</v>
      </c>
      <c r="H338">
        <f t="shared" si="17"/>
        <v>45</v>
      </c>
    </row>
    <row r="339" spans="1:8" x14ac:dyDescent="0.25">
      <c r="A339" t="s">
        <v>502</v>
      </c>
      <c r="B339" t="s">
        <v>1285</v>
      </c>
      <c r="C339" s="25">
        <v>1</v>
      </c>
      <c r="D339" t="s">
        <v>593</v>
      </c>
      <c r="E339">
        <v>100</v>
      </c>
      <c r="F339" s="25">
        <f t="shared" si="15"/>
        <v>15</v>
      </c>
      <c r="G339">
        <f t="shared" si="16"/>
        <v>3</v>
      </c>
      <c r="H339">
        <f t="shared" si="17"/>
        <v>45</v>
      </c>
    </row>
    <row r="340" spans="1:8" x14ac:dyDescent="0.25">
      <c r="A340" t="s">
        <v>502</v>
      </c>
      <c r="B340" t="s">
        <v>1287</v>
      </c>
      <c r="C340" s="25">
        <v>1</v>
      </c>
      <c r="D340" t="s">
        <v>636</v>
      </c>
      <c r="E340">
        <v>80</v>
      </c>
      <c r="F340" s="25">
        <f t="shared" si="15"/>
        <v>12</v>
      </c>
      <c r="G340">
        <f t="shared" si="16"/>
        <v>3</v>
      </c>
      <c r="H340">
        <f t="shared" si="17"/>
        <v>36</v>
      </c>
    </row>
    <row r="341" spans="1:8" x14ac:dyDescent="0.25">
      <c r="A341" t="s">
        <v>502</v>
      </c>
      <c r="B341" t="s">
        <v>1287</v>
      </c>
      <c r="C341" s="25">
        <v>2</v>
      </c>
      <c r="D341" t="s">
        <v>549</v>
      </c>
      <c r="E341">
        <v>20</v>
      </c>
      <c r="F341" s="25">
        <f t="shared" si="15"/>
        <v>3</v>
      </c>
      <c r="G341">
        <f t="shared" si="16"/>
        <v>1</v>
      </c>
      <c r="H341">
        <f t="shared" si="17"/>
        <v>3</v>
      </c>
    </row>
    <row r="342" spans="1:8" x14ac:dyDescent="0.25">
      <c r="A342" t="s">
        <v>502</v>
      </c>
      <c r="B342" t="s">
        <v>1288</v>
      </c>
      <c r="C342" s="25">
        <v>1</v>
      </c>
      <c r="D342" t="s">
        <v>1080</v>
      </c>
      <c r="E342">
        <v>100</v>
      </c>
      <c r="F342" s="25">
        <f t="shared" si="15"/>
        <v>15</v>
      </c>
      <c r="G342">
        <f t="shared" si="16"/>
        <v>3</v>
      </c>
      <c r="H342">
        <f t="shared" si="17"/>
        <v>45</v>
      </c>
    </row>
    <row r="343" spans="1:8" x14ac:dyDescent="0.25">
      <c r="A343" t="s">
        <v>502</v>
      </c>
      <c r="B343" t="s">
        <v>1289</v>
      </c>
      <c r="C343" s="25">
        <v>1</v>
      </c>
      <c r="D343" t="s">
        <v>556</v>
      </c>
      <c r="E343">
        <v>100</v>
      </c>
      <c r="F343" s="25">
        <f t="shared" si="15"/>
        <v>15</v>
      </c>
      <c r="G343">
        <f t="shared" si="16"/>
        <v>1</v>
      </c>
      <c r="H343">
        <f t="shared" si="17"/>
        <v>15</v>
      </c>
    </row>
  </sheetData>
  <sortState xmlns:xlrd2="http://schemas.microsoft.com/office/spreadsheetml/2017/richdata2" ref="A2:H343">
    <sortCondition ref="A2:A343"/>
    <sortCondition ref="B2:B343"/>
    <sortCondition ref="C2:C343"/>
  </sortState>
  <mergeCells count="1">
    <mergeCell ref="K1:L1"/>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090EA-6B22-4F0D-84ED-1945A4494E4D}">
  <dimension ref="A3:B162"/>
  <sheetViews>
    <sheetView workbookViewId="0">
      <selection activeCell="E17" sqref="E17"/>
    </sheetView>
  </sheetViews>
  <sheetFormatPr defaultRowHeight="15" x14ac:dyDescent="0.25"/>
  <cols>
    <col min="1" max="1" width="13.28515625" bestFit="1" customWidth="1"/>
    <col min="2" max="2" width="26.140625" bestFit="1" customWidth="1"/>
  </cols>
  <sheetData>
    <row r="3" spans="1:2" x14ac:dyDescent="0.25">
      <c r="A3" s="138" t="s">
        <v>515</v>
      </c>
      <c r="B3" t="s">
        <v>1117</v>
      </c>
    </row>
    <row r="4" spans="1:2" x14ac:dyDescent="0.25">
      <c r="A4" s="132" t="s">
        <v>473</v>
      </c>
      <c r="B4">
        <v>726.45</v>
      </c>
    </row>
    <row r="5" spans="1:2" x14ac:dyDescent="0.25">
      <c r="A5" s="175" t="s">
        <v>1119</v>
      </c>
      <c r="B5">
        <v>15</v>
      </c>
    </row>
    <row r="6" spans="1:2" x14ac:dyDescent="0.25">
      <c r="A6" s="175" t="s">
        <v>1120</v>
      </c>
      <c r="B6">
        <v>15</v>
      </c>
    </row>
    <row r="7" spans="1:2" x14ac:dyDescent="0.25">
      <c r="A7" s="175" t="s">
        <v>1121</v>
      </c>
      <c r="B7">
        <v>45</v>
      </c>
    </row>
    <row r="8" spans="1:2" x14ac:dyDescent="0.25">
      <c r="A8" s="175" t="s">
        <v>1122</v>
      </c>
      <c r="B8">
        <v>15</v>
      </c>
    </row>
    <row r="9" spans="1:2" x14ac:dyDescent="0.25">
      <c r="A9" s="175" t="s">
        <v>1123</v>
      </c>
      <c r="B9">
        <v>15</v>
      </c>
    </row>
    <row r="10" spans="1:2" x14ac:dyDescent="0.25">
      <c r="A10" s="175" t="s">
        <v>1124</v>
      </c>
      <c r="B10">
        <v>37.799999999999997</v>
      </c>
    </row>
    <row r="11" spans="1:2" x14ac:dyDescent="0.25">
      <c r="A11" s="175" t="s">
        <v>1125</v>
      </c>
      <c r="B11">
        <v>15</v>
      </c>
    </row>
    <row r="12" spans="1:2" x14ac:dyDescent="0.25">
      <c r="A12" s="175" t="s">
        <v>1126</v>
      </c>
      <c r="B12">
        <v>18</v>
      </c>
    </row>
    <row r="13" spans="1:2" x14ac:dyDescent="0.25">
      <c r="A13" s="175" t="s">
        <v>1127</v>
      </c>
      <c r="B13">
        <v>18</v>
      </c>
    </row>
    <row r="14" spans="1:2" x14ac:dyDescent="0.25">
      <c r="A14" s="175" t="s">
        <v>1128</v>
      </c>
      <c r="B14">
        <v>18</v>
      </c>
    </row>
    <row r="15" spans="1:2" x14ac:dyDescent="0.25">
      <c r="A15" s="175" t="s">
        <v>1129</v>
      </c>
      <c r="B15">
        <v>15.6</v>
      </c>
    </row>
    <row r="16" spans="1:2" x14ac:dyDescent="0.25">
      <c r="A16" s="175" t="s">
        <v>1130</v>
      </c>
      <c r="B16">
        <v>15.6</v>
      </c>
    </row>
    <row r="17" spans="1:2" x14ac:dyDescent="0.25">
      <c r="A17" s="175" t="s">
        <v>1131</v>
      </c>
      <c r="B17">
        <v>45</v>
      </c>
    </row>
    <row r="18" spans="1:2" x14ac:dyDescent="0.25">
      <c r="A18" s="175" t="s">
        <v>1132</v>
      </c>
      <c r="B18">
        <v>45</v>
      </c>
    </row>
    <row r="19" spans="1:2" x14ac:dyDescent="0.25">
      <c r="A19" s="175" t="s">
        <v>1133</v>
      </c>
      <c r="B19">
        <v>15</v>
      </c>
    </row>
    <row r="20" spans="1:2" x14ac:dyDescent="0.25">
      <c r="A20" s="175" t="s">
        <v>1134</v>
      </c>
      <c r="B20">
        <v>45</v>
      </c>
    </row>
    <row r="21" spans="1:2" x14ac:dyDescent="0.25">
      <c r="A21" s="175" t="s">
        <v>1135</v>
      </c>
      <c r="B21">
        <v>30</v>
      </c>
    </row>
    <row r="22" spans="1:2" x14ac:dyDescent="0.25">
      <c r="A22" s="175" t="s">
        <v>1136</v>
      </c>
      <c r="B22">
        <v>18</v>
      </c>
    </row>
    <row r="23" spans="1:2" x14ac:dyDescent="0.25">
      <c r="A23" s="175" t="s">
        <v>1137</v>
      </c>
      <c r="B23">
        <v>30</v>
      </c>
    </row>
    <row r="24" spans="1:2" x14ac:dyDescent="0.25">
      <c r="A24" s="175" t="s">
        <v>1138</v>
      </c>
      <c r="B24">
        <v>38.25</v>
      </c>
    </row>
    <row r="25" spans="1:2" x14ac:dyDescent="0.25">
      <c r="A25" s="175" t="s">
        <v>1139</v>
      </c>
      <c r="B25">
        <v>15</v>
      </c>
    </row>
    <row r="26" spans="1:2" x14ac:dyDescent="0.25">
      <c r="A26" s="175" t="s">
        <v>1140</v>
      </c>
      <c r="B26">
        <v>15.599999999999998</v>
      </c>
    </row>
    <row r="27" spans="1:2" x14ac:dyDescent="0.25">
      <c r="A27" s="175" t="s">
        <v>1141</v>
      </c>
      <c r="B27">
        <v>15</v>
      </c>
    </row>
    <row r="28" spans="1:2" x14ac:dyDescent="0.25">
      <c r="A28" s="175" t="s">
        <v>1142</v>
      </c>
      <c r="B28">
        <v>21</v>
      </c>
    </row>
    <row r="29" spans="1:2" x14ac:dyDescent="0.25">
      <c r="A29" s="175" t="s">
        <v>1143</v>
      </c>
      <c r="B29">
        <v>15</v>
      </c>
    </row>
    <row r="30" spans="1:2" x14ac:dyDescent="0.25">
      <c r="A30" s="175" t="s">
        <v>1144</v>
      </c>
      <c r="B30">
        <v>45</v>
      </c>
    </row>
    <row r="31" spans="1:2" x14ac:dyDescent="0.25">
      <c r="A31" s="175" t="s">
        <v>1145</v>
      </c>
      <c r="B31">
        <v>15</v>
      </c>
    </row>
    <row r="32" spans="1:2" x14ac:dyDescent="0.25">
      <c r="A32" s="175" t="s">
        <v>1146</v>
      </c>
      <c r="B32">
        <v>15.599999999999998</v>
      </c>
    </row>
    <row r="33" spans="1:2" x14ac:dyDescent="0.25">
      <c r="A33" s="175" t="s">
        <v>1147</v>
      </c>
      <c r="B33">
        <v>15</v>
      </c>
    </row>
    <row r="34" spans="1:2" x14ac:dyDescent="0.25">
      <c r="A34" s="175" t="s">
        <v>1148</v>
      </c>
      <c r="B34">
        <v>45</v>
      </c>
    </row>
    <row r="35" spans="1:2" x14ac:dyDescent="0.25">
      <c r="A35" s="132" t="s">
        <v>489</v>
      </c>
      <c r="B35">
        <v>1817.9984999999999</v>
      </c>
    </row>
    <row r="36" spans="1:2" x14ac:dyDescent="0.25">
      <c r="A36" s="175" t="s">
        <v>1149</v>
      </c>
      <c r="B36">
        <v>45</v>
      </c>
    </row>
    <row r="37" spans="1:2" x14ac:dyDescent="0.25">
      <c r="A37" s="175" t="s">
        <v>1150</v>
      </c>
      <c r="B37">
        <v>45</v>
      </c>
    </row>
    <row r="38" spans="1:2" x14ac:dyDescent="0.25">
      <c r="A38" s="175" t="s">
        <v>1151</v>
      </c>
      <c r="B38">
        <v>45</v>
      </c>
    </row>
    <row r="39" spans="1:2" x14ac:dyDescent="0.25">
      <c r="A39" s="175" t="s">
        <v>1152</v>
      </c>
      <c r="B39">
        <v>15</v>
      </c>
    </row>
    <row r="40" spans="1:2" x14ac:dyDescent="0.25">
      <c r="A40" s="175" t="s">
        <v>1153</v>
      </c>
      <c r="B40">
        <v>45</v>
      </c>
    </row>
    <row r="41" spans="1:2" x14ac:dyDescent="0.25">
      <c r="A41" s="175" t="s">
        <v>1217</v>
      </c>
      <c r="B41">
        <v>45</v>
      </c>
    </row>
    <row r="42" spans="1:2" x14ac:dyDescent="0.25">
      <c r="A42" s="175" t="s">
        <v>1154</v>
      </c>
      <c r="B42">
        <v>45</v>
      </c>
    </row>
    <row r="43" spans="1:2" x14ac:dyDescent="0.25">
      <c r="A43" s="175" t="s">
        <v>1155</v>
      </c>
      <c r="B43">
        <v>15</v>
      </c>
    </row>
    <row r="44" spans="1:2" x14ac:dyDescent="0.25">
      <c r="A44" s="175" t="s">
        <v>1156</v>
      </c>
      <c r="B44">
        <v>36</v>
      </c>
    </row>
    <row r="45" spans="1:2" x14ac:dyDescent="0.25">
      <c r="A45" s="175" t="s">
        <v>1157</v>
      </c>
      <c r="B45">
        <v>42</v>
      </c>
    </row>
    <row r="46" spans="1:2" x14ac:dyDescent="0.25">
      <c r="A46" s="175" t="s">
        <v>1158</v>
      </c>
      <c r="B46">
        <v>45</v>
      </c>
    </row>
    <row r="47" spans="1:2" x14ac:dyDescent="0.25">
      <c r="A47" s="175" t="s">
        <v>1159</v>
      </c>
      <c r="B47">
        <v>15</v>
      </c>
    </row>
    <row r="48" spans="1:2" x14ac:dyDescent="0.25">
      <c r="A48" s="175" t="s">
        <v>1160</v>
      </c>
      <c r="B48">
        <v>37.5</v>
      </c>
    </row>
    <row r="49" spans="1:2" x14ac:dyDescent="0.25">
      <c r="A49" s="175" t="s">
        <v>1161</v>
      </c>
      <c r="B49">
        <v>15</v>
      </c>
    </row>
    <row r="50" spans="1:2" x14ac:dyDescent="0.25">
      <c r="A50" s="175" t="s">
        <v>1162</v>
      </c>
      <c r="B50">
        <v>39</v>
      </c>
    </row>
    <row r="51" spans="1:2" x14ac:dyDescent="0.25">
      <c r="A51" s="175" t="s">
        <v>1163</v>
      </c>
      <c r="B51">
        <v>39</v>
      </c>
    </row>
    <row r="52" spans="1:2" x14ac:dyDescent="0.25">
      <c r="A52" s="175" t="s">
        <v>1164</v>
      </c>
      <c r="B52">
        <v>45</v>
      </c>
    </row>
    <row r="53" spans="1:2" x14ac:dyDescent="0.25">
      <c r="A53" s="175" t="s">
        <v>1165</v>
      </c>
      <c r="B53">
        <v>15</v>
      </c>
    </row>
    <row r="54" spans="1:2" x14ac:dyDescent="0.25">
      <c r="A54" s="175" t="s">
        <v>1166</v>
      </c>
      <c r="B54">
        <v>15</v>
      </c>
    </row>
    <row r="55" spans="1:2" x14ac:dyDescent="0.25">
      <c r="A55" s="175" t="s">
        <v>1167</v>
      </c>
      <c r="B55">
        <v>15</v>
      </c>
    </row>
    <row r="56" spans="1:2" x14ac:dyDescent="0.25">
      <c r="A56" s="175" t="s">
        <v>1168</v>
      </c>
      <c r="B56">
        <v>15</v>
      </c>
    </row>
    <row r="57" spans="1:2" x14ac:dyDescent="0.25">
      <c r="A57" s="175" t="s">
        <v>1169</v>
      </c>
      <c r="B57">
        <v>21</v>
      </c>
    </row>
    <row r="58" spans="1:2" x14ac:dyDescent="0.25">
      <c r="A58" s="175" t="s">
        <v>1170</v>
      </c>
      <c r="B58">
        <v>30</v>
      </c>
    </row>
    <row r="59" spans="1:2" x14ac:dyDescent="0.25">
      <c r="A59" s="175" t="s">
        <v>1171</v>
      </c>
      <c r="B59">
        <v>30</v>
      </c>
    </row>
    <row r="60" spans="1:2" x14ac:dyDescent="0.25">
      <c r="A60" s="175" t="s">
        <v>1172</v>
      </c>
      <c r="B60">
        <v>24</v>
      </c>
    </row>
    <row r="61" spans="1:2" x14ac:dyDescent="0.25">
      <c r="A61" s="175" t="s">
        <v>1173</v>
      </c>
      <c r="B61">
        <v>21</v>
      </c>
    </row>
    <row r="62" spans="1:2" x14ac:dyDescent="0.25">
      <c r="A62" s="175" t="s">
        <v>1174</v>
      </c>
      <c r="B62">
        <v>45</v>
      </c>
    </row>
    <row r="63" spans="1:2" x14ac:dyDescent="0.25">
      <c r="A63" s="175" t="s">
        <v>1175</v>
      </c>
      <c r="B63">
        <v>30</v>
      </c>
    </row>
    <row r="64" spans="1:2" x14ac:dyDescent="0.25">
      <c r="A64" s="175" t="s">
        <v>1176</v>
      </c>
      <c r="B64">
        <v>21</v>
      </c>
    </row>
    <row r="65" spans="1:2" x14ac:dyDescent="0.25">
      <c r="A65" s="175" t="s">
        <v>1251</v>
      </c>
      <c r="B65">
        <v>15</v>
      </c>
    </row>
    <row r="66" spans="1:2" x14ac:dyDescent="0.25">
      <c r="A66" s="175" t="s">
        <v>1177</v>
      </c>
      <c r="B66">
        <v>15</v>
      </c>
    </row>
    <row r="67" spans="1:2" x14ac:dyDescent="0.25">
      <c r="A67" s="175" t="s">
        <v>1178</v>
      </c>
      <c r="B67">
        <v>37.5</v>
      </c>
    </row>
    <row r="68" spans="1:2" x14ac:dyDescent="0.25">
      <c r="A68" s="175" t="s">
        <v>1179</v>
      </c>
      <c r="B68">
        <v>39</v>
      </c>
    </row>
    <row r="69" spans="1:2" x14ac:dyDescent="0.25">
      <c r="A69" s="175" t="s">
        <v>1180</v>
      </c>
      <c r="B69">
        <v>15</v>
      </c>
    </row>
    <row r="70" spans="1:2" x14ac:dyDescent="0.25">
      <c r="A70" s="175" t="s">
        <v>1181</v>
      </c>
      <c r="B70">
        <v>15</v>
      </c>
    </row>
    <row r="71" spans="1:2" x14ac:dyDescent="0.25">
      <c r="A71" s="175" t="s">
        <v>1182</v>
      </c>
      <c r="B71">
        <v>14.998499999999998</v>
      </c>
    </row>
    <row r="72" spans="1:2" x14ac:dyDescent="0.25">
      <c r="A72" s="175" t="s">
        <v>1183</v>
      </c>
      <c r="B72">
        <v>45</v>
      </c>
    </row>
    <row r="73" spans="1:2" x14ac:dyDescent="0.25">
      <c r="A73" s="175" t="s">
        <v>1184</v>
      </c>
      <c r="B73">
        <v>45</v>
      </c>
    </row>
    <row r="74" spans="1:2" x14ac:dyDescent="0.25">
      <c r="A74" s="175" t="s">
        <v>1185</v>
      </c>
      <c r="B74">
        <v>45</v>
      </c>
    </row>
    <row r="75" spans="1:2" x14ac:dyDescent="0.25">
      <c r="A75" s="175" t="s">
        <v>1186</v>
      </c>
      <c r="B75">
        <v>34.5</v>
      </c>
    </row>
    <row r="76" spans="1:2" x14ac:dyDescent="0.25">
      <c r="A76" s="175" t="s">
        <v>1188</v>
      </c>
      <c r="B76">
        <v>16.5</v>
      </c>
    </row>
    <row r="77" spans="1:2" x14ac:dyDescent="0.25">
      <c r="A77" s="175" t="s">
        <v>1190</v>
      </c>
      <c r="B77">
        <v>40.5</v>
      </c>
    </row>
    <row r="78" spans="1:2" x14ac:dyDescent="0.25">
      <c r="A78" s="175" t="s">
        <v>1191</v>
      </c>
      <c r="B78">
        <v>15</v>
      </c>
    </row>
    <row r="79" spans="1:2" x14ac:dyDescent="0.25">
      <c r="A79" s="175" t="s">
        <v>1193</v>
      </c>
      <c r="B79">
        <v>37.5</v>
      </c>
    </row>
    <row r="80" spans="1:2" x14ac:dyDescent="0.25">
      <c r="A80" s="175" t="s">
        <v>1194</v>
      </c>
      <c r="B80">
        <v>15</v>
      </c>
    </row>
    <row r="81" spans="1:2" x14ac:dyDescent="0.25">
      <c r="A81" s="175" t="s">
        <v>1195</v>
      </c>
      <c r="B81">
        <v>15</v>
      </c>
    </row>
    <row r="82" spans="1:2" x14ac:dyDescent="0.25">
      <c r="A82" s="175" t="s">
        <v>1196</v>
      </c>
      <c r="B82">
        <v>15</v>
      </c>
    </row>
    <row r="83" spans="1:2" x14ac:dyDescent="0.25">
      <c r="A83" s="175" t="s">
        <v>1197</v>
      </c>
      <c r="B83">
        <v>45</v>
      </c>
    </row>
    <row r="84" spans="1:2" x14ac:dyDescent="0.25">
      <c r="A84" s="175" t="s">
        <v>1198</v>
      </c>
      <c r="B84">
        <v>21</v>
      </c>
    </row>
    <row r="85" spans="1:2" x14ac:dyDescent="0.25">
      <c r="A85" s="175" t="s">
        <v>1199</v>
      </c>
      <c r="B85">
        <v>27</v>
      </c>
    </row>
    <row r="86" spans="1:2" x14ac:dyDescent="0.25">
      <c r="A86" s="175" t="s">
        <v>1200</v>
      </c>
      <c r="B86">
        <v>21</v>
      </c>
    </row>
    <row r="87" spans="1:2" x14ac:dyDescent="0.25">
      <c r="A87" s="175" t="s">
        <v>1201</v>
      </c>
      <c r="B87">
        <v>18</v>
      </c>
    </row>
    <row r="88" spans="1:2" x14ac:dyDescent="0.25">
      <c r="A88" s="175" t="s">
        <v>1202</v>
      </c>
      <c r="B88">
        <v>45</v>
      </c>
    </row>
    <row r="89" spans="1:2" x14ac:dyDescent="0.25">
      <c r="A89" s="175" t="s">
        <v>1204</v>
      </c>
      <c r="B89">
        <v>15</v>
      </c>
    </row>
    <row r="90" spans="1:2" x14ac:dyDescent="0.25">
      <c r="A90" s="175" t="s">
        <v>1205</v>
      </c>
      <c r="B90">
        <v>24</v>
      </c>
    </row>
    <row r="91" spans="1:2" x14ac:dyDescent="0.25">
      <c r="A91" s="175" t="s">
        <v>1206</v>
      </c>
      <c r="B91">
        <v>15</v>
      </c>
    </row>
    <row r="92" spans="1:2" x14ac:dyDescent="0.25">
      <c r="A92" s="175" t="s">
        <v>1207</v>
      </c>
      <c r="B92">
        <v>15</v>
      </c>
    </row>
    <row r="93" spans="1:2" x14ac:dyDescent="0.25">
      <c r="A93" s="175" t="s">
        <v>1208</v>
      </c>
      <c r="B93">
        <v>15</v>
      </c>
    </row>
    <row r="94" spans="1:2" x14ac:dyDescent="0.25">
      <c r="A94" s="175" t="s">
        <v>1210</v>
      </c>
      <c r="B94">
        <v>15</v>
      </c>
    </row>
    <row r="95" spans="1:2" x14ac:dyDescent="0.25">
      <c r="A95" s="175" t="s">
        <v>1211</v>
      </c>
      <c r="B95">
        <v>18</v>
      </c>
    </row>
    <row r="96" spans="1:2" x14ac:dyDescent="0.25">
      <c r="A96" s="175" t="s">
        <v>1212</v>
      </c>
      <c r="B96">
        <v>15</v>
      </c>
    </row>
    <row r="97" spans="1:2" x14ac:dyDescent="0.25">
      <c r="A97" s="175" t="s">
        <v>1213</v>
      </c>
      <c r="B97">
        <v>44.999999999999986</v>
      </c>
    </row>
    <row r="98" spans="1:2" x14ac:dyDescent="0.25">
      <c r="A98" s="175" t="s">
        <v>1214</v>
      </c>
      <c r="B98">
        <v>18</v>
      </c>
    </row>
    <row r="99" spans="1:2" x14ac:dyDescent="0.25">
      <c r="A99" s="175" t="s">
        <v>1215</v>
      </c>
      <c r="B99">
        <v>30</v>
      </c>
    </row>
    <row r="100" spans="1:2" x14ac:dyDescent="0.25">
      <c r="A100" s="175" t="s">
        <v>1216</v>
      </c>
      <c r="B100">
        <v>45</v>
      </c>
    </row>
    <row r="101" spans="1:2" x14ac:dyDescent="0.25">
      <c r="A101" s="132" t="s">
        <v>502</v>
      </c>
      <c r="B101">
        <v>1837.5</v>
      </c>
    </row>
    <row r="102" spans="1:2" x14ac:dyDescent="0.25">
      <c r="A102" s="175" t="s">
        <v>1218</v>
      </c>
      <c r="B102">
        <v>45</v>
      </c>
    </row>
    <row r="103" spans="1:2" x14ac:dyDescent="0.25">
      <c r="A103" s="175" t="s">
        <v>1219</v>
      </c>
      <c r="B103">
        <v>45</v>
      </c>
    </row>
    <row r="104" spans="1:2" x14ac:dyDescent="0.25">
      <c r="A104" s="175" t="s">
        <v>1220</v>
      </c>
      <c r="B104">
        <v>15</v>
      </c>
    </row>
    <row r="105" spans="1:2" x14ac:dyDescent="0.25">
      <c r="A105" s="175" t="s">
        <v>1221</v>
      </c>
      <c r="B105">
        <v>40.5</v>
      </c>
    </row>
    <row r="106" spans="1:2" x14ac:dyDescent="0.25">
      <c r="A106" s="175" t="s">
        <v>1222</v>
      </c>
      <c r="B106">
        <v>39</v>
      </c>
    </row>
    <row r="107" spans="1:2" x14ac:dyDescent="0.25">
      <c r="A107" s="175" t="s">
        <v>1223</v>
      </c>
      <c r="B107">
        <v>15</v>
      </c>
    </row>
    <row r="108" spans="1:2" x14ac:dyDescent="0.25">
      <c r="A108" s="175" t="s">
        <v>1224</v>
      </c>
      <c r="B108">
        <v>37.5</v>
      </c>
    </row>
    <row r="109" spans="1:2" x14ac:dyDescent="0.25">
      <c r="A109" s="175" t="s">
        <v>1225</v>
      </c>
      <c r="B109">
        <v>15</v>
      </c>
    </row>
    <row r="110" spans="1:2" x14ac:dyDescent="0.25">
      <c r="A110" s="175" t="s">
        <v>1226</v>
      </c>
      <c r="B110">
        <v>40.5</v>
      </c>
    </row>
    <row r="111" spans="1:2" x14ac:dyDescent="0.25">
      <c r="A111" s="175" t="s">
        <v>1227</v>
      </c>
      <c r="B111">
        <v>21</v>
      </c>
    </row>
    <row r="112" spans="1:2" x14ac:dyDescent="0.25">
      <c r="A112" s="175" t="s">
        <v>1228</v>
      </c>
      <c r="B112">
        <v>15</v>
      </c>
    </row>
    <row r="113" spans="1:2" x14ac:dyDescent="0.25">
      <c r="A113" s="175" t="s">
        <v>1229</v>
      </c>
      <c r="B113">
        <v>45</v>
      </c>
    </row>
    <row r="114" spans="1:2" x14ac:dyDescent="0.25">
      <c r="A114" s="175" t="s">
        <v>1230</v>
      </c>
      <c r="B114">
        <v>45</v>
      </c>
    </row>
    <row r="115" spans="1:2" x14ac:dyDescent="0.25">
      <c r="A115" s="175" t="s">
        <v>1231</v>
      </c>
      <c r="B115">
        <v>15</v>
      </c>
    </row>
    <row r="116" spans="1:2" x14ac:dyDescent="0.25">
      <c r="A116" s="175" t="s">
        <v>1232</v>
      </c>
      <c r="B116">
        <v>45</v>
      </c>
    </row>
    <row r="117" spans="1:2" x14ac:dyDescent="0.25">
      <c r="A117" s="175" t="s">
        <v>1233</v>
      </c>
      <c r="B117">
        <v>21</v>
      </c>
    </row>
    <row r="118" spans="1:2" x14ac:dyDescent="0.25">
      <c r="A118" s="175" t="s">
        <v>1234</v>
      </c>
      <c r="B118">
        <v>18</v>
      </c>
    </row>
    <row r="119" spans="1:2" x14ac:dyDescent="0.25">
      <c r="A119" s="175" t="s">
        <v>1235</v>
      </c>
      <c r="B119">
        <v>42</v>
      </c>
    </row>
    <row r="120" spans="1:2" x14ac:dyDescent="0.25">
      <c r="A120" s="175" t="s">
        <v>1236</v>
      </c>
      <c r="B120">
        <v>39</v>
      </c>
    </row>
    <row r="121" spans="1:2" x14ac:dyDescent="0.25">
      <c r="A121" s="175" t="s">
        <v>1237</v>
      </c>
      <c r="B121">
        <v>30</v>
      </c>
    </row>
    <row r="122" spans="1:2" x14ac:dyDescent="0.25">
      <c r="A122" s="175" t="s">
        <v>1238</v>
      </c>
      <c r="B122">
        <v>15</v>
      </c>
    </row>
    <row r="123" spans="1:2" x14ac:dyDescent="0.25">
      <c r="A123" s="175" t="s">
        <v>1239</v>
      </c>
      <c r="B123">
        <v>15</v>
      </c>
    </row>
    <row r="124" spans="1:2" x14ac:dyDescent="0.25">
      <c r="A124" s="175" t="s">
        <v>1240</v>
      </c>
      <c r="B124">
        <v>15</v>
      </c>
    </row>
    <row r="125" spans="1:2" x14ac:dyDescent="0.25">
      <c r="A125" s="175" t="s">
        <v>1242</v>
      </c>
      <c r="B125">
        <v>21</v>
      </c>
    </row>
    <row r="126" spans="1:2" x14ac:dyDescent="0.25">
      <c r="A126" s="175" t="s">
        <v>1243</v>
      </c>
      <c r="B126">
        <v>30</v>
      </c>
    </row>
    <row r="127" spans="1:2" x14ac:dyDescent="0.25">
      <c r="A127" s="175" t="s">
        <v>1244</v>
      </c>
      <c r="B127">
        <v>44.999999999999986</v>
      </c>
    </row>
    <row r="128" spans="1:2" x14ac:dyDescent="0.25">
      <c r="A128" s="175" t="s">
        <v>1245</v>
      </c>
      <c r="B128">
        <v>30</v>
      </c>
    </row>
    <row r="129" spans="1:2" x14ac:dyDescent="0.25">
      <c r="A129" s="175" t="s">
        <v>1246</v>
      </c>
      <c r="B129">
        <v>45</v>
      </c>
    </row>
    <row r="130" spans="1:2" x14ac:dyDescent="0.25">
      <c r="A130" s="175" t="s">
        <v>1247</v>
      </c>
      <c r="B130">
        <v>21</v>
      </c>
    </row>
    <row r="131" spans="1:2" x14ac:dyDescent="0.25">
      <c r="A131" s="175" t="s">
        <v>1248</v>
      </c>
      <c r="B131">
        <v>36</v>
      </c>
    </row>
    <row r="132" spans="1:2" x14ac:dyDescent="0.25">
      <c r="A132" s="175" t="s">
        <v>1249</v>
      </c>
      <c r="B132">
        <v>36</v>
      </c>
    </row>
    <row r="133" spans="1:2" x14ac:dyDescent="0.25">
      <c r="A133" s="175" t="s">
        <v>1250</v>
      </c>
      <c r="B133">
        <v>39</v>
      </c>
    </row>
    <row r="134" spans="1:2" x14ac:dyDescent="0.25">
      <c r="A134" s="175" t="s">
        <v>1252</v>
      </c>
      <c r="B134">
        <v>28.999999999999996</v>
      </c>
    </row>
    <row r="135" spans="1:2" x14ac:dyDescent="0.25">
      <c r="A135" s="175" t="s">
        <v>1253</v>
      </c>
      <c r="B135">
        <v>42</v>
      </c>
    </row>
    <row r="136" spans="1:2" x14ac:dyDescent="0.25">
      <c r="A136" s="175" t="s">
        <v>1254</v>
      </c>
      <c r="B136">
        <v>21</v>
      </c>
    </row>
    <row r="137" spans="1:2" x14ac:dyDescent="0.25">
      <c r="A137" s="175" t="s">
        <v>1256</v>
      </c>
      <c r="B137">
        <v>30</v>
      </c>
    </row>
    <row r="138" spans="1:2" x14ac:dyDescent="0.25">
      <c r="A138" s="175" t="s">
        <v>1257</v>
      </c>
      <c r="B138">
        <v>39</v>
      </c>
    </row>
    <row r="139" spans="1:2" x14ac:dyDescent="0.25">
      <c r="A139" s="175" t="s">
        <v>1258</v>
      </c>
      <c r="B139">
        <v>45</v>
      </c>
    </row>
    <row r="140" spans="1:2" x14ac:dyDescent="0.25">
      <c r="A140" s="175" t="s">
        <v>1259</v>
      </c>
      <c r="B140">
        <v>18</v>
      </c>
    </row>
    <row r="141" spans="1:2" x14ac:dyDescent="0.25">
      <c r="A141" s="175" t="s">
        <v>1260</v>
      </c>
      <c r="B141">
        <v>15</v>
      </c>
    </row>
    <row r="142" spans="1:2" x14ac:dyDescent="0.25">
      <c r="A142" s="175" t="s">
        <v>1264</v>
      </c>
      <c r="B142">
        <v>45</v>
      </c>
    </row>
    <row r="143" spans="1:2" x14ac:dyDescent="0.25">
      <c r="A143" s="175" t="s">
        <v>1266</v>
      </c>
      <c r="B143">
        <v>18</v>
      </c>
    </row>
    <row r="144" spans="1:2" x14ac:dyDescent="0.25">
      <c r="A144" s="175" t="s">
        <v>1267</v>
      </c>
      <c r="B144">
        <v>42</v>
      </c>
    </row>
    <row r="145" spans="1:2" x14ac:dyDescent="0.25">
      <c r="A145" s="175" t="s">
        <v>1268</v>
      </c>
      <c r="B145">
        <v>15</v>
      </c>
    </row>
    <row r="146" spans="1:2" x14ac:dyDescent="0.25">
      <c r="A146" s="175" t="s">
        <v>1270</v>
      </c>
      <c r="B146">
        <v>15</v>
      </c>
    </row>
    <row r="147" spans="1:2" x14ac:dyDescent="0.25">
      <c r="A147" s="175" t="s">
        <v>1271</v>
      </c>
      <c r="B147">
        <v>45</v>
      </c>
    </row>
    <row r="148" spans="1:2" x14ac:dyDescent="0.25">
      <c r="A148" s="175" t="s">
        <v>1272</v>
      </c>
      <c r="B148">
        <v>7</v>
      </c>
    </row>
    <row r="149" spans="1:2" x14ac:dyDescent="0.25">
      <c r="A149" s="175" t="s">
        <v>1274</v>
      </c>
      <c r="B149">
        <v>45</v>
      </c>
    </row>
    <row r="150" spans="1:2" x14ac:dyDescent="0.25">
      <c r="A150" s="175" t="s">
        <v>1275</v>
      </c>
      <c r="B150">
        <v>14.999999999999996</v>
      </c>
    </row>
    <row r="151" spans="1:2" x14ac:dyDescent="0.25">
      <c r="A151" s="175" t="s">
        <v>1276</v>
      </c>
      <c r="B151">
        <v>15</v>
      </c>
    </row>
    <row r="152" spans="1:2" x14ac:dyDescent="0.25">
      <c r="A152" s="175" t="s">
        <v>1277</v>
      </c>
      <c r="B152">
        <v>42</v>
      </c>
    </row>
    <row r="153" spans="1:2" x14ac:dyDescent="0.25">
      <c r="A153" s="175" t="s">
        <v>1278</v>
      </c>
      <c r="B153">
        <v>45</v>
      </c>
    </row>
    <row r="154" spans="1:2" x14ac:dyDescent="0.25">
      <c r="A154" s="175" t="s">
        <v>1280</v>
      </c>
      <c r="B154">
        <v>45</v>
      </c>
    </row>
    <row r="155" spans="1:2" x14ac:dyDescent="0.25">
      <c r="A155" s="175" t="s">
        <v>1281</v>
      </c>
      <c r="B155">
        <v>18</v>
      </c>
    </row>
    <row r="156" spans="1:2" x14ac:dyDescent="0.25">
      <c r="A156" s="175" t="s">
        <v>1282</v>
      </c>
      <c r="B156">
        <v>21</v>
      </c>
    </row>
    <row r="157" spans="1:2" x14ac:dyDescent="0.25">
      <c r="A157" s="175" t="s">
        <v>1284</v>
      </c>
      <c r="B157">
        <v>45</v>
      </c>
    </row>
    <row r="158" spans="1:2" x14ac:dyDescent="0.25">
      <c r="A158" s="175" t="s">
        <v>1285</v>
      </c>
      <c r="B158">
        <v>45</v>
      </c>
    </row>
    <row r="159" spans="1:2" x14ac:dyDescent="0.25">
      <c r="A159" s="175" t="s">
        <v>1287</v>
      </c>
      <c r="B159">
        <v>39</v>
      </c>
    </row>
    <row r="160" spans="1:2" x14ac:dyDescent="0.25">
      <c r="A160" s="175" t="s">
        <v>1288</v>
      </c>
      <c r="B160">
        <v>45</v>
      </c>
    </row>
    <row r="161" spans="1:2" x14ac:dyDescent="0.25">
      <c r="A161" s="175" t="s">
        <v>1289</v>
      </c>
      <c r="B161">
        <v>15</v>
      </c>
    </row>
    <row r="162" spans="1:2" x14ac:dyDescent="0.25">
      <c r="A162" s="132" t="s">
        <v>647</v>
      </c>
      <c r="B162">
        <v>4381.9485000000004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F06F-0312-4F58-8A14-B7FA13E7D5B8}">
  <dimension ref="A1:L17"/>
  <sheetViews>
    <sheetView workbookViewId="0">
      <selection activeCell="B27" sqref="B27"/>
    </sheetView>
  </sheetViews>
  <sheetFormatPr defaultRowHeight="15" x14ac:dyDescent="0.25"/>
  <cols>
    <col min="1" max="1" width="10.42578125" customWidth="1"/>
    <col min="2" max="2" width="17.7109375" customWidth="1"/>
    <col min="3" max="3" width="27.140625" customWidth="1"/>
    <col min="4" max="4" width="12.85546875" customWidth="1"/>
    <col min="5" max="5" width="11.7109375" customWidth="1"/>
    <col min="6" max="6" width="12.85546875" customWidth="1"/>
    <col min="8" max="8" width="10.42578125" customWidth="1"/>
  </cols>
  <sheetData>
    <row r="1" spans="1:12" ht="17.45" customHeight="1" x14ac:dyDescent="0.25">
      <c r="A1" s="45" t="s">
        <v>450</v>
      </c>
      <c r="B1" s="45"/>
    </row>
    <row r="2" spans="1:12" x14ac:dyDescent="0.25">
      <c r="A2" t="s">
        <v>451</v>
      </c>
    </row>
    <row r="5" spans="1:12" ht="105" x14ac:dyDescent="0.25">
      <c r="A5" s="20" t="s">
        <v>405</v>
      </c>
      <c r="B5" s="83" t="s">
        <v>452</v>
      </c>
      <c r="C5" s="84" t="s">
        <v>453</v>
      </c>
      <c r="D5" s="85" t="s">
        <v>454</v>
      </c>
      <c r="E5" s="85" t="s">
        <v>455</v>
      </c>
      <c r="F5" s="85" t="s">
        <v>456</v>
      </c>
      <c r="H5" s="77" t="s">
        <v>457</v>
      </c>
      <c r="I5" s="86" t="s">
        <v>331</v>
      </c>
    </row>
    <row r="6" spans="1:12" x14ac:dyDescent="0.25">
      <c r="A6">
        <v>1</v>
      </c>
      <c r="B6">
        <v>10</v>
      </c>
      <c r="C6" s="87">
        <v>50000</v>
      </c>
      <c r="D6" s="88">
        <f>C6/B6</f>
        <v>5000</v>
      </c>
      <c r="E6" s="47">
        <f>D6/MAX($D$6:$D$15)*100</f>
        <v>1.1904761904761905</v>
      </c>
      <c r="F6">
        <v>2</v>
      </c>
      <c r="H6" s="62" t="s">
        <v>413</v>
      </c>
      <c r="I6" s="63">
        <v>1</v>
      </c>
    </row>
    <row r="7" spans="1:12" x14ac:dyDescent="0.25">
      <c r="A7">
        <v>2</v>
      </c>
      <c r="B7">
        <v>25</v>
      </c>
      <c r="C7" s="87">
        <v>30000</v>
      </c>
      <c r="D7" s="88">
        <f t="shared" ref="D7:D15" si="0">C7/B7</f>
        <v>1200</v>
      </c>
      <c r="E7" s="47">
        <f t="shared" ref="E7:E15" si="1">D7/MAX($D$6:$D$15)*100</f>
        <v>0.2857142857142857</v>
      </c>
      <c r="F7">
        <v>1</v>
      </c>
      <c r="H7" s="64" t="s">
        <v>414</v>
      </c>
      <c r="I7" s="63">
        <v>2</v>
      </c>
    </row>
    <row r="8" spans="1:12" x14ac:dyDescent="0.25">
      <c r="A8">
        <v>3</v>
      </c>
      <c r="B8">
        <v>50</v>
      </c>
      <c r="C8" s="87">
        <v>21000000</v>
      </c>
      <c r="D8" s="88">
        <f t="shared" si="0"/>
        <v>420000</v>
      </c>
      <c r="E8" s="47">
        <f t="shared" si="1"/>
        <v>100</v>
      </c>
      <c r="F8">
        <v>10</v>
      </c>
      <c r="H8" s="64" t="s">
        <v>415</v>
      </c>
      <c r="I8" s="63">
        <v>3</v>
      </c>
    </row>
    <row r="9" spans="1:12" x14ac:dyDescent="0.25">
      <c r="A9">
        <v>4</v>
      </c>
      <c r="B9">
        <v>100</v>
      </c>
      <c r="C9" s="87">
        <v>21000000</v>
      </c>
      <c r="D9" s="88">
        <f t="shared" si="0"/>
        <v>210000</v>
      </c>
      <c r="E9" s="47">
        <f t="shared" si="1"/>
        <v>50</v>
      </c>
      <c r="F9">
        <v>8</v>
      </c>
      <c r="H9" s="64" t="s">
        <v>416</v>
      </c>
      <c r="I9" s="63">
        <v>4</v>
      </c>
    </row>
    <row r="10" spans="1:12" x14ac:dyDescent="0.25">
      <c r="A10">
        <v>5</v>
      </c>
      <c r="B10">
        <v>500</v>
      </c>
      <c r="C10" s="87">
        <v>10300000</v>
      </c>
      <c r="D10" s="88">
        <f t="shared" si="0"/>
        <v>20600</v>
      </c>
      <c r="E10" s="47">
        <f t="shared" si="1"/>
        <v>4.9047619047619051</v>
      </c>
      <c r="F10">
        <v>3</v>
      </c>
      <c r="H10" s="65" t="s">
        <v>417</v>
      </c>
      <c r="I10" s="63">
        <v>5</v>
      </c>
    </row>
    <row r="11" spans="1:12" x14ac:dyDescent="0.25">
      <c r="A11">
        <v>6</v>
      </c>
      <c r="B11">
        <v>1000</v>
      </c>
      <c r="C11" s="87">
        <v>5600000</v>
      </c>
      <c r="D11" s="88">
        <f t="shared" si="0"/>
        <v>5600</v>
      </c>
      <c r="E11" s="47">
        <f t="shared" si="1"/>
        <v>1.3333333333333335</v>
      </c>
      <c r="F11">
        <v>2</v>
      </c>
      <c r="H11" s="66" t="s">
        <v>418</v>
      </c>
      <c r="I11" s="63">
        <v>6</v>
      </c>
    </row>
    <row r="12" spans="1:12" x14ac:dyDescent="0.25">
      <c r="A12">
        <v>7</v>
      </c>
      <c r="B12">
        <v>2000</v>
      </c>
      <c r="C12" s="87">
        <v>120000</v>
      </c>
      <c r="D12" s="88">
        <f t="shared" si="0"/>
        <v>60</v>
      </c>
      <c r="E12" s="47">
        <f t="shared" si="1"/>
        <v>1.4285714285714287E-2</v>
      </c>
      <c r="F12">
        <v>1</v>
      </c>
      <c r="H12" s="66" t="s">
        <v>419</v>
      </c>
      <c r="I12" s="63">
        <v>7</v>
      </c>
    </row>
    <row r="13" spans="1:12" x14ac:dyDescent="0.25">
      <c r="A13">
        <v>8</v>
      </c>
      <c r="B13">
        <v>10000</v>
      </c>
      <c r="C13" s="87">
        <v>510000000</v>
      </c>
      <c r="D13" s="88">
        <f t="shared" si="0"/>
        <v>51000</v>
      </c>
      <c r="E13" s="47">
        <f t="shared" si="1"/>
        <v>12.142857142857142</v>
      </c>
      <c r="F13">
        <v>5</v>
      </c>
      <c r="H13" s="66" t="s">
        <v>420</v>
      </c>
      <c r="I13" s="63">
        <v>8</v>
      </c>
    </row>
    <row r="14" spans="1:12" x14ac:dyDescent="0.25">
      <c r="A14">
        <v>9</v>
      </c>
      <c r="B14">
        <v>100000</v>
      </c>
      <c r="C14" s="87">
        <v>110000000</v>
      </c>
      <c r="D14" s="88">
        <f t="shared" si="0"/>
        <v>1100</v>
      </c>
      <c r="E14" s="47">
        <f t="shared" si="1"/>
        <v>0.26190476190476192</v>
      </c>
      <c r="F14">
        <v>1</v>
      </c>
      <c r="H14" s="66" t="s">
        <v>421</v>
      </c>
      <c r="I14" s="63">
        <v>9</v>
      </c>
    </row>
    <row r="15" spans="1:12" x14ac:dyDescent="0.25">
      <c r="A15">
        <v>10</v>
      </c>
      <c r="B15">
        <v>300000</v>
      </c>
      <c r="C15" s="87">
        <v>700000000</v>
      </c>
      <c r="D15" s="88">
        <f t="shared" si="0"/>
        <v>2333.3333333333335</v>
      </c>
      <c r="E15" s="47">
        <f t="shared" si="1"/>
        <v>0.55555555555555558</v>
      </c>
      <c r="F15">
        <v>1</v>
      </c>
      <c r="H15" s="67" t="s">
        <v>422</v>
      </c>
      <c r="I15" s="68">
        <v>10</v>
      </c>
    </row>
    <row r="16" spans="1:12" x14ac:dyDescent="0.25">
      <c r="H16" s="89" t="s">
        <v>458</v>
      </c>
      <c r="I16" s="90"/>
      <c r="J16" s="90"/>
      <c r="K16" s="90"/>
      <c r="L16" s="90"/>
    </row>
    <row r="17" spans="1:8" x14ac:dyDescent="0.25">
      <c r="A17" t="s">
        <v>459</v>
      </c>
      <c r="H17" s="91" t="s">
        <v>460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7A3C-9DC8-49F7-BEEA-004C84172249}">
  <dimension ref="A1:O42"/>
  <sheetViews>
    <sheetView workbookViewId="0">
      <pane ySplit="5" topLeftCell="A6" activePane="bottomLeft" state="frozen"/>
      <selection pane="bottomLeft" activeCell="B36" sqref="B36"/>
    </sheetView>
  </sheetViews>
  <sheetFormatPr defaultRowHeight="15" x14ac:dyDescent="0.25"/>
  <cols>
    <col min="1" max="1" width="6" customWidth="1"/>
    <col min="2" max="2" width="11.28515625" customWidth="1"/>
    <col min="3" max="3" width="14.7109375" style="88" customWidth="1"/>
    <col min="4" max="4" width="19.5703125" style="88" customWidth="1"/>
    <col min="5" max="5" width="15.5703125" style="102" customWidth="1"/>
    <col min="6" max="6" width="12.42578125" style="88" customWidth="1"/>
    <col min="7" max="7" width="12.140625" style="124" customWidth="1"/>
    <col min="8" max="8" width="18.5703125" style="124" customWidth="1"/>
    <col min="9" max="9" width="9.140625" customWidth="1"/>
    <col min="10" max="10" width="11.85546875" style="112" bestFit="1" customWidth="1"/>
  </cols>
  <sheetData>
    <row r="1" spans="1:15" x14ac:dyDescent="0.25">
      <c r="B1" s="206" t="s">
        <v>461</v>
      </c>
      <c r="C1" s="206"/>
      <c r="D1" s="206"/>
      <c r="E1" s="203" t="s">
        <v>493</v>
      </c>
      <c r="F1" s="203"/>
      <c r="G1" s="203"/>
      <c r="H1" s="203"/>
    </row>
    <row r="2" spans="1:15" ht="15" customHeight="1" x14ac:dyDescent="0.25">
      <c r="B2" s="206"/>
      <c r="C2" s="206"/>
      <c r="D2" s="206"/>
      <c r="E2" s="204" t="s">
        <v>755</v>
      </c>
      <c r="F2" s="204"/>
      <c r="G2" s="204"/>
      <c r="H2" s="204"/>
    </row>
    <row r="3" spans="1:15" x14ac:dyDescent="0.25">
      <c r="B3" s="206"/>
      <c r="C3" s="206"/>
      <c r="D3" s="206"/>
      <c r="E3" s="205" t="s">
        <v>494</v>
      </c>
      <c r="F3" s="205"/>
      <c r="G3" s="205"/>
      <c r="H3" s="205"/>
    </row>
    <row r="4" spans="1:15" x14ac:dyDescent="0.25">
      <c r="A4" s="32" t="s">
        <v>495</v>
      </c>
      <c r="M4" s="104"/>
      <c r="N4" s="104" t="s">
        <v>463</v>
      </c>
      <c r="O4" s="104"/>
    </row>
    <row r="5" spans="1:15" x14ac:dyDescent="0.25">
      <c r="A5" s="32" t="s">
        <v>464</v>
      </c>
      <c r="B5" s="32" t="s">
        <v>465</v>
      </c>
      <c r="C5" s="105" t="s">
        <v>496</v>
      </c>
      <c r="D5" s="105" t="s">
        <v>714</v>
      </c>
      <c r="E5" s="111" t="s">
        <v>497</v>
      </c>
      <c r="F5" s="105" t="s">
        <v>754</v>
      </c>
      <c r="G5" s="125" t="s">
        <v>498</v>
      </c>
      <c r="H5" s="125" t="s">
        <v>499</v>
      </c>
      <c r="I5" s="32" t="s">
        <v>331</v>
      </c>
      <c r="J5" s="104" t="s">
        <v>469</v>
      </c>
      <c r="K5" s="32" t="s">
        <v>470</v>
      </c>
      <c r="L5" s="32"/>
      <c r="M5" s="104" t="s">
        <v>471</v>
      </c>
      <c r="N5" s="104" t="s">
        <v>472</v>
      </c>
      <c r="O5" s="104" t="s">
        <v>331</v>
      </c>
    </row>
    <row r="6" spans="1:15" x14ac:dyDescent="0.25">
      <c r="A6" t="s">
        <v>473</v>
      </c>
      <c r="B6" t="s">
        <v>1118</v>
      </c>
      <c r="C6" s="88">
        <v>312754</v>
      </c>
      <c r="D6" s="88">
        <v>5504534</v>
      </c>
      <c r="E6" s="102">
        <v>6835.0129999999999</v>
      </c>
      <c r="F6" s="126">
        <v>19.5</v>
      </c>
      <c r="G6" s="124">
        <v>6.06490056785339E-3</v>
      </c>
      <c r="H6" s="124">
        <v>0.12676398430772501</v>
      </c>
      <c r="I6">
        <f t="shared" ref="I6:I36" si="0">LOOKUP(G6,$M$6:$N$15,$O$6:$O$15)</f>
        <v>1</v>
      </c>
      <c r="J6" s="112">
        <f t="shared" ref="J6:J36" si="1">LOOKUP(H6,$M$6:$N$15,$O$6:$O$15)</f>
        <v>1</v>
      </c>
      <c r="K6">
        <f t="shared" ref="K6:K36" si="2">J6-I6</f>
        <v>0</v>
      </c>
      <c r="M6" s="121">
        <v>0</v>
      </c>
      <c r="N6" s="121">
        <v>1</v>
      </c>
      <c r="O6" s="122">
        <v>1</v>
      </c>
    </row>
    <row r="7" spans="1:15" x14ac:dyDescent="0.25">
      <c r="A7" t="s">
        <v>473</v>
      </c>
      <c r="B7" t="s">
        <v>1119</v>
      </c>
      <c r="C7" s="88">
        <v>4576119000</v>
      </c>
      <c r="D7" s="88">
        <v>545427941</v>
      </c>
      <c r="E7" s="102">
        <v>545427.94099999999</v>
      </c>
      <c r="F7" s="110">
        <v>0</v>
      </c>
      <c r="G7" s="124">
        <v>0.89557363205998897</v>
      </c>
      <c r="H7" s="124">
        <v>23.2430052643127</v>
      </c>
      <c r="I7">
        <f t="shared" si="0"/>
        <v>1</v>
      </c>
      <c r="J7" s="112">
        <f t="shared" si="1"/>
        <v>6</v>
      </c>
      <c r="K7">
        <f t="shared" si="2"/>
        <v>5</v>
      </c>
      <c r="M7" s="121">
        <v>1</v>
      </c>
      <c r="N7" s="121">
        <v>3</v>
      </c>
      <c r="O7" s="122">
        <v>2</v>
      </c>
    </row>
    <row r="8" spans="1:15" x14ac:dyDescent="0.25">
      <c r="A8" t="s">
        <v>473</v>
      </c>
      <c r="B8" t="s">
        <v>1120</v>
      </c>
      <c r="C8" s="88">
        <v>23042014</v>
      </c>
      <c r="D8" s="88">
        <v>2933146</v>
      </c>
      <c r="E8" s="102">
        <v>2933.1460000000002</v>
      </c>
      <c r="F8" s="110">
        <v>0</v>
      </c>
      <c r="G8" s="124">
        <v>0.83854838357038597</v>
      </c>
      <c r="H8" s="124">
        <v>21.763017351098</v>
      </c>
      <c r="I8">
        <f t="shared" si="0"/>
        <v>1</v>
      </c>
      <c r="J8" s="112">
        <f t="shared" si="1"/>
        <v>6</v>
      </c>
      <c r="K8">
        <f t="shared" si="2"/>
        <v>5</v>
      </c>
      <c r="M8" s="121">
        <v>4</v>
      </c>
      <c r="N8" s="121">
        <v>6</v>
      </c>
      <c r="O8" s="122">
        <v>3</v>
      </c>
    </row>
    <row r="9" spans="1:15" x14ac:dyDescent="0.25">
      <c r="A9" t="s">
        <v>473</v>
      </c>
      <c r="B9" t="s">
        <v>1121</v>
      </c>
      <c r="C9" s="88">
        <v>22868010</v>
      </c>
      <c r="D9" s="88">
        <v>9934647</v>
      </c>
      <c r="E9" s="102">
        <v>10535.477000000001</v>
      </c>
      <c r="F9" s="110">
        <v>5.7</v>
      </c>
      <c r="G9" s="124">
        <v>0.24570687252443599</v>
      </c>
      <c r="H9" s="124">
        <v>6.0132121069318503</v>
      </c>
      <c r="I9">
        <f t="shared" si="0"/>
        <v>1</v>
      </c>
      <c r="J9" s="112">
        <f t="shared" si="1"/>
        <v>3</v>
      </c>
      <c r="K9">
        <f t="shared" si="2"/>
        <v>2</v>
      </c>
      <c r="M9" s="121">
        <v>7</v>
      </c>
      <c r="N9" s="121">
        <v>10</v>
      </c>
      <c r="O9" s="122">
        <v>4</v>
      </c>
    </row>
    <row r="10" spans="1:15" x14ac:dyDescent="0.25">
      <c r="A10" t="s">
        <v>473</v>
      </c>
      <c r="B10" t="s">
        <v>1122</v>
      </c>
      <c r="C10" s="88">
        <v>35007127</v>
      </c>
      <c r="D10" s="88">
        <v>9934313</v>
      </c>
      <c r="E10" s="102">
        <v>9934.3130000000001</v>
      </c>
      <c r="F10" s="110">
        <v>0</v>
      </c>
      <c r="G10" s="124">
        <v>0.37614907815138998</v>
      </c>
      <c r="H10" s="124">
        <v>9.76227379934015</v>
      </c>
      <c r="I10">
        <f t="shared" si="0"/>
        <v>1</v>
      </c>
      <c r="J10" s="112">
        <f t="shared" si="1"/>
        <v>4</v>
      </c>
      <c r="K10">
        <f t="shared" si="2"/>
        <v>3</v>
      </c>
      <c r="M10" s="121">
        <v>11</v>
      </c>
      <c r="N10" s="121">
        <v>20</v>
      </c>
      <c r="O10" s="122">
        <v>5</v>
      </c>
    </row>
    <row r="11" spans="1:15" x14ac:dyDescent="0.25">
      <c r="A11" t="s">
        <v>473</v>
      </c>
      <c r="B11" t="s">
        <v>1123</v>
      </c>
      <c r="C11" s="88">
        <v>136065554</v>
      </c>
      <c r="D11" s="88">
        <v>22437034</v>
      </c>
      <c r="E11" s="102">
        <v>23054.313999999998</v>
      </c>
      <c r="F11" s="110">
        <v>2.7</v>
      </c>
      <c r="G11" s="124">
        <v>0.64732759213500501</v>
      </c>
      <c r="H11" s="124">
        <v>16.350398552947699</v>
      </c>
      <c r="I11">
        <f t="shared" si="0"/>
        <v>1</v>
      </c>
      <c r="J11" s="112">
        <f t="shared" si="1"/>
        <v>5</v>
      </c>
      <c r="K11">
        <f t="shared" si="2"/>
        <v>4</v>
      </c>
      <c r="M11" s="121">
        <v>21</v>
      </c>
      <c r="N11" s="121">
        <v>30</v>
      </c>
      <c r="O11" s="122">
        <v>6</v>
      </c>
    </row>
    <row r="12" spans="1:15" x14ac:dyDescent="0.25">
      <c r="A12" t="s">
        <v>473</v>
      </c>
      <c r="B12" t="s">
        <v>1124</v>
      </c>
      <c r="C12" s="88">
        <v>13481375178</v>
      </c>
      <c r="D12" s="88">
        <v>549312317</v>
      </c>
      <c r="E12" s="102">
        <v>533527.04200000002</v>
      </c>
      <c r="F12" s="110">
        <v>-3</v>
      </c>
      <c r="G12" s="124">
        <v>2.6197281617627199</v>
      </c>
      <c r="H12" s="124">
        <v>70.001945702500095</v>
      </c>
      <c r="I12">
        <f t="shared" si="0"/>
        <v>2</v>
      </c>
      <c r="J12" s="112">
        <f t="shared" si="1"/>
        <v>9</v>
      </c>
      <c r="K12">
        <f t="shared" si="2"/>
        <v>7</v>
      </c>
      <c r="M12" s="121">
        <v>31</v>
      </c>
      <c r="N12" s="121">
        <v>40</v>
      </c>
      <c r="O12" s="122">
        <v>7</v>
      </c>
    </row>
    <row r="13" spans="1:15" x14ac:dyDescent="0.25">
      <c r="A13" t="s">
        <v>473</v>
      </c>
      <c r="B13" t="s">
        <v>1125</v>
      </c>
      <c r="C13" s="88">
        <v>29332686</v>
      </c>
      <c r="D13" s="88">
        <v>4558491</v>
      </c>
      <c r="E13" s="102">
        <v>4209.848</v>
      </c>
      <c r="F13" s="126">
        <v>-8.3000000000000007</v>
      </c>
      <c r="G13" s="124">
        <v>0.686866131529413</v>
      </c>
      <c r="H13" s="124">
        <v>19.302687100033499</v>
      </c>
      <c r="I13">
        <f t="shared" si="0"/>
        <v>1</v>
      </c>
      <c r="J13" s="112">
        <f t="shared" si="1"/>
        <v>5</v>
      </c>
      <c r="K13">
        <f t="shared" si="2"/>
        <v>4</v>
      </c>
      <c r="M13" s="121">
        <v>41</v>
      </c>
      <c r="N13" s="121">
        <v>60</v>
      </c>
      <c r="O13" s="122">
        <v>8</v>
      </c>
    </row>
    <row r="14" spans="1:15" x14ac:dyDescent="0.25">
      <c r="A14" t="s">
        <v>473</v>
      </c>
      <c r="B14" t="s">
        <v>1126</v>
      </c>
      <c r="C14" s="88">
        <v>459814243</v>
      </c>
      <c r="D14" s="88">
        <v>34603411</v>
      </c>
      <c r="E14" s="102">
        <v>34603.411</v>
      </c>
      <c r="F14" s="110">
        <v>0</v>
      </c>
      <c r="G14" s="124">
        <v>1.41842010829867</v>
      </c>
      <c r="H14" s="124">
        <v>36.812546577950698</v>
      </c>
      <c r="I14">
        <f t="shared" si="0"/>
        <v>2</v>
      </c>
      <c r="J14" s="112">
        <f t="shared" si="1"/>
        <v>7</v>
      </c>
      <c r="K14">
        <f t="shared" si="2"/>
        <v>5</v>
      </c>
      <c r="M14" s="121">
        <v>61</v>
      </c>
      <c r="N14" s="121">
        <v>80</v>
      </c>
      <c r="O14" s="122">
        <v>9</v>
      </c>
    </row>
    <row r="15" spans="1:15" x14ac:dyDescent="0.25">
      <c r="A15" t="s">
        <v>473</v>
      </c>
      <c r="B15" t="s">
        <v>1127</v>
      </c>
      <c r="C15" s="88">
        <v>461050379</v>
      </c>
      <c r="D15" s="88">
        <v>43739880</v>
      </c>
      <c r="E15" s="102">
        <v>57851.663999999997</v>
      </c>
      <c r="F15" s="110">
        <v>24.4</v>
      </c>
      <c r="G15" s="124">
        <v>1.1251545143841499</v>
      </c>
      <c r="H15" s="124">
        <v>22.0782619238969</v>
      </c>
      <c r="I15">
        <f t="shared" si="0"/>
        <v>2</v>
      </c>
      <c r="J15" s="112">
        <f t="shared" si="1"/>
        <v>6</v>
      </c>
      <c r="K15">
        <f t="shared" si="2"/>
        <v>4</v>
      </c>
      <c r="M15" s="121">
        <v>81</v>
      </c>
      <c r="N15" s="121">
        <v>100</v>
      </c>
      <c r="O15" s="122">
        <v>10</v>
      </c>
    </row>
    <row r="16" spans="1:15" x14ac:dyDescent="0.25">
      <c r="A16" t="s">
        <v>473</v>
      </c>
      <c r="B16" t="s">
        <v>1128</v>
      </c>
      <c r="C16" s="88">
        <v>25467630</v>
      </c>
      <c r="D16" s="88">
        <v>6890546</v>
      </c>
      <c r="E16" s="102">
        <v>6890.5060000000003</v>
      </c>
      <c r="F16" s="110">
        <v>0</v>
      </c>
      <c r="G16" s="124">
        <v>0.39452657860690299</v>
      </c>
      <c r="H16" s="124">
        <v>10.2392882592438</v>
      </c>
      <c r="I16">
        <f t="shared" si="0"/>
        <v>1</v>
      </c>
      <c r="J16" s="112">
        <f t="shared" si="1"/>
        <v>4</v>
      </c>
      <c r="K16">
        <f t="shared" si="2"/>
        <v>3</v>
      </c>
    </row>
    <row r="17" spans="1:11" x14ac:dyDescent="0.25">
      <c r="A17" t="s">
        <v>473</v>
      </c>
      <c r="B17" t="s">
        <v>1129</v>
      </c>
      <c r="C17" s="88">
        <v>25467630</v>
      </c>
      <c r="D17" s="88">
        <v>10278015</v>
      </c>
      <c r="E17" s="102">
        <v>11053.994000000001</v>
      </c>
      <c r="F17" s="110">
        <v>7</v>
      </c>
      <c r="G17" s="124">
        <v>0.26449694207621599</v>
      </c>
      <c r="H17" s="124">
        <v>6.3826592619870199</v>
      </c>
      <c r="I17">
        <f t="shared" si="0"/>
        <v>1</v>
      </c>
      <c r="J17" s="112">
        <f t="shared" si="1"/>
        <v>3</v>
      </c>
      <c r="K17">
        <f t="shared" si="2"/>
        <v>2</v>
      </c>
    </row>
    <row r="18" spans="1:11" x14ac:dyDescent="0.25">
      <c r="A18" t="s">
        <v>473</v>
      </c>
      <c r="B18" t="s">
        <v>1130</v>
      </c>
      <c r="C18" s="88">
        <v>5359266</v>
      </c>
      <c r="D18" s="88">
        <v>4258400</v>
      </c>
      <c r="E18" s="102">
        <v>4258.3999999999996</v>
      </c>
      <c r="F18" s="110">
        <v>0</v>
      </c>
      <c r="G18" s="124">
        <v>0.13433841839194099</v>
      </c>
      <c r="H18" s="124">
        <v>3.4865123917294798</v>
      </c>
      <c r="I18">
        <f t="shared" si="0"/>
        <v>1</v>
      </c>
      <c r="J18" s="112">
        <f t="shared" si="1"/>
        <v>2</v>
      </c>
      <c r="K18">
        <f t="shared" si="2"/>
        <v>1</v>
      </c>
    </row>
    <row r="19" spans="1:11" x14ac:dyDescent="0.25">
      <c r="A19" t="s">
        <v>473</v>
      </c>
      <c r="B19" t="s">
        <v>1131</v>
      </c>
      <c r="C19" s="88">
        <v>74935078</v>
      </c>
      <c r="D19" s="88">
        <v>2166411</v>
      </c>
      <c r="E19" s="102">
        <v>2075.953</v>
      </c>
      <c r="F19" s="110">
        <v>-4.4000000000000004</v>
      </c>
      <c r="G19" s="124">
        <v>3.6922039486510401</v>
      </c>
      <c r="H19" s="124">
        <v>100</v>
      </c>
      <c r="I19">
        <f t="shared" si="0"/>
        <v>2</v>
      </c>
      <c r="J19" s="112">
        <f t="shared" si="1"/>
        <v>10</v>
      </c>
      <c r="K19">
        <f t="shared" si="2"/>
        <v>8</v>
      </c>
    </row>
    <row r="20" spans="1:11" x14ac:dyDescent="0.25">
      <c r="A20" t="s">
        <v>473</v>
      </c>
      <c r="B20" t="s">
        <v>1132</v>
      </c>
      <c r="C20" s="88">
        <v>0</v>
      </c>
      <c r="D20" s="88">
        <v>477842</v>
      </c>
      <c r="E20" s="102">
        <v>477.84199999999998</v>
      </c>
      <c r="F20" s="110">
        <v>0</v>
      </c>
      <c r="G20" s="124">
        <v>0</v>
      </c>
      <c r="H20" s="124">
        <v>0</v>
      </c>
      <c r="I20">
        <f t="shared" si="0"/>
        <v>1</v>
      </c>
      <c r="J20" s="112">
        <f t="shared" si="1"/>
        <v>1</v>
      </c>
      <c r="K20">
        <f t="shared" si="2"/>
        <v>0</v>
      </c>
    </row>
    <row r="21" spans="1:11" x14ac:dyDescent="0.25">
      <c r="A21" t="s">
        <v>473</v>
      </c>
      <c r="B21" t="s">
        <v>1133</v>
      </c>
      <c r="C21" s="88">
        <v>1000000</v>
      </c>
      <c r="D21" s="88">
        <v>1997741.5</v>
      </c>
      <c r="E21" s="102">
        <v>1988.7049999999999</v>
      </c>
      <c r="F21" s="110">
        <v>-0.5</v>
      </c>
      <c r="G21" s="124">
        <v>5.3432079836322997E-2</v>
      </c>
      <c r="H21" s="124">
        <v>1.39303486919349</v>
      </c>
      <c r="I21">
        <f t="shared" si="0"/>
        <v>1</v>
      </c>
      <c r="J21" s="112">
        <f t="shared" si="1"/>
        <v>2</v>
      </c>
      <c r="K21">
        <f t="shared" si="2"/>
        <v>1</v>
      </c>
    </row>
    <row r="22" spans="1:11" x14ac:dyDescent="0.25">
      <c r="A22" t="s">
        <v>473</v>
      </c>
      <c r="B22" t="s">
        <v>1134</v>
      </c>
      <c r="C22" s="88">
        <v>844194600</v>
      </c>
      <c r="D22" s="88">
        <v>41264521</v>
      </c>
      <c r="E22" s="102">
        <v>86345.350999999995</v>
      </c>
      <c r="F22" s="127">
        <v>52.2</v>
      </c>
      <c r="G22" s="124">
        <v>2.1837711918240199</v>
      </c>
      <c r="H22" s="124">
        <v>27.085444275071499</v>
      </c>
      <c r="I22">
        <f t="shared" si="0"/>
        <v>2</v>
      </c>
      <c r="J22" s="112">
        <f t="shared" si="1"/>
        <v>6</v>
      </c>
      <c r="K22">
        <f t="shared" si="2"/>
        <v>4</v>
      </c>
    </row>
    <row r="23" spans="1:11" x14ac:dyDescent="0.25">
      <c r="A23" t="s">
        <v>473</v>
      </c>
      <c r="B23" t="s">
        <v>1135</v>
      </c>
      <c r="C23" s="88">
        <v>509105126</v>
      </c>
      <c r="D23" s="88">
        <v>20382721</v>
      </c>
      <c r="E23" s="102">
        <v>20382.721000000001</v>
      </c>
      <c r="F23" s="110">
        <v>0</v>
      </c>
      <c r="G23" s="124">
        <v>2.6661628997167899</v>
      </c>
      <c r="H23" s="124">
        <v>69.195469914730197</v>
      </c>
      <c r="I23">
        <f t="shared" si="0"/>
        <v>2</v>
      </c>
      <c r="J23" s="112">
        <f t="shared" si="1"/>
        <v>9</v>
      </c>
      <c r="K23">
        <f t="shared" si="2"/>
        <v>7</v>
      </c>
    </row>
    <row r="24" spans="1:11" x14ac:dyDescent="0.25">
      <c r="A24" t="s">
        <v>473</v>
      </c>
      <c r="B24" t="s">
        <v>1136</v>
      </c>
      <c r="C24" s="88">
        <v>47236459</v>
      </c>
      <c r="D24" s="88">
        <v>8586610</v>
      </c>
      <c r="E24" s="102">
        <v>8481.8739999999998</v>
      </c>
      <c r="F24" s="110">
        <v>-1.2</v>
      </c>
      <c r="G24" s="124">
        <v>0.58721476500949998</v>
      </c>
      <c r="H24" s="124">
        <v>15.428292732119999</v>
      </c>
      <c r="I24">
        <f t="shared" si="0"/>
        <v>1</v>
      </c>
      <c r="J24" s="112">
        <f t="shared" si="1"/>
        <v>5</v>
      </c>
      <c r="K24">
        <f t="shared" si="2"/>
        <v>4</v>
      </c>
    </row>
    <row r="25" spans="1:11" x14ac:dyDescent="0.25">
      <c r="A25" t="s">
        <v>473</v>
      </c>
      <c r="B25" t="s">
        <v>1137</v>
      </c>
      <c r="C25" s="88">
        <v>17825796</v>
      </c>
      <c r="D25" s="88">
        <v>1890964</v>
      </c>
      <c r="E25" s="102">
        <v>2732.9160000000002</v>
      </c>
      <c r="F25" s="127">
        <v>30.8</v>
      </c>
      <c r="G25" s="124">
        <v>1.00625266160419</v>
      </c>
      <c r="H25" s="124">
        <v>18.069868909994501</v>
      </c>
      <c r="I25">
        <f t="shared" si="0"/>
        <v>2</v>
      </c>
      <c r="J25" s="112">
        <f t="shared" si="1"/>
        <v>5</v>
      </c>
      <c r="K25">
        <f t="shared" si="2"/>
        <v>3</v>
      </c>
    </row>
    <row r="26" spans="1:11" x14ac:dyDescent="0.25">
      <c r="A26" t="s">
        <v>473</v>
      </c>
      <c r="B26" t="s">
        <v>1138</v>
      </c>
      <c r="C26" s="88">
        <v>606690013</v>
      </c>
      <c r="D26" s="88">
        <v>59813445</v>
      </c>
      <c r="E26" s="102">
        <v>61327.332000000002</v>
      </c>
      <c r="F26" s="110">
        <v>2.5</v>
      </c>
      <c r="G26" s="124">
        <v>1.0827031494888799</v>
      </c>
      <c r="H26" s="124">
        <v>27.4059668147286</v>
      </c>
      <c r="I26">
        <f t="shared" si="0"/>
        <v>2</v>
      </c>
      <c r="J26" s="178">
        <f t="shared" si="1"/>
        <v>6</v>
      </c>
      <c r="K26">
        <f t="shared" si="2"/>
        <v>4</v>
      </c>
    </row>
    <row r="27" spans="1:11" x14ac:dyDescent="0.25">
      <c r="A27" t="s">
        <v>473</v>
      </c>
      <c r="B27" t="s">
        <v>1139</v>
      </c>
      <c r="C27" s="88">
        <v>75397400</v>
      </c>
      <c r="D27" s="88">
        <v>2859222</v>
      </c>
      <c r="E27" s="102">
        <v>2859.2220000000002</v>
      </c>
      <c r="F27" s="110">
        <v>0</v>
      </c>
      <c r="G27" s="124">
        <v>2.81481504734389</v>
      </c>
      <c r="H27" s="124">
        <v>73.0534694428096</v>
      </c>
      <c r="I27">
        <f t="shared" si="0"/>
        <v>2</v>
      </c>
      <c r="J27" s="112">
        <f t="shared" si="1"/>
        <v>9</v>
      </c>
      <c r="K27">
        <f t="shared" si="2"/>
        <v>7</v>
      </c>
    </row>
    <row r="28" spans="1:11" x14ac:dyDescent="0.25">
      <c r="A28" t="s">
        <v>473</v>
      </c>
      <c r="B28" t="s">
        <v>1140</v>
      </c>
      <c r="C28" s="88">
        <v>48894652</v>
      </c>
      <c r="D28" s="88">
        <v>31834155</v>
      </c>
      <c r="E28" s="102">
        <v>32305.067999999999</v>
      </c>
      <c r="F28" s="110">
        <v>1.5</v>
      </c>
      <c r="G28" s="124">
        <v>0.16394923848977999</v>
      </c>
      <c r="H28" s="124">
        <v>4.1929825305648203</v>
      </c>
      <c r="I28">
        <f t="shared" si="0"/>
        <v>1</v>
      </c>
      <c r="J28" s="112">
        <f t="shared" si="1"/>
        <v>3</v>
      </c>
      <c r="K28">
        <f t="shared" si="2"/>
        <v>2</v>
      </c>
    </row>
    <row r="29" spans="1:11" x14ac:dyDescent="0.25">
      <c r="A29" t="s">
        <v>473</v>
      </c>
      <c r="B29" t="s">
        <v>1141</v>
      </c>
      <c r="C29" s="88">
        <v>5000000</v>
      </c>
      <c r="D29" s="88">
        <v>1733841</v>
      </c>
      <c r="E29" s="102">
        <v>2169.8209999999999</v>
      </c>
      <c r="F29" s="110">
        <v>20.100000000000001</v>
      </c>
      <c r="G29" s="124">
        <v>0.30782373735635399</v>
      </c>
      <c r="H29" s="124">
        <v>6.3837879012587697</v>
      </c>
      <c r="I29">
        <f t="shared" si="0"/>
        <v>1</v>
      </c>
      <c r="J29" s="112">
        <f t="shared" si="1"/>
        <v>3</v>
      </c>
      <c r="K29">
        <f t="shared" si="2"/>
        <v>2</v>
      </c>
    </row>
    <row r="30" spans="1:11" x14ac:dyDescent="0.25">
      <c r="A30" t="s">
        <v>473</v>
      </c>
      <c r="B30" t="s">
        <v>1142</v>
      </c>
      <c r="C30" s="88">
        <v>8533435</v>
      </c>
      <c r="D30" s="88">
        <v>7174123</v>
      </c>
      <c r="E30" s="102">
        <v>7668.5630000000001</v>
      </c>
      <c r="F30" s="126">
        <v>6.4</v>
      </c>
      <c r="G30" s="124">
        <v>0.12696863109088999</v>
      </c>
      <c r="H30" s="124">
        <v>3.0827779788081799</v>
      </c>
      <c r="I30">
        <f t="shared" si="0"/>
        <v>1</v>
      </c>
      <c r="J30" s="112">
        <f t="shared" si="1"/>
        <v>2</v>
      </c>
      <c r="K30">
        <f t="shared" si="2"/>
        <v>1</v>
      </c>
    </row>
    <row r="31" spans="1:11" x14ac:dyDescent="0.25">
      <c r="A31" t="s">
        <v>473</v>
      </c>
      <c r="B31" t="s">
        <v>1143</v>
      </c>
      <c r="C31" s="88">
        <v>1661400</v>
      </c>
      <c r="E31" s="102">
        <v>2933.1460000000002</v>
      </c>
      <c r="F31" s="110"/>
      <c r="H31" s="124">
        <v>1.56918041222934</v>
      </c>
      <c r="I31">
        <f t="shared" si="0"/>
        <v>1</v>
      </c>
      <c r="J31" s="112">
        <f t="shared" si="1"/>
        <v>2</v>
      </c>
      <c r="K31">
        <f t="shared" si="2"/>
        <v>1</v>
      </c>
    </row>
    <row r="32" spans="1:11" x14ac:dyDescent="0.25">
      <c r="A32" t="s">
        <v>473</v>
      </c>
      <c r="B32" t="s">
        <v>1144</v>
      </c>
      <c r="C32" s="88">
        <v>16609445</v>
      </c>
      <c r="D32" s="88">
        <v>3776659</v>
      </c>
      <c r="E32" s="102">
        <v>3821.308</v>
      </c>
      <c r="F32" s="110">
        <v>1.2</v>
      </c>
      <c r="G32" s="124">
        <v>0.46944932420891899</v>
      </c>
      <c r="H32" s="124">
        <v>12.041356942779201</v>
      </c>
      <c r="I32">
        <f t="shared" si="0"/>
        <v>1</v>
      </c>
      <c r="J32" s="112">
        <f t="shared" si="1"/>
        <v>5</v>
      </c>
      <c r="K32">
        <f t="shared" si="2"/>
        <v>4</v>
      </c>
    </row>
    <row r="33" spans="1:15" x14ac:dyDescent="0.25">
      <c r="A33" t="s">
        <v>473</v>
      </c>
      <c r="B33" t="s">
        <v>1145</v>
      </c>
      <c r="D33" s="88">
        <v>4672148</v>
      </c>
      <c r="E33" s="102">
        <v>7531.3050000000003</v>
      </c>
      <c r="F33" s="127">
        <v>38</v>
      </c>
      <c r="I33">
        <f t="shared" si="0"/>
        <v>1</v>
      </c>
      <c r="J33" s="112">
        <f t="shared" si="1"/>
        <v>1</v>
      </c>
      <c r="K33">
        <f t="shared" si="2"/>
        <v>0</v>
      </c>
    </row>
    <row r="34" spans="1:15" x14ac:dyDescent="0.25">
      <c r="A34" t="s">
        <v>473</v>
      </c>
      <c r="B34" t="s">
        <v>1146</v>
      </c>
      <c r="C34" s="88">
        <v>54215776</v>
      </c>
      <c r="D34" s="88">
        <v>30009934</v>
      </c>
      <c r="E34" s="102">
        <v>30010.263999999999</v>
      </c>
      <c r="F34" s="110">
        <v>0</v>
      </c>
      <c r="G34" s="124">
        <v>0.192842169568086</v>
      </c>
      <c r="H34" s="124">
        <v>5.0048171521736204</v>
      </c>
      <c r="I34">
        <f t="shared" si="0"/>
        <v>1</v>
      </c>
      <c r="J34" s="112">
        <f t="shared" si="1"/>
        <v>3</v>
      </c>
      <c r="K34">
        <f t="shared" si="2"/>
        <v>2</v>
      </c>
    </row>
    <row r="35" spans="1:15" x14ac:dyDescent="0.25">
      <c r="A35" t="s">
        <v>473</v>
      </c>
      <c r="B35" t="s">
        <v>1147</v>
      </c>
      <c r="C35" s="88">
        <v>5731830</v>
      </c>
      <c r="D35" s="88">
        <v>6118.3549999999996</v>
      </c>
      <c r="E35" s="102">
        <v>5749.3639999999996</v>
      </c>
      <c r="F35" s="127">
        <v>99.9</v>
      </c>
      <c r="G35" s="124">
        <v>100</v>
      </c>
      <c r="H35" s="124">
        <v>2.7618866383239</v>
      </c>
      <c r="I35">
        <f t="shared" si="0"/>
        <v>10</v>
      </c>
      <c r="J35" s="112">
        <f t="shared" si="1"/>
        <v>2</v>
      </c>
      <c r="K35">
        <f t="shared" si="2"/>
        <v>-8</v>
      </c>
    </row>
    <row r="36" spans="1:15" x14ac:dyDescent="0.25">
      <c r="A36" t="s">
        <v>473</v>
      </c>
      <c r="B36" t="s">
        <v>1148</v>
      </c>
      <c r="D36" s="88">
        <v>854983</v>
      </c>
      <c r="E36" s="102">
        <v>988.04200000000003</v>
      </c>
      <c r="F36" s="126">
        <v>13.5</v>
      </c>
      <c r="I36">
        <f t="shared" si="0"/>
        <v>1</v>
      </c>
      <c r="J36" s="112">
        <f t="shared" si="1"/>
        <v>1</v>
      </c>
      <c r="K36">
        <f t="shared" si="2"/>
        <v>0</v>
      </c>
    </row>
    <row r="37" spans="1:15" x14ac:dyDescent="0.25">
      <c r="E37" s="88"/>
    </row>
    <row r="38" spans="1:15" s="88" customFormat="1" x14ac:dyDescent="0.25">
      <c r="A38"/>
      <c r="B38"/>
      <c r="G38" s="124"/>
      <c r="H38" s="124"/>
      <c r="I38"/>
      <c r="J38" s="112"/>
      <c r="K38"/>
      <c r="L38"/>
      <c r="M38"/>
      <c r="N38"/>
      <c r="O38"/>
    </row>
    <row r="39" spans="1:15" s="88" customFormat="1" x14ac:dyDescent="0.25">
      <c r="A39"/>
      <c r="B39"/>
      <c r="G39" s="124"/>
      <c r="H39" s="124"/>
      <c r="I39"/>
      <c r="J39" s="112"/>
      <c r="K39"/>
      <c r="L39"/>
      <c r="M39"/>
      <c r="N39"/>
      <c r="O39"/>
    </row>
    <row r="40" spans="1:15" s="88" customFormat="1" x14ac:dyDescent="0.25">
      <c r="A40"/>
      <c r="B40"/>
      <c r="G40" s="124"/>
      <c r="H40" s="124"/>
      <c r="I40"/>
      <c r="J40" s="112"/>
      <c r="K40"/>
      <c r="L40"/>
      <c r="M40"/>
      <c r="N40"/>
      <c r="O40"/>
    </row>
    <row r="42" spans="1:15" s="88" customFormat="1" x14ac:dyDescent="0.25">
      <c r="A42"/>
      <c r="B42"/>
      <c r="G42" s="124"/>
      <c r="H42" s="124"/>
      <c r="I42"/>
      <c r="J42" s="112"/>
      <c r="K42"/>
      <c r="L42"/>
      <c r="M42"/>
      <c r="N42"/>
      <c r="O42"/>
    </row>
  </sheetData>
  <autoFilter ref="A5:K36" xr:uid="{25A7335F-5460-474A-9C45-2ACD46A35DD6}"/>
  <mergeCells count="4">
    <mergeCell ref="E1:H1"/>
    <mergeCell ref="E2:H2"/>
    <mergeCell ref="E3:H3"/>
    <mergeCell ref="B1: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D28C-DE1B-45C7-AE7B-09125194C891}">
  <dimension ref="A1:G35"/>
  <sheetViews>
    <sheetView zoomScaleNormal="100" workbookViewId="0">
      <pane xSplit="1" ySplit="2" topLeftCell="B3" activePane="bottomRight" state="frozen"/>
      <selection pane="topRight" activeCell="B1" sqref="B1"/>
      <selection pane="bottomLeft" activeCell="A3" sqref="A3"/>
      <selection pane="bottomRight" activeCell="A6" sqref="A6"/>
    </sheetView>
  </sheetViews>
  <sheetFormatPr defaultRowHeight="15" x14ac:dyDescent="0.25"/>
  <cols>
    <col min="1" max="1" width="19.140625" bestFit="1" customWidth="1"/>
    <col min="2" max="2" width="26.85546875" bestFit="1" customWidth="1"/>
    <col min="3" max="3" width="14.7109375" bestFit="1" customWidth="1"/>
    <col min="4" max="4" width="27.42578125" style="88" bestFit="1" customWidth="1"/>
    <col min="5" max="5" width="11.42578125" style="88" bestFit="1" customWidth="1"/>
    <col min="6" max="6" width="6.42578125" style="88" bestFit="1" customWidth="1"/>
    <col min="7" max="7" width="107.42578125" bestFit="1" customWidth="1"/>
  </cols>
  <sheetData>
    <row r="1" spans="1:7" s="32" customFormat="1" x14ac:dyDescent="0.25">
      <c r="A1" s="32" t="s">
        <v>503</v>
      </c>
      <c r="D1" s="105"/>
      <c r="E1" s="105"/>
      <c r="F1" s="105"/>
    </row>
    <row r="2" spans="1:7" s="32" customFormat="1" x14ac:dyDescent="0.25">
      <c r="A2" s="32" t="s">
        <v>465</v>
      </c>
      <c r="B2" s="32" t="s">
        <v>716</v>
      </c>
      <c r="C2" s="32" t="s">
        <v>715</v>
      </c>
      <c r="D2" s="105" t="s">
        <v>714</v>
      </c>
      <c r="E2" s="105" t="s">
        <v>467</v>
      </c>
      <c r="F2" s="105" t="s">
        <v>470</v>
      </c>
    </row>
    <row r="3" spans="1:7" x14ac:dyDescent="0.25">
      <c r="A3" t="s">
        <v>1132</v>
      </c>
      <c r="B3" t="s">
        <v>713</v>
      </c>
      <c r="C3">
        <v>3</v>
      </c>
      <c r="D3" s="88">
        <v>477842</v>
      </c>
      <c r="E3" s="88">
        <v>477842</v>
      </c>
      <c r="F3" s="88">
        <f t="shared" ref="F3:F32" si="0">(E3-D3)/E3*100</f>
        <v>0</v>
      </c>
      <c r="G3" s="88"/>
    </row>
    <row r="4" spans="1:7" x14ac:dyDescent="0.25">
      <c r="A4" t="s">
        <v>1136</v>
      </c>
      <c r="B4" t="s">
        <v>712</v>
      </c>
      <c r="C4">
        <v>15</v>
      </c>
      <c r="D4" s="88">
        <v>8586610</v>
      </c>
      <c r="E4" s="88">
        <v>8481874</v>
      </c>
      <c r="F4" s="88">
        <f t="shared" si="0"/>
        <v>-1.2348214557301842</v>
      </c>
      <c r="G4" s="88" t="s">
        <v>702</v>
      </c>
    </row>
    <row r="5" spans="1:7" x14ac:dyDescent="0.25">
      <c r="A5" t="s">
        <v>1122</v>
      </c>
      <c r="B5" t="s">
        <v>711</v>
      </c>
      <c r="C5">
        <v>15</v>
      </c>
      <c r="D5" s="88">
        <v>9934313</v>
      </c>
      <c r="E5" s="88">
        <v>9934313</v>
      </c>
      <c r="F5" s="88">
        <f t="shared" si="0"/>
        <v>0</v>
      </c>
      <c r="G5" s="88"/>
    </row>
    <row r="6" spans="1:7" x14ac:dyDescent="0.25">
      <c r="A6" t="s">
        <v>1148</v>
      </c>
      <c r="B6" t="s">
        <v>710</v>
      </c>
      <c r="C6">
        <v>13</v>
      </c>
      <c r="D6" s="88">
        <v>854983</v>
      </c>
      <c r="E6" s="88">
        <v>988042</v>
      </c>
      <c r="F6" s="88">
        <f t="shared" si="0"/>
        <v>13.46693764030274</v>
      </c>
      <c r="G6" s="88" t="s">
        <v>709</v>
      </c>
    </row>
    <row r="7" spans="1:7" x14ac:dyDescent="0.25">
      <c r="A7" t="s">
        <v>1146</v>
      </c>
      <c r="B7" t="s">
        <v>708</v>
      </c>
      <c r="C7">
        <v>15</v>
      </c>
      <c r="D7" s="88">
        <v>30009934</v>
      </c>
      <c r="E7" s="88">
        <v>30010264</v>
      </c>
      <c r="F7" s="88">
        <f t="shared" si="0"/>
        <v>1.0996237820500346E-3</v>
      </c>
      <c r="G7" s="88"/>
    </row>
    <row r="8" spans="1:7" x14ac:dyDescent="0.25">
      <c r="A8" t="s">
        <v>1135</v>
      </c>
      <c r="B8" t="s">
        <v>707</v>
      </c>
      <c r="C8">
        <v>15</v>
      </c>
      <c r="D8" s="88">
        <v>20382721</v>
      </c>
      <c r="E8" s="88">
        <v>20382721</v>
      </c>
      <c r="F8" s="88">
        <f t="shared" si="0"/>
        <v>0</v>
      </c>
      <c r="G8" s="88"/>
    </row>
    <row r="9" spans="1:7" x14ac:dyDescent="0.25">
      <c r="A9" t="s">
        <v>1131</v>
      </c>
      <c r="B9" t="s">
        <v>706</v>
      </c>
      <c r="C9">
        <v>15</v>
      </c>
      <c r="D9" s="88">
        <v>2166411</v>
      </c>
      <c r="E9" s="88">
        <v>2075953</v>
      </c>
      <c r="F9" s="88">
        <f t="shared" si="0"/>
        <v>-4.3574204232947471</v>
      </c>
      <c r="G9" s="88"/>
    </row>
    <row r="10" spans="1:7" x14ac:dyDescent="0.25">
      <c r="A10" t="s">
        <v>1119</v>
      </c>
      <c r="B10" t="s">
        <v>705</v>
      </c>
      <c r="C10">
        <v>15</v>
      </c>
      <c r="D10" s="88">
        <v>545427941</v>
      </c>
      <c r="E10" s="88">
        <v>545427941</v>
      </c>
      <c r="F10" s="88">
        <f t="shared" si="0"/>
        <v>0</v>
      </c>
      <c r="G10" s="88"/>
    </row>
    <row r="11" spans="1:7" x14ac:dyDescent="0.25">
      <c r="A11" t="s">
        <v>1121</v>
      </c>
      <c r="B11" t="s">
        <v>704</v>
      </c>
      <c r="C11">
        <v>15</v>
      </c>
      <c r="D11" s="88">
        <v>9934647</v>
      </c>
      <c r="E11" s="88">
        <v>10535477</v>
      </c>
      <c r="F11" s="88">
        <f t="shared" si="0"/>
        <v>5.702921661733968</v>
      </c>
      <c r="G11" s="88"/>
    </row>
    <row r="12" spans="1:7" x14ac:dyDescent="0.25">
      <c r="A12" t="s">
        <v>1127</v>
      </c>
      <c r="B12" t="s">
        <v>703</v>
      </c>
      <c r="C12">
        <v>15</v>
      </c>
      <c r="D12" s="88">
        <v>43739880</v>
      </c>
      <c r="E12" s="88">
        <v>57851664</v>
      </c>
      <c r="F12" s="88">
        <f t="shared" si="0"/>
        <v>24.393047709051206</v>
      </c>
      <c r="G12" s="88" t="s">
        <v>702</v>
      </c>
    </row>
    <row r="13" spans="1:7" x14ac:dyDescent="0.25">
      <c r="A13" t="s">
        <v>1124</v>
      </c>
      <c r="B13" t="s">
        <v>701</v>
      </c>
      <c r="C13">
        <v>15</v>
      </c>
      <c r="D13" s="88">
        <v>549312317</v>
      </c>
      <c r="E13" s="88">
        <v>533527042</v>
      </c>
      <c r="F13" s="88">
        <f t="shared" si="0"/>
        <v>-2.9586644644715121</v>
      </c>
      <c r="G13" s="88"/>
    </row>
    <row r="14" spans="1:7" x14ac:dyDescent="0.25">
      <c r="A14" t="s">
        <v>1142</v>
      </c>
      <c r="B14" t="s">
        <v>700</v>
      </c>
      <c r="C14">
        <v>14</v>
      </c>
      <c r="D14" s="88">
        <v>7174123</v>
      </c>
      <c r="E14" s="88">
        <v>7668563</v>
      </c>
      <c r="F14" s="88">
        <f t="shared" si="0"/>
        <v>6.4476225858743037</v>
      </c>
      <c r="G14" s="88"/>
    </row>
    <row r="15" spans="1:7" x14ac:dyDescent="0.25">
      <c r="A15" t="s">
        <v>1126</v>
      </c>
      <c r="B15" t="s">
        <v>699</v>
      </c>
      <c r="C15">
        <v>6</v>
      </c>
      <c r="D15" s="88">
        <v>34603411</v>
      </c>
      <c r="E15" s="88">
        <v>34603411</v>
      </c>
      <c r="F15" s="88">
        <f t="shared" si="0"/>
        <v>0</v>
      </c>
      <c r="G15" s="88"/>
    </row>
    <row r="16" spans="1:7" x14ac:dyDescent="0.25">
      <c r="A16" t="s">
        <v>1128</v>
      </c>
      <c r="B16" t="s">
        <v>698</v>
      </c>
      <c r="C16">
        <v>15</v>
      </c>
      <c r="D16" s="88">
        <v>6890546</v>
      </c>
      <c r="E16" s="88">
        <v>6890506</v>
      </c>
      <c r="F16" s="88">
        <f t="shared" si="0"/>
        <v>-5.8050889150956407E-4</v>
      </c>
      <c r="G16" s="88"/>
    </row>
    <row r="17" spans="1:7" x14ac:dyDescent="0.25">
      <c r="A17" t="s">
        <v>1123</v>
      </c>
      <c r="B17" t="s">
        <v>697</v>
      </c>
      <c r="C17">
        <v>15</v>
      </c>
      <c r="D17" s="88">
        <v>22437034</v>
      </c>
      <c r="E17" s="88">
        <v>23054314</v>
      </c>
      <c r="F17" s="88">
        <f t="shared" si="0"/>
        <v>2.6775032213059995</v>
      </c>
      <c r="G17" s="143" t="s">
        <v>696</v>
      </c>
    </row>
    <row r="18" spans="1:7" x14ac:dyDescent="0.25">
      <c r="A18" t="s">
        <v>1118</v>
      </c>
      <c r="B18" t="s">
        <v>695</v>
      </c>
      <c r="C18">
        <v>15</v>
      </c>
      <c r="D18" s="88">
        <v>5504534</v>
      </c>
      <c r="E18" s="88">
        <v>6835013</v>
      </c>
      <c r="F18" s="88">
        <f t="shared" si="0"/>
        <v>19.465639641065788</v>
      </c>
      <c r="G18" s="88" t="s">
        <v>694</v>
      </c>
    </row>
    <row r="19" spans="1:7" x14ac:dyDescent="0.25">
      <c r="A19" t="s">
        <v>1140</v>
      </c>
      <c r="B19" t="s">
        <v>693</v>
      </c>
      <c r="C19">
        <v>15</v>
      </c>
      <c r="D19" s="88">
        <v>31834155</v>
      </c>
      <c r="E19" s="88">
        <v>32305068</v>
      </c>
      <c r="F19" s="88">
        <f t="shared" si="0"/>
        <v>1.4577062645402883</v>
      </c>
      <c r="G19" s="88"/>
    </row>
    <row r="20" spans="1:7" x14ac:dyDescent="0.25">
      <c r="A20" t="s">
        <v>1129</v>
      </c>
      <c r="B20" t="s">
        <v>692</v>
      </c>
      <c r="C20">
        <v>15</v>
      </c>
      <c r="D20" s="88">
        <v>10278015</v>
      </c>
      <c r="E20" s="88">
        <v>11053994</v>
      </c>
      <c r="F20" s="88">
        <f t="shared" si="0"/>
        <v>7.0198970616412488</v>
      </c>
      <c r="G20" s="88"/>
    </row>
    <row r="21" spans="1:7" x14ac:dyDescent="0.25">
      <c r="A21" t="s">
        <v>1133</v>
      </c>
      <c r="B21" t="s">
        <v>691</v>
      </c>
      <c r="C21">
        <v>15</v>
      </c>
      <c r="D21" s="88">
        <v>1997741.5</v>
      </c>
      <c r="E21" s="88">
        <v>1988705</v>
      </c>
      <c r="F21" s="88">
        <f t="shared" si="0"/>
        <v>-0.45439117415604624</v>
      </c>
      <c r="G21" s="88"/>
    </row>
    <row r="22" spans="1:7" x14ac:dyDescent="0.25">
      <c r="A22" t="s">
        <v>1141</v>
      </c>
      <c r="B22" t="s">
        <v>690</v>
      </c>
      <c r="C22">
        <v>12</v>
      </c>
      <c r="D22" s="88">
        <v>1733841</v>
      </c>
      <c r="E22" s="88">
        <v>2169821</v>
      </c>
      <c r="F22" s="88">
        <f t="shared" si="0"/>
        <v>20.092901672534278</v>
      </c>
      <c r="G22" s="88" t="s">
        <v>689</v>
      </c>
    </row>
    <row r="23" spans="1:7" x14ac:dyDescent="0.25">
      <c r="A23" t="s">
        <v>1147</v>
      </c>
      <c r="B23" t="s">
        <v>688</v>
      </c>
      <c r="C23">
        <v>13</v>
      </c>
      <c r="D23" s="88">
        <v>6118.3549999999996</v>
      </c>
      <c r="E23" s="88">
        <v>5749364</v>
      </c>
      <c r="F23" s="88">
        <f t="shared" si="0"/>
        <v>99.893582055336893</v>
      </c>
      <c r="G23" s="88" t="s">
        <v>687</v>
      </c>
    </row>
    <row r="24" spans="1:7" x14ac:dyDescent="0.25">
      <c r="A24" t="s">
        <v>1144</v>
      </c>
      <c r="B24" t="s">
        <v>686</v>
      </c>
      <c r="C24">
        <v>15</v>
      </c>
      <c r="D24" s="88">
        <v>3776659</v>
      </c>
      <c r="E24" s="88">
        <v>3821308</v>
      </c>
      <c r="F24" s="88">
        <f t="shared" si="0"/>
        <v>1.1684219120782726</v>
      </c>
      <c r="G24" s="88"/>
    </row>
    <row r="25" spans="1:7" x14ac:dyDescent="0.25">
      <c r="A25" t="s">
        <v>1139</v>
      </c>
      <c r="B25" t="s">
        <v>685</v>
      </c>
      <c r="C25">
        <v>2</v>
      </c>
      <c r="D25" s="88">
        <v>2859222</v>
      </c>
      <c r="E25" s="88">
        <v>2859222</v>
      </c>
      <c r="F25" s="88">
        <f t="shared" si="0"/>
        <v>0</v>
      </c>
      <c r="G25" s="88" t="s">
        <v>681</v>
      </c>
    </row>
    <row r="26" spans="1:7" x14ac:dyDescent="0.25">
      <c r="A26" t="s">
        <v>1138</v>
      </c>
      <c r="B26" t="s">
        <v>684</v>
      </c>
      <c r="C26">
        <v>15</v>
      </c>
      <c r="D26" s="88">
        <v>59813445</v>
      </c>
      <c r="E26" s="88">
        <v>61327332</v>
      </c>
      <c r="F26" s="88">
        <f t="shared" si="0"/>
        <v>2.4685355625775469</v>
      </c>
      <c r="G26" s="88"/>
    </row>
    <row r="27" spans="1:7" x14ac:dyDescent="0.25">
      <c r="A27" t="s">
        <v>1125</v>
      </c>
      <c r="B27" t="s">
        <v>683</v>
      </c>
      <c r="C27">
        <v>15</v>
      </c>
      <c r="D27" s="88">
        <v>4558491</v>
      </c>
      <c r="E27" s="88">
        <v>4209848</v>
      </c>
      <c r="F27" s="88">
        <f t="shared" si="0"/>
        <v>-8.281605416632619</v>
      </c>
      <c r="G27" s="88"/>
    </row>
    <row r="28" spans="1:7" x14ac:dyDescent="0.25">
      <c r="A28" t="s">
        <v>1120</v>
      </c>
      <c r="B28" t="s">
        <v>682</v>
      </c>
      <c r="C28">
        <v>2</v>
      </c>
      <c r="D28" s="88">
        <v>2933146</v>
      </c>
      <c r="E28" s="88">
        <v>2933146</v>
      </c>
      <c r="F28" s="88">
        <f t="shared" si="0"/>
        <v>0</v>
      </c>
      <c r="G28" s="88" t="s">
        <v>681</v>
      </c>
    </row>
    <row r="29" spans="1:7" x14ac:dyDescent="0.25">
      <c r="A29" s="112" t="s">
        <v>1134</v>
      </c>
      <c r="B29" s="112" t="s">
        <v>680</v>
      </c>
      <c r="C29" s="112">
        <v>14</v>
      </c>
      <c r="D29" s="142">
        <v>41264521</v>
      </c>
      <c r="E29" s="142">
        <v>86345351</v>
      </c>
      <c r="F29" s="88">
        <f t="shared" si="0"/>
        <v>52.209909946396536</v>
      </c>
      <c r="G29" s="88" t="s">
        <v>679</v>
      </c>
    </row>
    <row r="30" spans="1:7" x14ac:dyDescent="0.25">
      <c r="A30" t="s">
        <v>1145</v>
      </c>
      <c r="B30" t="s">
        <v>678</v>
      </c>
      <c r="C30">
        <v>9</v>
      </c>
      <c r="D30" s="88">
        <v>4672148</v>
      </c>
      <c r="E30" s="88">
        <v>7531305</v>
      </c>
      <c r="F30" s="88">
        <f t="shared" si="0"/>
        <v>37.96363312865433</v>
      </c>
      <c r="G30" s="88" t="s">
        <v>677</v>
      </c>
    </row>
    <row r="31" spans="1:7" x14ac:dyDescent="0.25">
      <c r="A31" t="s">
        <v>1130</v>
      </c>
      <c r="B31" t="s">
        <v>676</v>
      </c>
      <c r="C31">
        <v>15</v>
      </c>
      <c r="D31" s="88">
        <v>4258400</v>
      </c>
      <c r="E31" s="88">
        <v>4258400</v>
      </c>
      <c r="F31" s="88">
        <f t="shared" si="0"/>
        <v>0</v>
      </c>
      <c r="G31" s="88"/>
    </row>
    <row r="32" spans="1:7" x14ac:dyDescent="0.25">
      <c r="A32" t="s">
        <v>1137</v>
      </c>
      <c r="B32" t="s">
        <v>675</v>
      </c>
      <c r="C32">
        <v>10</v>
      </c>
      <c r="D32" s="88">
        <v>1890964</v>
      </c>
      <c r="E32" s="88">
        <v>2732916</v>
      </c>
      <c r="F32" s="88">
        <f t="shared" si="0"/>
        <v>30.807825780228882</v>
      </c>
      <c r="G32" s="88" t="s">
        <v>674</v>
      </c>
    </row>
    <row r="33" spans="3:7" x14ac:dyDescent="0.25">
      <c r="G33" s="88"/>
    </row>
    <row r="34" spans="3:7" x14ac:dyDescent="0.25">
      <c r="C34" s="88"/>
    </row>
    <row r="35" spans="3:7" x14ac:dyDescent="0.25">
      <c r="C35" s="88"/>
    </row>
  </sheetData>
  <autoFilter ref="B2:F32" xr:uid="{294D7D94-390E-4742-8017-4F0C3BC5BD1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4505-A37F-45B6-992B-87CDDB7534ED}">
  <dimension ref="A1:W15"/>
  <sheetViews>
    <sheetView workbookViewId="0">
      <selection activeCell="M29" sqref="M29"/>
    </sheetView>
  </sheetViews>
  <sheetFormatPr defaultColWidth="11" defaultRowHeight="15" x14ac:dyDescent="0.25"/>
  <cols>
    <col min="1" max="1" width="4.42578125" bestFit="1" customWidth="1"/>
    <col min="2" max="2" width="5.5703125" bestFit="1" customWidth="1"/>
    <col min="3" max="17" width="4.85546875" bestFit="1" customWidth="1"/>
    <col min="18" max="18" width="4.85546875" style="26" bestFit="1" customWidth="1"/>
    <col min="19" max="19" width="14" style="32" bestFit="1" customWidth="1"/>
    <col min="20" max="20" width="5.140625" style="32" bestFit="1" customWidth="1"/>
    <col min="21" max="21" width="5.140625" customWidth="1"/>
    <col min="22" max="22" width="10.5703125" style="25" bestFit="1" customWidth="1"/>
    <col min="23" max="23" width="5" style="25" bestFit="1" customWidth="1"/>
  </cols>
  <sheetData>
    <row r="1" spans="1:23" x14ac:dyDescent="0.25">
      <c r="A1" s="185" t="s">
        <v>307</v>
      </c>
      <c r="B1" t="s">
        <v>99</v>
      </c>
      <c r="C1" s="25">
        <v>2006</v>
      </c>
      <c r="D1" s="25">
        <v>2007</v>
      </c>
      <c r="E1" s="25">
        <v>2008</v>
      </c>
      <c r="F1" s="25">
        <v>2009</v>
      </c>
      <c r="G1" s="25">
        <v>2010</v>
      </c>
      <c r="H1" s="25">
        <v>2011</v>
      </c>
      <c r="I1" s="25">
        <v>2012</v>
      </c>
      <c r="J1" s="25">
        <v>2013</v>
      </c>
      <c r="K1" s="25">
        <v>2014</v>
      </c>
      <c r="L1" s="25">
        <v>2015</v>
      </c>
      <c r="M1" s="25">
        <v>2016</v>
      </c>
      <c r="N1" s="25">
        <v>2017</v>
      </c>
      <c r="O1" s="25">
        <v>2018</v>
      </c>
      <c r="P1" s="25">
        <v>2019</v>
      </c>
      <c r="Q1" s="25">
        <v>2020</v>
      </c>
      <c r="R1" s="26" t="s">
        <v>308</v>
      </c>
      <c r="S1" s="26" t="s">
        <v>309</v>
      </c>
      <c r="T1" s="26" t="s">
        <v>310</v>
      </c>
      <c r="U1" s="25"/>
      <c r="V1" s="27" t="s">
        <v>311</v>
      </c>
      <c r="W1" s="28" t="s">
        <v>310</v>
      </c>
    </row>
    <row r="2" spans="1:23" x14ac:dyDescent="0.25">
      <c r="A2" s="185"/>
      <c r="B2" t="s">
        <v>312</v>
      </c>
      <c r="C2" s="25">
        <v>120</v>
      </c>
      <c r="D2" s="25">
        <v>125</v>
      </c>
      <c r="E2" s="25">
        <v>130</v>
      </c>
      <c r="F2" s="25">
        <v>125</v>
      </c>
      <c r="G2" s="25">
        <v>125</v>
      </c>
      <c r="H2" s="25">
        <v>120</v>
      </c>
      <c r="I2" s="25">
        <v>115</v>
      </c>
      <c r="J2" s="25">
        <v>110</v>
      </c>
      <c r="K2" s="25">
        <v>100</v>
      </c>
      <c r="L2" s="25">
        <v>100</v>
      </c>
      <c r="M2" s="25">
        <v>115</v>
      </c>
      <c r="N2" s="25">
        <v>120</v>
      </c>
      <c r="O2" s="25">
        <v>125</v>
      </c>
      <c r="P2" s="25">
        <v>120</v>
      </c>
      <c r="Q2" s="25">
        <v>125</v>
      </c>
      <c r="R2" s="26">
        <f>SUM(C2:Q2)</f>
        <v>1775</v>
      </c>
      <c r="S2" s="186">
        <f>(R3/R2)*100</f>
        <v>91.267605633802816</v>
      </c>
      <c r="T2" s="186">
        <v>10</v>
      </c>
      <c r="V2" s="29" t="s">
        <v>313</v>
      </c>
      <c r="W2" s="30" t="s">
        <v>314</v>
      </c>
    </row>
    <row r="3" spans="1:23" x14ac:dyDescent="0.25">
      <c r="A3" s="185"/>
      <c r="B3" t="s">
        <v>315</v>
      </c>
      <c r="C3" s="25">
        <v>100</v>
      </c>
      <c r="D3" s="25">
        <v>115</v>
      </c>
      <c r="E3" s="25">
        <v>120</v>
      </c>
      <c r="F3" s="25">
        <v>115</v>
      </c>
      <c r="G3" s="25">
        <v>100</v>
      </c>
      <c r="H3" s="25">
        <v>120</v>
      </c>
      <c r="I3" s="25">
        <v>115</v>
      </c>
      <c r="J3" s="25">
        <v>105</v>
      </c>
      <c r="K3" s="25">
        <v>90</v>
      </c>
      <c r="L3" s="25">
        <v>95</v>
      </c>
      <c r="M3" s="25">
        <v>110</v>
      </c>
      <c r="N3" s="25">
        <v>120</v>
      </c>
      <c r="O3" s="25">
        <v>100</v>
      </c>
      <c r="P3" s="25">
        <v>115</v>
      </c>
      <c r="Q3" s="25">
        <v>100</v>
      </c>
      <c r="R3" s="26">
        <f>SUM(C3:Q3)</f>
        <v>1620</v>
      </c>
      <c r="S3" s="186"/>
      <c r="T3" s="186"/>
      <c r="V3" s="29" t="s">
        <v>316</v>
      </c>
      <c r="W3" s="31">
        <v>2</v>
      </c>
    </row>
    <row r="4" spans="1:23" x14ac:dyDescent="0.25">
      <c r="A4" s="32"/>
      <c r="V4" s="29" t="s">
        <v>317</v>
      </c>
      <c r="W4" s="31">
        <v>4</v>
      </c>
    </row>
    <row r="5" spans="1:23" x14ac:dyDescent="0.25">
      <c r="A5" s="185" t="s">
        <v>318</v>
      </c>
      <c r="B5" t="s">
        <v>99</v>
      </c>
      <c r="C5" s="25">
        <v>2006</v>
      </c>
      <c r="D5" s="25">
        <v>2007</v>
      </c>
      <c r="E5" s="25">
        <v>2008</v>
      </c>
      <c r="F5" s="25">
        <v>2009</v>
      </c>
      <c r="G5" s="25">
        <v>2010</v>
      </c>
      <c r="H5" s="25">
        <v>2011</v>
      </c>
      <c r="I5" s="25">
        <v>2012</v>
      </c>
      <c r="J5" s="25">
        <v>2013</v>
      </c>
      <c r="K5" s="25">
        <v>2014</v>
      </c>
      <c r="L5" s="25">
        <v>2015</v>
      </c>
      <c r="M5" s="25">
        <v>2016</v>
      </c>
      <c r="N5" s="25">
        <v>2017</v>
      </c>
      <c r="O5" s="25">
        <v>2018</v>
      </c>
      <c r="P5" s="25">
        <v>2019</v>
      </c>
      <c r="Q5" s="25">
        <v>2020</v>
      </c>
      <c r="R5" s="26" t="s">
        <v>308</v>
      </c>
      <c r="S5" s="26" t="s">
        <v>309</v>
      </c>
      <c r="T5" s="26" t="s">
        <v>310</v>
      </c>
      <c r="V5" s="29" t="s">
        <v>319</v>
      </c>
      <c r="W5" s="31">
        <v>6</v>
      </c>
    </row>
    <row r="6" spans="1:23" x14ac:dyDescent="0.25">
      <c r="A6" s="185"/>
      <c r="B6" t="s">
        <v>312</v>
      </c>
      <c r="C6" s="25">
        <v>120</v>
      </c>
      <c r="D6" s="25">
        <v>125</v>
      </c>
      <c r="E6" s="25">
        <v>130</v>
      </c>
      <c r="F6" s="25">
        <v>125</v>
      </c>
      <c r="G6" s="25">
        <v>125</v>
      </c>
      <c r="H6" s="25">
        <v>120</v>
      </c>
      <c r="I6" s="25">
        <v>115</v>
      </c>
      <c r="J6" s="25">
        <v>110</v>
      </c>
      <c r="K6" s="25">
        <v>100</v>
      </c>
      <c r="L6" s="25">
        <v>100</v>
      </c>
      <c r="M6" s="25">
        <v>115</v>
      </c>
      <c r="N6" s="25">
        <v>120</v>
      </c>
      <c r="O6" s="25">
        <v>125</v>
      </c>
      <c r="P6" s="25">
        <v>120</v>
      </c>
      <c r="Q6" s="25">
        <v>125</v>
      </c>
      <c r="R6" s="26">
        <f>SUM(C6:Q6)</f>
        <v>1775</v>
      </c>
      <c r="S6" s="186">
        <f>(R7/R6)*100</f>
        <v>65.577464788732399</v>
      </c>
      <c r="T6" s="186">
        <v>8</v>
      </c>
      <c r="V6" s="29" t="s">
        <v>320</v>
      </c>
      <c r="W6" s="31">
        <v>8</v>
      </c>
    </row>
    <row r="7" spans="1:23" x14ac:dyDescent="0.25">
      <c r="A7" s="185"/>
      <c r="B7" t="s">
        <v>315</v>
      </c>
      <c r="C7" s="25">
        <v>85</v>
      </c>
      <c r="D7" s="25">
        <v>95</v>
      </c>
      <c r="E7" s="25">
        <v>115</v>
      </c>
      <c r="F7" s="25">
        <v>100</v>
      </c>
      <c r="G7" s="25">
        <v>90</v>
      </c>
      <c r="H7" s="25">
        <v>75</v>
      </c>
      <c r="I7" s="25">
        <v>0</v>
      </c>
      <c r="J7" s="25">
        <v>0</v>
      </c>
      <c r="K7" s="25">
        <v>0</v>
      </c>
      <c r="L7" s="25">
        <v>90</v>
      </c>
      <c r="M7" s="25">
        <v>100</v>
      </c>
      <c r="N7" s="25">
        <v>105</v>
      </c>
      <c r="O7" s="25">
        <v>109</v>
      </c>
      <c r="P7" s="25">
        <v>115</v>
      </c>
      <c r="Q7" s="25">
        <v>85</v>
      </c>
      <c r="R7" s="26">
        <f>SUM(C7:Q7)</f>
        <v>1164</v>
      </c>
      <c r="S7" s="186"/>
      <c r="T7" s="186"/>
      <c r="V7" s="29" t="s">
        <v>321</v>
      </c>
      <c r="W7" s="31">
        <v>10</v>
      </c>
    </row>
    <row r="8" spans="1:23" x14ac:dyDescent="0.25">
      <c r="A8" s="32"/>
      <c r="V8" s="33" t="s">
        <v>322</v>
      </c>
      <c r="W8" s="34" t="s">
        <v>314</v>
      </c>
    </row>
    <row r="9" spans="1:23" x14ac:dyDescent="0.25">
      <c r="A9" s="185" t="s">
        <v>323</v>
      </c>
      <c r="B9" t="s">
        <v>99</v>
      </c>
      <c r="C9" s="25">
        <v>2006</v>
      </c>
      <c r="D9" s="25">
        <v>2007</v>
      </c>
      <c r="E9" s="25">
        <v>2008</v>
      </c>
      <c r="F9" s="25">
        <v>2009</v>
      </c>
      <c r="G9" s="25">
        <v>2010</v>
      </c>
      <c r="H9" s="25">
        <v>2011</v>
      </c>
      <c r="I9" s="25">
        <v>2012</v>
      </c>
      <c r="J9" s="25">
        <v>2013</v>
      </c>
      <c r="K9" s="25">
        <v>2014</v>
      </c>
      <c r="L9" s="25">
        <v>2015</v>
      </c>
      <c r="M9" s="25">
        <v>2016</v>
      </c>
      <c r="N9" s="25">
        <v>2017</v>
      </c>
      <c r="O9" s="25">
        <v>2018</v>
      </c>
      <c r="P9" s="25">
        <v>2019</v>
      </c>
      <c r="Q9" s="25">
        <v>2020</v>
      </c>
      <c r="R9" s="26" t="s">
        <v>308</v>
      </c>
      <c r="S9" s="26" t="s">
        <v>309</v>
      </c>
      <c r="T9" s="26" t="s">
        <v>310</v>
      </c>
    </row>
    <row r="10" spans="1:23" x14ac:dyDescent="0.25">
      <c r="A10" s="185"/>
      <c r="B10" t="s">
        <v>312</v>
      </c>
      <c r="C10" s="25"/>
      <c r="D10" s="25"/>
      <c r="E10" s="25"/>
      <c r="F10" s="25"/>
      <c r="G10" s="25"/>
      <c r="H10" s="25"/>
      <c r="I10" s="25"/>
      <c r="J10" s="25"/>
      <c r="K10" s="25"/>
      <c r="L10" s="25"/>
      <c r="M10" s="25"/>
      <c r="N10" s="25"/>
      <c r="O10" s="25">
        <v>130</v>
      </c>
      <c r="P10" s="25">
        <v>120</v>
      </c>
      <c r="Q10" s="25">
        <v>125</v>
      </c>
      <c r="R10" s="26">
        <f>SUM(C10:Q10)</f>
        <v>375</v>
      </c>
      <c r="S10" s="186">
        <f>(R11/R10)*100</f>
        <v>85.333333333333343</v>
      </c>
      <c r="T10" s="186">
        <v>10</v>
      </c>
    </row>
    <row r="11" spans="1:23" x14ac:dyDescent="0.25">
      <c r="A11" s="185"/>
      <c r="B11" t="s">
        <v>315</v>
      </c>
      <c r="C11" s="25"/>
      <c r="D11" s="25"/>
      <c r="E11" s="25"/>
      <c r="F11" s="25"/>
      <c r="G11" s="25"/>
      <c r="H11" s="25"/>
      <c r="I11" s="25"/>
      <c r="J11" s="25"/>
      <c r="K11" s="25"/>
      <c r="L11" s="25"/>
      <c r="M11" s="25"/>
      <c r="N11" s="25"/>
      <c r="O11" s="25">
        <v>115</v>
      </c>
      <c r="P11" s="25">
        <v>100</v>
      </c>
      <c r="Q11" s="25">
        <v>105</v>
      </c>
      <c r="R11" s="26">
        <f>SUM(C11:Q11)</f>
        <v>320</v>
      </c>
      <c r="S11" s="186"/>
      <c r="T11" s="186"/>
    </row>
    <row r="12" spans="1:23" x14ac:dyDescent="0.25">
      <c r="A12" s="32"/>
    </row>
    <row r="13" spans="1:23" x14ac:dyDescent="0.25">
      <c r="A13" s="185" t="s">
        <v>324</v>
      </c>
      <c r="B13" t="s">
        <v>99</v>
      </c>
      <c r="C13" s="25">
        <v>2006</v>
      </c>
      <c r="D13" s="25">
        <v>2007</v>
      </c>
      <c r="E13" s="25">
        <v>2008</v>
      </c>
      <c r="F13" s="25">
        <v>2009</v>
      </c>
      <c r="G13" s="25">
        <v>2010</v>
      </c>
      <c r="H13" s="25">
        <v>2011</v>
      </c>
      <c r="I13" s="25">
        <v>2012</v>
      </c>
      <c r="J13" s="25">
        <v>2013</v>
      </c>
      <c r="K13" s="25">
        <v>2014</v>
      </c>
      <c r="L13" s="25">
        <v>2015</v>
      </c>
      <c r="M13" s="25">
        <v>2016</v>
      </c>
      <c r="N13" s="25">
        <v>2017</v>
      </c>
      <c r="O13" s="25">
        <v>2018</v>
      </c>
      <c r="P13" s="25">
        <v>2019</v>
      </c>
      <c r="Q13" s="25">
        <v>2020</v>
      </c>
      <c r="R13" s="26" t="s">
        <v>308</v>
      </c>
      <c r="S13" s="26" t="s">
        <v>309</v>
      </c>
      <c r="T13" s="26" t="s">
        <v>310</v>
      </c>
    </row>
    <row r="14" spans="1:23" x14ac:dyDescent="0.25">
      <c r="A14" s="185"/>
      <c r="B14" t="s">
        <v>312</v>
      </c>
      <c r="C14" s="25">
        <v>30</v>
      </c>
      <c r="D14" s="25">
        <v>35</v>
      </c>
      <c r="E14" s="25">
        <v>40</v>
      </c>
      <c r="F14" s="25">
        <v>35</v>
      </c>
      <c r="G14" s="25">
        <v>35</v>
      </c>
      <c r="H14" s="25">
        <v>30</v>
      </c>
      <c r="I14" s="25">
        <v>25</v>
      </c>
      <c r="J14" s="25">
        <v>20</v>
      </c>
      <c r="K14" s="25">
        <v>15</v>
      </c>
      <c r="L14" s="25">
        <v>15</v>
      </c>
      <c r="M14" s="25">
        <v>20</v>
      </c>
      <c r="N14" s="25">
        <v>30</v>
      </c>
      <c r="O14" s="25">
        <v>130</v>
      </c>
      <c r="P14" s="25">
        <v>120</v>
      </c>
      <c r="Q14" s="25">
        <v>125</v>
      </c>
      <c r="R14" s="26">
        <f>SUM(C14:Q14)</f>
        <v>705</v>
      </c>
      <c r="S14" s="186">
        <f>(R15/R14)*100</f>
        <v>51.914893617021271</v>
      </c>
      <c r="T14" s="186">
        <v>6</v>
      </c>
    </row>
    <row r="15" spans="1:23" x14ac:dyDescent="0.25">
      <c r="A15" s="185"/>
      <c r="B15" t="s">
        <v>315</v>
      </c>
      <c r="C15" s="25">
        <v>10</v>
      </c>
      <c r="D15" s="25">
        <v>16</v>
      </c>
      <c r="E15" s="25">
        <v>20</v>
      </c>
      <c r="F15" s="25"/>
      <c r="G15" s="25"/>
      <c r="H15" s="25"/>
      <c r="I15" s="25"/>
      <c r="J15" s="25"/>
      <c r="K15" s="25"/>
      <c r="L15" s="25"/>
      <c r="M15" s="25"/>
      <c r="N15" s="25"/>
      <c r="O15" s="25">
        <v>115</v>
      </c>
      <c r="P15" s="25">
        <v>100</v>
      </c>
      <c r="Q15" s="25">
        <v>105</v>
      </c>
      <c r="R15" s="26">
        <f>SUM(C15:Q15)</f>
        <v>366</v>
      </c>
      <c r="S15" s="186"/>
      <c r="T15" s="186"/>
    </row>
  </sheetData>
  <mergeCells count="12">
    <mergeCell ref="A9:A11"/>
    <mergeCell ref="S10:S11"/>
    <mergeCell ref="T10:T11"/>
    <mergeCell ref="A13:A15"/>
    <mergeCell ref="S14:S15"/>
    <mergeCell ref="T14:T15"/>
    <mergeCell ref="A1:A3"/>
    <mergeCell ref="S2:S3"/>
    <mergeCell ref="T2:T3"/>
    <mergeCell ref="A5:A7"/>
    <mergeCell ref="S6:S7"/>
    <mergeCell ref="T6:T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D267-B664-4931-8DDB-87E7008911B2}">
  <dimension ref="A1:N336"/>
  <sheetViews>
    <sheetView zoomScaleNormal="100" workbookViewId="0">
      <pane ySplit="4" topLeftCell="A5" activePane="bottomLeft" state="frozen"/>
      <selection pane="bottomLeft" activeCell="A5" sqref="A5"/>
    </sheetView>
  </sheetViews>
  <sheetFormatPr defaultRowHeight="15" x14ac:dyDescent="0.25"/>
  <cols>
    <col min="1" max="1" width="9.42578125" customWidth="1"/>
    <col min="2" max="2" width="16.85546875" bestFit="1" customWidth="1"/>
    <col min="3" max="3" width="32.85546875" bestFit="1" customWidth="1"/>
    <col min="4" max="4" width="27.42578125" style="88" bestFit="1" customWidth="1"/>
    <col min="5" max="5" width="19.5703125" style="88" bestFit="1" customWidth="1"/>
    <col min="6" max="6" width="14.7109375" style="61" bestFit="1" customWidth="1"/>
    <col min="7" max="7" width="12.140625" style="88" bestFit="1" customWidth="1"/>
    <col min="8" max="8" width="7.85546875" bestFit="1" customWidth="1"/>
    <col min="9" max="9" width="8.85546875" customWidth="1"/>
    <col min="10" max="10" width="6.42578125" bestFit="1" customWidth="1"/>
  </cols>
  <sheetData>
    <row r="1" spans="1:14" x14ac:dyDescent="0.25">
      <c r="B1" s="32" t="s">
        <v>727</v>
      </c>
    </row>
    <row r="2" spans="1:14" x14ac:dyDescent="0.25">
      <c r="B2" s="188" t="s">
        <v>726</v>
      </c>
      <c r="C2" s="188"/>
      <c r="D2" s="188"/>
      <c r="E2" s="188"/>
      <c r="F2" s="188"/>
      <c r="G2" s="188"/>
    </row>
    <row r="3" spans="1:14" x14ac:dyDescent="0.25">
      <c r="A3" s="32" t="s">
        <v>462</v>
      </c>
      <c r="C3" s="189" t="s">
        <v>725</v>
      </c>
      <c r="D3" s="189"/>
      <c r="E3" s="189"/>
      <c r="F3" s="189"/>
      <c r="G3" s="189"/>
      <c r="H3" s="189"/>
      <c r="L3" s="104"/>
      <c r="M3" s="104" t="s">
        <v>463</v>
      </c>
      <c r="N3" s="104"/>
    </row>
    <row r="4" spans="1:14" s="32" customFormat="1" x14ac:dyDescent="0.25">
      <c r="A4" s="32" t="s">
        <v>464</v>
      </c>
      <c r="B4" s="32" t="s">
        <v>465</v>
      </c>
      <c r="C4" s="105" t="s">
        <v>724</v>
      </c>
      <c r="D4" s="150" t="s">
        <v>714</v>
      </c>
      <c r="E4" s="57" t="s">
        <v>466</v>
      </c>
      <c r="F4" s="105" t="s">
        <v>467</v>
      </c>
      <c r="G4" s="57" t="s">
        <v>468</v>
      </c>
      <c r="H4" s="104" t="s">
        <v>331</v>
      </c>
      <c r="I4" s="32" t="s">
        <v>469</v>
      </c>
      <c r="J4" s="32" t="s">
        <v>470</v>
      </c>
      <c r="L4" s="104" t="s">
        <v>471</v>
      </c>
      <c r="M4" s="104" t="s">
        <v>472</v>
      </c>
      <c r="N4" s="104" t="s">
        <v>331</v>
      </c>
    </row>
    <row r="5" spans="1:14" x14ac:dyDescent="0.25">
      <c r="A5" t="s">
        <v>473</v>
      </c>
      <c r="B5" s="101" t="s">
        <v>1118</v>
      </c>
      <c r="C5" s="88">
        <v>4650437</v>
      </c>
      <c r="D5" s="88">
        <v>5504534</v>
      </c>
      <c r="E5" s="61">
        <v>84.483754664790894</v>
      </c>
      <c r="F5" s="88">
        <v>6835013</v>
      </c>
      <c r="G5" s="61">
        <v>68.0384514265006</v>
      </c>
      <c r="H5">
        <f t="shared" ref="H5:H12" si="0">LOOKUP(E5,$L$5:$M$13,$N$5:$N$13)</f>
        <v>10</v>
      </c>
      <c r="I5">
        <f t="shared" ref="I5:I35" si="1">LOOKUP(G5,$L$5:$M$13,$N$5:$N$13)</f>
        <v>8</v>
      </c>
      <c r="J5">
        <f t="shared" ref="J5:J35" si="2">H5-I5</f>
        <v>2</v>
      </c>
      <c r="L5" s="106">
        <v>0</v>
      </c>
      <c r="M5" s="106">
        <v>11</v>
      </c>
      <c r="N5" s="107">
        <v>0</v>
      </c>
    </row>
    <row r="6" spans="1:14" x14ac:dyDescent="0.25">
      <c r="A6" t="s">
        <v>473</v>
      </c>
      <c r="B6" t="s">
        <v>1119</v>
      </c>
      <c r="C6" s="88">
        <v>555539612</v>
      </c>
      <c r="D6" s="88">
        <v>545427941</v>
      </c>
      <c r="E6" s="61">
        <v>101.85389677350599</v>
      </c>
      <c r="F6" s="88">
        <v>545427941</v>
      </c>
      <c r="G6" s="61">
        <v>101.85389677350599</v>
      </c>
      <c r="H6">
        <f t="shared" si="0"/>
        <v>10</v>
      </c>
      <c r="I6">
        <f t="shared" si="1"/>
        <v>10</v>
      </c>
      <c r="J6">
        <f t="shared" si="2"/>
        <v>0</v>
      </c>
      <c r="L6" s="106">
        <v>11</v>
      </c>
      <c r="M6" s="106">
        <v>20</v>
      </c>
      <c r="N6" s="107">
        <v>2</v>
      </c>
    </row>
    <row r="7" spans="1:14" x14ac:dyDescent="0.25">
      <c r="A7" t="s">
        <v>473</v>
      </c>
      <c r="B7" s="100" t="s">
        <v>1120</v>
      </c>
      <c r="C7" s="88">
        <v>2801154</v>
      </c>
      <c r="D7" s="88">
        <v>2933146</v>
      </c>
      <c r="E7" s="61">
        <v>95.499985339972895</v>
      </c>
      <c r="F7" s="88">
        <v>2933146</v>
      </c>
      <c r="G7" s="61">
        <v>95.499985339972895</v>
      </c>
      <c r="H7">
        <f t="shared" si="0"/>
        <v>10</v>
      </c>
      <c r="I7">
        <f t="shared" si="1"/>
        <v>10</v>
      </c>
      <c r="J7">
        <f t="shared" si="2"/>
        <v>0</v>
      </c>
      <c r="L7" s="106">
        <v>20</v>
      </c>
      <c r="M7" s="106">
        <v>40</v>
      </c>
      <c r="N7" s="107">
        <v>4</v>
      </c>
    </row>
    <row r="8" spans="1:14" x14ac:dyDescent="0.25">
      <c r="A8" t="s">
        <v>473</v>
      </c>
      <c r="B8" t="s">
        <v>1121</v>
      </c>
      <c r="C8" s="88">
        <v>9689992</v>
      </c>
      <c r="D8" s="88">
        <v>9934647</v>
      </c>
      <c r="E8" s="61">
        <v>97.537355881894996</v>
      </c>
      <c r="F8" s="88">
        <v>10535477</v>
      </c>
      <c r="G8" s="61">
        <v>91.974876885023804</v>
      </c>
      <c r="H8">
        <f t="shared" si="0"/>
        <v>10</v>
      </c>
      <c r="I8">
        <f t="shared" si="1"/>
        <v>10</v>
      </c>
      <c r="J8">
        <f t="shared" si="2"/>
        <v>0</v>
      </c>
      <c r="L8" s="106">
        <v>40</v>
      </c>
      <c r="M8" s="106">
        <v>60</v>
      </c>
      <c r="N8" s="107">
        <v>6</v>
      </c>
    </row>
    <row r="9" spans="1:14" x14ac:dyDescent="0.25">
      <c r="A9" t="s">
        <v>473</v>
      </c>
      <c r="B9" t="s">
        <v>1122</v>
      </c>
      <c r="C9" s="88">
        <v>9934313</v>
      </c>
      <c r="D9" s="88">
        <v>9934313</v>
      </c>
      <c r="E9" s="61">
        <v>100</v>
      </c>
      <c r="F9" s="88">
        <v>9934313</v>
      </c>
      <c r="G9" s="61">
        <v>100</v>
      </c>
      <c r="H9">
        <f t="shared" si="0"/>
        <v>10</v>
      </c>
      <c r="I9">
        <f t="shared" si="1"/>
        <v>10</v>
      </c>
      <c r="J9">
        <f t="shared" si="2"/>
        <v>0</v>
      </c>
      <c r="L9" s="106">
        <v>60</v>
      </c>
      <c r="M9" s="106">
        <v>80</v>
      </c>
      <c r="N9" s="107">
        <v>8</v>
      </c>
    </row>
    <row r="10" spans="1:14" x14ac:dyDescent="0.25">
      <c r="A10" t="s">
        <v>473</v>
      </c>
      <c r="B10" s="100" t="s">
        <v>1123</v>
      </c>
      <c r="C10" s="88">
        <v>22670716</v>
      </c>
      <c r="D10" s="88">
        <v>22437034</v>
      </c>
      <c r="E10" s="61">
        <v>101.041501296473</v>
      </c>
      <c r="F10" s="88">
        <v>23054314</v>
      </c>
      <c r="G10" s="61">
        <v>98.336111844403604</v>
      </c>
      <c r="H10">
        <f t="shared" si="0"/>
        <v>10</v>
      </c>
      <c r="I10">
        <f t="shared" si="1"/>
        <v>10</v>
      </c>
      <c r="J10">
        <f t="shared" si="2"/>
        <v>0</v>
      </c>
      <c r="L10" s="106">
        <v>80</v>
      </c>
      <c r="M10" s="106">
        <v>110</v>
      </c>
      <c r="N10" s="107">
        <v>10</v>
      </c>
    </row>
    <row r="11" spans="1:14" x14ac:dyDescent="0.25">
      <c r="A11" t="s">
        <v>473</v>
      </c>
      <c r="B11" t="s">
        <v>1124</v>
      </c>
      <c r="C11" s="88">
        <v>542821351</v>
      </c>
      <c r="D11" s="88">
        <v>549312317</v>
      </c>
      <c r="E11" s="61">
        <v>98.818346904098306</v>
      </c>
      <c r="F11" s="88">
        <v>533527042</v>
      </c>
      <c r="G11" s="61">
        <v>101.742050218328</v>
      </c>
      <c r="H11">
        <f t="shared" si="0"/>
        <v>10</v>
      </c>
      <c r="I11">
        <f t="shared" si="1"/>
        <v>10</v>
      </c>
      <c r="J11">
        <f t="shared" si="2"/>
        <v>0</v>
      </c>
      <c r="L11" s="106">
        <v>110</v>
      </c>
      <c r="M11" s="106">
        <v>120</v>
      </c>
      <c r="N11" s="107">
        <v>6</v>
      </c>
    </row>
    <row r="12" spans="1:14" x14ac:dyDescent="0.25">
      <c r="A12" t="s">
        <v>473</v>
      </c>
      <c r="B12" t="s">
        <v>1125</v>
      </c>
      <c r="C12" s="88">
        <v>4330624</v>
      </c>
      <c r="D12" s="88">
        <v>4558491</v>
      </c>
      <c r="E12" s="61">
        <v>95.001262479184405</v>
      </c>
      <c r="F12" s="88">
        <v>4209848</v>
      </c>
      <c r="G12" s="61">
        <v>102.86889217853</v>
      </c>
      <c r="H12">
        <f t="shared" si="0"/>
        <v>10</v>
      </c>
      <c r="I12">
        <f t="shared" si="1"/>
        <v>10</v>
      </c>
      <c r="J12">
        <f t="shared" si="2"/>
        <v>0</v>
      </c>
      <c r="L12" s="106">
        <v>120</v>
      </c>
      <c r="M12" s="106">
        <v>140</v>
      </c>
      <c r="N12" s="107">
        <v>2</v>
      </c>
    </row>
    <row r="13" spans="1:14" x14ac:dyDescent="0.25">
      <c r="A13" t="s">
        <v>473</v>
      </c>
      <c r="B13" s="100" t="s">
        <v>1126</v>
      </c>
      <c r="C13" s="88">
        <v>34603811</v>
      </c>
      <c r="D13" s="88">
        <v>34603411</v>
      </c>
      <c r="E13" s="61">
        <v>100.00115595540601</v>
      </c>
      <c r="F13" s="88">
        <v>34603411</v>
      </c>
      <c r="G13" s="61">
        <v>100.00115595540601</v>
      </c>
      <c r="H13">
        <v>10</v>
      </c>
      <c r="I13">
        <f t="shared" si="1"/>
        <v>10</v>
      </c>
      <c r="J13">
        <f t="shared" si="2"/>
        <v>0</v>
      </c>
      <c r="L13" s="106">
        <v>140</v>
      </c>
      <c r="M13" s="106">
        <v>10000</v>
      </c>
      <c r="N13" s="107">
        <v>0</v>
      </c>
    </row>
    <row r="14" spans="1:14" x14ac:dyDescent="0.25">
      <c r="A14" t="s">
        <v>473</v>
      </c>
      <c r="B14" s="103" t="s">
        <v>1127</v>
      </c>
      <c r="C14" s="88">
        <v>44198920</v>
      </c>
      <c r="D14" s="88">
        <v>43739880</v>
      </c>
      <c r="E14">
        <v>101.04947704474699</v>
      </c>
      <c r="F14">
        <v>57851664</v>
      </c>
      <c r="G14">
        <v>76.400429899475299</v>
      </c>
      <c r="H14">
        <v>10</v>
      </c>
      <c r="I14">
        <f t="shared" si="1"/>
        <v>8</v>
      </c>
      <c r="J14">
        <f t="shared" si="2"/>
        <v>2</v>
      </c>
      <c r="L14" s="106" t="s">
        <v>474</v>
      </c>
      <c r="M14" s="106" t="s">
        <v>475</v>
      </c>
      <c r="N14" s="107">
        <v>0</v>
      </c>
    </row>
    <row r="15" spans="1:14" x14ac:dyDescent="0.25">
      <c r="A15" t="s">
        <v>473</v>
      </c>
      <c r="B15" t="s">
        <v>1128</v>
      </c>
      <c r="C15" s="88">
        <v>6741092.4400000004</v>
      </c>
      <c r="D15" s="88">
        <v>6890546</v>
      </c>
      <c r="E15" s="61">
        <v>97.831034579843205</v>
      </c>
      <c r="F15" s="88">
        <v>6890506</v>
      </c>
      <c r="G15" s="61">
        <v>97.831602497697503</v>
      </c>
      <c r="H15">
        <f t="shared" ref="H15:H35" si="3">LOOKUP(E15,$L$5:$M$13,$N$5:$N$13)</f>
        <v>10</v>
      </c>
      <c r="I15">
        <f t="shared" si="1"/>
        <v>10</v>
      </c>
      <c r="J15">
        <f t="shared" si="2"/>
        <v>0</v>
      </c>
    </row>
    <row r="16" spans="1:14" x14ac:dyDescent="0.25">
      <c r="A16" t="s">
        <v>473</v>
      </c>
      <c r="B16" t="s">
        <v>1129</v>
      </c>
      <c r="C16" s="88">
        <v>10787972</v>
      </c>
      <c r="D16" s="88">
        <v>10278015</v>
      </c>
      <c r="E16" s="61">
        <v>104.961629264016</v>
      </c>
      <c r="F16" s="88">
        <v>11053994</v>
      </c>
      <c r="G16" s="61">
        <v>97.593430935461001</v>
      </c>
      <c r="H16">
        <f t="shared" si="3"/>
        <v>10</v>
      </c>
      <c r="I16">
        <f t="shared" si="1"/>
        <v>10</v>
      </c>
      <c r="J16">
        <f t="shared" si="2"/>
        <v>0</v>
      </c>
    </row>
    <row r="17" spans="1:10" x14ac:dyDescent="0.25">
      <c r="A17" t="s">
        <v>473</v>
      </c>
      <c r="B17" t="s">
        <v>1130</v>
      </c>
      <c r="C17" s="88">
        <v>4258396</v>
      </c>
      <c r="D17" s="88">
        <v>4258400</v>
      </c>
      <c r="E17" s="61">
        <v>99.999906068006794</v>
      </c>
      <c r="F17" s="88">
        <v>4258400</v>
      </c>
      <c r="G17" s="61">
        <v>99.999906068006794</v>
      </c>
      <c r="H17">
        <f t="shared" si="3"/>
        <v>10</v>
      </c>
      <c r="I17">
        <f t="shared" si="1"/>
        <v>10</v>
      </c>
      <c r="J17">
        <f t="shared" si="2"/>
        <v>0</v>
      </c>
    </row>
    <row r="18" spans="1:10" x14ac:dyDescent="0.25">
      <c r="A18" t="s">
        <v>473</v>
      </c>
      <c r="B18" t="s">
        <v>1131</v>
      </c>
      <c r="C18" s="88">
        <v>2222401</v>
      </c>
      <c r="D18" s="88">
        <v>2166411</v>
      </c>
      <c r="E18" s="61">
        <v>102.584458812294</v>
      </c>
      <c r="F18" s="88">
        <v>2075953</v>
      </c>
      <c r="G18" s="61">
        <v>107.054494971707</v>
      </c>
      <c r="H18">
        <f t="shared" si="3"/>
        <v>10</v>
      </c>
      <c r="I18">
        <f t="shared" si="1"/>
        <v>10</v>
      </c>
      <c r="J18">
        <f t="shared" si="2"/>
        <v>0</v>
      </c>
    </row>
    <row r="19" spans="1:10" x14ac:dyDescent="0.25">
      <c r="A19" t="s">
        <v>473</v>
      </c>
      <c r="B19" s="100" t="s">
        <v>1132</v>
      </c>
      <c r="C19" s="88">
        <v>504902</v>
      </c>
      <c r="D19" s="88">
        <v>477842</v>
      </c>
      <c r="E19" s="61">
        <v>105.66295972308799</v>
      </c>
      <c r="F19" s="88">
        <v>477842</v>
      </c>
      <c r="G19" s="61">
        <v>105.66295972308799</v>
      </c>
      <c r="H19">
        <f t="shared" si="3"/>
        <v>10</v>
      </c>
      <c r="I19">
        <f t="shared" si="1"/>
        <v>10</v>
      </c>
      <c r="J19">
        <f t="shared" si="2"/>
        <v>0</v>
      </c>
    </row>
    <row r="20" spans="1:10" x14ac:dyDescent="0.25">
      <c r="A20" t="s">
        <v>473</v>
      </c>
      <c r="B20" t="s">
        <v>1133</v>
      </c>
      <c r="C20" s="88">
        <v>2115913</v>
      </c>
      <c r="D20" s="88">
        <v>1997741.5</v>
      </c>
      <c r="E20" s="61">
        <v>105.91525480148501</v>
      </c>
      <c r="F20" s="88">
        <v>1988705</v>
      </c>
      <c r="G20" s="61">
        <v>106.396524371387</v>
      </c>
      <c r="H20">
        <f t="shared" si="3"/>
        <v>10</v>
      </c>
      <c r="I20">
        <f t="shared" si="1"/>
        <v>10</v>
      </c>
      <c r="J20">
        <f t="shared" si="2"/>
        <v>0</v>
      </c>
    </row>
    <row r="21" spans="1:10" x14ac:dyDescent="0.25">
      <c r="A21" t="s">
        <v>473</v>
      </c>
      <c r="B21" s="103" t="s">
        <v>1134</v>
      </c>
      <c r="C21" s="88">
        <v>40698913</v>
      </c>
      <c r="D21" s="88">
        <v>41264521</v>
      </c>
      <c r="E21" s="61">
        <v>98.629311606452404</v>
      </c>
      <c r="F21" s="88">
        <v>86345351</v>
      </c>
      <c r="G21" s="61">
        <v>47.135036835972798</v>
      </c>
      <c r="H21">
        <f t="shared" si="3"/>
        <v>10</v>
      </c>
      <c r="I21">
        <f t="shared" si="1"/>
        <v>6</v>
      </c>
      <c r="J21">
        <f t="shared" si="2"/>
        <v>4</v>
      </c>
    </row>
    <row r="22" spans="1:10" x14ac:dyDescent="0.25">
      <c r="A22" t="s">
        <v>473</v>
      </c>
      <c r="B22" t="s">
        <v>1135</v>
      </c>
      <c r="C22" s="88">
        <v>19231735</v>
      </c>
      <c r="D22" s="88">
        <v>20382721</v>
      </c>
      <c r="E22" s="61">
        <v>94.353128809446005</v>
      </c>
      <c r="F22" s="88">
        <v>20382721</v>
      </c>
      <c r="G22" s="61">
        <v>94.353128809446005</v>
      </c>
      <c r="H22">
        <f t="shared" si="3"/>
        <v>10</v>
      </c>
      <c r="I22">
        <f t="shared" si="1"/>
        <v>10</v>
      </c>
      <c r="J22">
        <f t="shared" si="2"/>
        <v>0</v>
      </c>
    </row>
    <row r="23" spans="1:10" x14ac:dyDescent="0.25">
      <c r="A23" t="s">
        <v>473</v>
      </c>
      <c r="B23" s="100" t="s">
        <v>1136</v>
      </c>
      <c r="C23" s="88">
        <v>8017842</v>
      </c>
      <c r="D23" s="88">
        <v>8586610</v>
      </c>
      <c r="E23" s="61">
        <v>93.376105354732502</v>
      </c>
      <c r="F23" s="88">
        <v>8481874</v>
      </c>
      <c r="G23" s="61">
        <v>94.529133538178002</v>
      </c>
      <c r="H23">
        <f t="shared" si="3"/>
        <v>10</v>
      </c>
      <c r="I23">
        <f t="shared" si="1"/>
        <v>10</v>
      </c>
      <c r="J23">
        <f t="shared" si="2"/>
        <v>0</v>
      </c>
    </row>
    <row r="24" spans="1:10" x14ac:dyDescent="0.25">
      <c r="A24" t="s">
        <v>473</v>
      </c>
      <c r="B24" s="103" t="s">
        <v>1137</v>
      </c>
      <c r="C24" s="88">
        <v>1593110</v>
      </c>
      <c r="D24" s="88">
        <v>1890964</v>
      </c>
      <c r="E24" s="61">
        <v>84.2485631667234</v>
      </c>
      <c r="F24" s="88">
        <v>2732916</v>
      </c>
      <c r="G24" s="61">
        <v>58.293412603973202</v>
      </c>
      <c r="H24">
        <f t="shared" si="3"/>
        <v>10</v>
      </c>
      <c r="I24">
        <f t="shared" si="1"/>
        <v>6</v>
      </c>
      <c r="J24">
        <f t="shared" si="2"/>
        <v>4</v>
      </c>
    </row>
    <row r="25" spans="1:10" x14ac:dyDescent="0.25">
      <c r="A25" t="s">
        <v>473</v>
      </c>
      <c r="B25" s="100" t="s">
        <v>1138</v>
      </c>
      <c r="C25" s="88">
        <v>58701867</v>
      </c>
      <c r="D25" s="88">
        <v>59813445</v>
      </c>
      <c r="E25">
        <v>98.141591744130395</v>
      </c>
      <c r="F25">
        <v>61327332</v>
      </c>
      <c r="G25">
        <v>95.718931650246901</v>
      </c>
      <c r="H25">
        <f t="shared" si="3"/>
        <v>10</v>
      </c>
      <c r="I25">
        <f t="shared" si="1"/>
        <v>10</v>
      </c>
      <c r="J25">
        <f t="shared" si="2"/>
        <v>0</v>
      </c>
    </row>
    <row r="26" spans="1:10" x14ac:dyDescent="0.25">
      <c r="A26" t="s">
        <v>473</v>
      </c>
      <c r="B26" s="100" t="s">
        <v>1139</v>
      </c>
      <c r="C26" s="88">
        <v>2859222</v>
      </c>
      <c r="D26" s="88">
        <v>2859222</v>
      </c>
      <c r="E26" s="61">
        <v>100</v>
      </c>
      <c r="F26" s="88">
        <v>2859222</v>
      </c>
      <c r="G26" s="61">
        <v>100</v>
      </c>
      <c r="H26">
        <f t="shared" si="3"/>
        <v>10</v>
      </c>
      <c r="I26">
        <f t="shared" si="1"/>
        <v>10</v>
      </c>
      <c r="J26">
        <f t="shared" si="2"/>
        <v>0</v>
      </c>
    </row>
    <row r="27" spans="1:10" x14ac:dyDescent="0.25">
      <c r="A27" t="s">
        <v>473</v>
      </c>
      <c r="B27" s="100" t="s">
        <v>1140</v>
      </c>
      <c r="C27" s="88">
        <v>51026506</v>
      </c>
      <c r="D27" s="88">
        <v>31834155</v>
      </c>
      <c r="E27" s="61">
        <v>160.288551714346</v>
      </c>
      <c r="F27" s="88">
        <v>32305068</v>
      </c>
      <c r="G27" s="61">
        <v>157.952015454665</v>
      </c>
      <c r="H27">
        <f t="shared" si="3"/>
        <v>0</v>
      </c>
      <c r="I27">
        <f t="shared" si="1"/>
        <v>0</v>
      </c>
      <c r="J27">
        <f t="shared" si="2"/>
        <v>0</v>
      </c>
    </row>
    <row r="28" spans="1:10" x14ac:dyDescent="0.25">
      <c r="A28" t="s">
        <v>473</v>
      </c>
      <c r="B28" s="103" t="s">
        <v>1141</v>
      </c>
      <c r="C28" s="88">
        <v>1733841</v>
      </c>
      <c r="D28" s="88">
        <v>1733841</v>
      </c>
      <c r="E28" s="61">
        <v>100</v>
      </c>
      <c r="F28" s="88">
        <v>2169821</v>
      </c>
      <c r="G28" s="61">
        <v>79.907098327465704</v>
      </c>
      <c r="H28">
        <f t="shared" si="3"/>
        <v>10</v>
      </c>
      <c r="I28">
        <f t="shared" si="1"/>
        <v>8</v>
      </c>
      <c r="J28">
        <f t="shared" si="2"/>
        <v>2</v>
      </c>
    </row>
    <row r="29" spans="1:10" x14ac:dyDescent="0.25">
      <c r="A29" t="s">
        <v>473</v>
      </c>
      <c r="B29" t="s">
        <v>1142</v>
      </c>
      <c r="C29" s="88">
        <v>7127032</v>
      </c>
      <c r="D29" s="88">
        <v>7174123</v>
      </c>
      <c r="E29" s="61">
        <v>99.343599210663101</v>
      </c>
      <c r="F29" s="88">
        <v>7668563</v>
      </c>
      <c r="G29" s="61">
        <v>92.938298870335998</v>
      </c>
      <c r="H29">
        <f t="shared" si="3"/>
        <v>10</v>
      </c>
      <c r="I29">
        <f t="shared" si="1"/>
        <v>10</v>
      </c>
      <c r="J29">
        <f t="shared" si="2"/>
        <v>0</v>
      </c>
    </row>
    <row r="30" spans="1:10" x14ac:dyDescent="0.25">
      <c r="A30" t="s">
        <v>473</v>
      </c>
      <c r="B30" s="100" t="s">
        <v>1143</v>
      </c>
      <c r="C30" s="88"/>
      <c r="E30" s="61"/>
      <c r="F30" s="88">
        <v>0</v>
      </c>
      <c r="G30" s="61"/>
      <c r="H30">
        <f t="shared" si="3"/>
        <v>0</v>
      </c>
      <c r="I30">
        <f t="shared" si="1"/>
        <v>0</v>
      </c>
      <c r="J30">
        <f t="shared" si="2"/>
        <v>0</v>
      </c>
    </row>
    <row r="31" spans="1:10" x14ac:dyDescent="0.25">
      <c r="A31" t="s">
        <v>473</v>
      </c>
      <c r="B31" t="s">
        <v>1144</v>
      </c>
      <c r="C31" s="88">
        <v>3526937</v>
      </c>
      <c r="D31" s="88">
        <v>3776659</v>
      </c>
      <c r="E31" s="61">
        <v>93.387753567372599</v>
      </c>
      <c r="F31" s="88">
        <v>3821308</v>
      </c>
      <c r="G31" s="61">
        <v>92.296590591493796</v>
      </c>
      <c r="H31">
        <f t="shared" si="3"/>
        <v>10</v>
      </c>
      <c r="I31">
        <f t="shared" si="1"/>
        <v>10</v>
      </c>
      <c r="J31">
        <f t="shared" si="2"/>
        <v>0</v>
      </c>
    </row>
    <row r="32" spans="1:10" x14ac:dyDescent="0.25">
      <c r="A32" t="s">
        <v>473</v>
      </c>
      <c r="B32" s="103" t="s">
        <v>1145</v>
      </c>
      <c r="C32" s="88">
        <v>4672148</v>
      </c>
      <c r="D32" s="88">
        <v>4672148</v>
      </c>
      <c r="E32" s="61">
        <v>100</v>
      </c>
      <c r="F32" s="88">
        <v>7531305</v>
      </c>
      <c r="G32" s="61">
        <v>62.036366871345699</v>
      </c>
      <c r="H32">
        <f t="shared" si="3"/>
        <v>10</v>
      </c>
      <c r="I32">
        <f t="shared" si="1"/>
        <v>8</v>
      </c>
      <c r="J32">
        <f t="shared" si="2"/>
        <v>2</v>
      </c>
    </row>
    <row r="33" spans="1:10" x14ac:dyDescent="0.25">
      <c r="A33" t="s">
        <v>473</v>
      </c>
      <c r="B33" t="s">
        <v>1146</v>
      </c>
      <c r="C33" s="88">
        <v>30322002</v>
      </c>
      <c r="D33" s="88">
        <v>30009934</v>
      </c>
      <c r="E33" s="61">
        <v>101.039882326965</v>
      </c>
      <c r="F33" s="88">
        <v>30010264</v>
      </c>
      <c r="G33" s="61">
        <v>101.03877126838999</v>
      </c>
      <c r="H33">
        <f t="shared" si="3"/>
        <v>10</v>
      </c>
      <c r="I33">
        <f t="shared" si="1"/>
        <v>10</v>
      </c>
      <c r="J33">
        <f t="shared" si="2"/>
        <v>0</v>
      </c>
    </row>
    <row r="34" spans="1:10" x14ac:dyDescent="0.25">
      <c r="A34" t="s">
        <v>473</v>
      </c>
      <c r="B34" s="103" t="s">
        <v>1147</v>
      </c>
      <c r="C34" s="88">
        <v>537584.54299999995</v>
      </c>
      <c r="D34" s="102">
        <v>6118.3549999999996</v>
      </c>
      <c r="E34" s="61">
        <v>8786.4228701995908</v>
      </c>
      <c r="F34" s="88">
        <v>5749364</v>
      </c>
      <c r="G34" s="61">
        <v>9.3503306278746692</v>
      </c>
      <c r="H34">
        <f t="shared" si="3"/>
        <v>0</v>
      </c>
      <c r="I34">
        <f t="shared" si="1"/>
        <v>0</v>
      </c>
      <c r="J34">
        <f t="shared" si="2"/>
        <v>0</v>
      </c>
    </row>
    <row r="35" spans="1:10" x14ac:dyDescent="0.25">
      <c r="A35" t="s">
        <v>473</v>
      </c>
      <c r="B35" t="s">
        <v>1148</v>
      </c>
      <c r="C35" s="88">
        <v>859347</v>
      </c>
      <c r="D35" s="88">
        <v>854983</v>
      </c>
      <c r="E35" s="61">
        <v>100.510419505417</v>
      </c>
      <c r="F35" s="88">
        <v>988042</v>
      </c>
      <c r="G35" s="61">
        <v>86.974743988615899</v>
      </c>
      <c r="H35">
        <f t="shared" si="3"/>
        <v>10</v>
      </c>
      <c r="I35">
        <f t="shared" si="1"/>
        <v>10</v>
      </c>
      <c r="J35">
        <f t="shared" si="2"/>
        <v>0</v>
      </c>
    </row>
    <row r="38" spans="1:10" x14ac:dyDescent="0.25">
      <c r="B38" s="32"/>
      <c r="C38" s="194" t="s">
        <v>1118</v>
      </c>
      <c r="D38" s="194"/>
      <c r="E38" s="194"/>
      <c r="F38"/>
      <c r="G38"/>
    </row>
    <row r="39" spans="1:10" x14ac:dyDescent="0.25">
      <c r="C39" t="s">
        <v>718</v>
      </c>
      <c r="D39" s="88" t="s">
        <v>476</v>
      </c>
      <c r="E39" s="88" t="s">
        <v>476</v>
      </c>
    </row>
    <row r="40" spans="1:10" x14ac:dyDescent="0.25">
      <c r="C40" t="s">
        <v>477</v>
      </c>
      <c r="D40" s="88" t="s">
        <v>478</v>
      </c>
      <c r="E40" s="88" t="s">
        <v>479</v>
      </c>
      <c r="F40" s="191" t="s">
        <v>723</v>
      </c>
      <c r="G40" s="191"/>
    </row>
    <row r="41" spans="1:10" x14ac:dyDescent="0.25">
      <c r="B41">
        <v>2006</v>
      </c>
      <c r="C41" s="109">
        <v>516.49</v>
      </c>
      <c r="D41" s="144">
        <v>51649</v>
      </c>
      <c r="E41" s="88">
        <v>94279</v>
      </c>
      <c r="F41" s="191"/>
      <c r="G41" s="191"/>
    </row>
    <row r="42" spans="1:10" x14ac:dyDescent="0.25">
      <c r="B42">
        <v>2007</v>
      </c>
      <c r="C42" s="109">
        <v>464.63</v>
      </c>
      <c r="D42" s="144">
        <v>46463</v>
      </c>
      <c r="E42" s="144">
        <v>0</v>
      </c>
      <c r="F42" s="191"/>
      <c r="G42" s="191"/>
    </row>
    <row r="43" spans="1:10" x14ac:dyDescent="0.25">
      <c r="B43">
        <v>2008</v>
      </c>
      <c r="C43">
        <v>449.32400000000001</v>
      </c>
      <c r="D43" s="88">
        <v>449324</v>
      </c>
      <c r="E43" s="88">
        <v>597061</v>
      </c>
      <c r="F43" s="191"/>
      <c r="G43" s="191"/>
    </row>
    <row r="44" spans="1:10" x14ac:dyDescent="0.25">
      <c r="B44">
        <v>2009</v>
      </c>
      <c r="C44">
        <v>379.92500000000001</v>
      </c>
      <c r="D44" s="88">
        <v>379925</v>
      </c>
      <c r="E44" s="144">
        <v>0</v>
      </c>
      <c r="F44" s="191"/>
      <c r="G44" s="191"/>
    </row>
    <row r="45" spans="1:10" x14ac:dyDescent="0.25">
      <c r="B45">
        <v>2010</v>
      </c>
      <c r="C45">
        <v>383.93900000000002</v>
      </c>
      <c r="D45" s="88">
        <v>383939</v>
      </c>
      <c r="E45" s="88">
        <v>383946</v>
      </c>
      <c r="F45" s="191"/>
      <c r="G45" s="191"/>
    </row>
    <row r="46" spans="1:10" x14ac:dyDescent="0.25">
      <c r="B46">
        <v>2011</v>
      </c>
      <c r="C46">
        <v>422.33300000000003</v>
      </c>
      <c r="D46" s="88">
        <v>422333</v>
      </c>
      <c r="E46" s="88">
        <v>423604</v>
      </c>
      <c r="F46" s="191"/>
      <c r="G46" s="191"/>
    </row>
    <row r="47" spans="1:10" x14ac:dyDescent="0.25">
      <c r="B47">
        <v>2012</v>
      </c>
      <c r="C47">
        <v>463.637</v>
      </c>
      <c r="D47" s="88">
        <v>463637</v>
      </c>
      <c r="E47" s="88">
        <v>486952</v>
      </c>
      <c r="F47" s="191"/>
      <c r="G47" s="191"/>
    </row>
    <row r="48" spans="1:10" x14ac:dyDescent="0.25">
      <c r="B48">
        <v>2013</v>
      </c>
      <c r="C48">
        <v>499.947</v>
      </c>
      <c r="D48" s="88">
        <v>499947</v>
      </c>
      <c r="E48" s="88">
        <v>499947</v>
      </c>
      <c r="F48" s="191"/>
      <c r="G48" s="191"/>
    </row>
    <row r="49" spans="2:7" x14ac:dyDescent="0.25">
      <c r="B49">
        <v>2014</v>
      </c>
      <c r="C49" s="109">
        <v>497.19</v>
      </c>
      <c r="D49" s="144">
        <v>49719</v>
      </c>
      <c r="E49" s="144">
        <v>0</v>
      </c>
      <c r="F49" s="191"/>
      <c r="G49" s="191"/>
    </row>
    <row r="50" spans="2:7" x14ac:dyDescent="0.25">
      <c r="B50">
        <v>2015</v>
      </c>
      <c r="C50">
        <v>471.73500000000001</v>
      </c>
      <c r="D50" s="88">
        <v>471735</v>
      </c>
      <c r="E50" s="88">
        <v>229991</v>
      </c>
      <c r="F50" s="191"/>
      <c r="G50" s="191"/>
    </row>
    <row r="51" spans="2:7" x14ac:dyDescent="0.25">
      <c r="B51">
        <v>2016</v>
      </c>
      <c r="C51">
        <v>471.99599999999998</v>
      </c>
      <c r="D51" s="88">
        <v>471996</v>
      </c>
      <c r="E51" s="88">
        <v>471995</v>
      </c>
      <c r="F51" s="191"/>
      <c r="G51" s="191"/>
    </row>
    <row r="52" spans="2:7" x14ac:dyDescent="0.25">
      <c r="B52">
        <v>2017</v>
      </c>
      <c r="C52">
        <v>449.14499999999998</v>
      </c>
      <c r="D52" s="88">
        <v>449145</v>
      </c>
      <c r="E52" s="88">
        <v>444203</v>
      </c>
      <c r="F52" s="191"/>
      <c r="G52" s="191"/>
    </row>
    <row r="53" spans="2:7" x14ac:dyDescent="0.25">
      <c r="B53">
        <v>2018</v>
      </c>
      <c r="C53">
        <v>426.77199999999999</v>
      </c>
      <c r="D53" s="88">
        <v>426772</v>
      </c>
      <c r="E53" s="88">
        <v>384993</v>
      </c>
      <c r="F53" s="191"/>
      <c r="G53" s="191"/>
    </row>
    <row r="54" spans="2:7" x14ac:dyDescent="0.25">
      <c r="B54">
        <v>2019</v>
      </c>
      <c r="C54">
        <v>469.47500000000002</v>
      </c>
      <c r="D54" s="88">
        <v>469475</v>
      </c>
      <c r="E54" s="88">
        <v>469501</v>
      </c>
      <c r="F54" s="191"/>
      <c r="G54" s="191"/>
    </row>
    <row r="55" spans="2:7" x14ac:dyDescent="0.25">
      <c r="B55">
        <v>2020</v>
      </c>
      <c r="C55">
        <v>468.47500000000002</v>
      </c>
      <c r="D55" s="88">
        <v>468475</v>
      </c>
      <c r="E55" s="88">
        <v>163965</v>
      </c>
      <c r="F55" s="191"/>
      <c r="G55" s="191"/>
    </row>
    <row r="56" spans="2:7" x14ac:dyDescent="0.25">
      <c r="B56">
        <v>2021</v>
      </c>
      <c r="C56">
        <v>445.02499999999998</v>
      </c>
      <c r="D56" s="88">
        <v>445025</v>
      </c>
      <c r="E56" s="88">
        <v>222512</v>
      </c>
      <c r="F56" s="191"/>
      <c r="G56" s="191"/>
    </row>
    <row r="58" spans="2:7" x14ac:dyDescent="0.25">
      <c r="B58" s="32"/>
      <c r="C58" s="192" t="s">
        <v>1120</v>
      </c>
      <c r="D58" s="192"/>
      <c r="E58" s="192"/>
    </row>
    <row r="59" spans="2:7" x14ac:dyDescent="0.25">
      <c r="C59" t="s">
        <v>718</v>
      </c>
      <c r="D59" s="88" t="s">
        <v>476</v>
      </c>
      <c r="E59" s="88" t="s">
        <v>476</v>
      </c>
    </row>
    <row r="60" spans="2:7" x14ac:dyDescent="0.25">
      <c r="C60" t="s">
        <v>477</v>
      </c>
      <c r="D60" s="88" t="s">
        <v>478</v>
      </c>
      <c r="E60" s="88" t="s">
        <v>479</v>
      </c>
    </row>
    <row r="61" spans="2:7" ht="15" customHeight="1" x14ac:dyDescent="0.25">
      <c r="B61">
        <v>2006</v>
      </c>
      <c r="C61" s="195" t="s">
        <v>731</v>
      </c>
      <c r="D61" s="195"/>
      <c r="E61" s="195"/>
    </row>
    <row r="62" spans="2:7" x14ac:dyDescent="0.25">
      <c r="B62">
        <v>2007</v>
      </c>
      <c r="C62" s="195"/>
      <c r="D62" s="195"/>
      <c r="E62" s="195"/>
    </row>
    <row r="63" spans="2:7" x14ac:dyDescent="0.25">
      <c r="B63">
        <v>2008</v>
      </c>
      <c r="C63" s="195"/>
      <c r="D63" s="195"/>
      <c r="E63" s="195"/>
    </row>
    <row r="64" spans="2:7" x14ac:dyDescent="0.25">
      <c r="B64">
        <v>2009</v>
      </c>
      <c r="C64" s="195"/>
      <c r="D64" s="195"/>
      <c r="E64" s="195"/>
    </row>
    <row r="65" spans="1:7" x14ac:dyDescent="0.25">
      <c r="B65">
        <v>2010</v>
      </c>
      <c r="C65" s="195"/>
      <c r="D65" s="195"/>
      <c r="E65" s="195"/>
    </row>
    <row r="66" spans="1:7" x14ac:dyDescent="0.25">
      <c r="B66">
        <v>2011</v>
      </c>
      <c r="C66" s="195"/>
      <c r="D66" s="195"/>
      <c r="E66" s="195"/>
    </row>
    <row r="67" spans="1:7" x14ac:dyDescent="0.25">
      <c r="B67">
        <v>2012</v>
      </c>
      <c r="C67" s="195"/>
      <c r="D67" s="195"/>
      <c r="E67" s="195"/>
    </row>
    <row r="68" spans="1:7" x14ac:dyDescent="0.25">
      <c r="B68">
        <v>2013</v>
      </c>
      <c r="C68" s="195"/>
      <c r="D68" s="195"/>
      <c r="E68" s="195"/>
    </row>
    <row r="69" spans="1:7" x14ac:dyDescent="0.25">
      <c r="B69">
        <v>2014</v>
      </c>
      <c r="C69" s="195"/>
      <c r="D69" s="195"/>
      <c r="E69" s="195"/>
    </row>
    <row r="70" spans="1:7" x14ac:dyDescent="0.25">
      <c r="B70">
        <v>2015</v>
      </c>
      <c r="C70" s="195"/>
      <c r="D70" s="195"/>
      <c r="E70" s="195"/>
    </row>
    <row r="71" spans="1:7" x14ac:dyDescent="0.25">
      <c r="B71">
        <v>2016</v>
      </c>
      <c r="C71" s="195"/>
      <c r="D71" s="195"/>
      <c r="E71" s="195"/>
    </row>
    <row r="72" spans="1:7" x14ac:dyDescent="0.25">
      <c r="B72">
        <v>2017</v>
      </c>
      <c r="C72" s="195"/>
      <c r="D72" s="195"/>
      <c r="E72" s="195"/>
    </row>
    <row r="73" spans="1:7" x14ac:dyDescent="0.25">
      <c r="B73">
        <v>2018</v>
      </c>
      <c r="C73" s="195"/>
      <c r="D73" s="195"/>
      <c r="E73" s="195"/>
    </row>
    <row r="74" spans="1:7" x14ac:dyDescent="0.25">
      <c r="B74">
        <v>2019</v>
      </c>
      <c r="C74" s="102">
        <v>1466.5730000000001</v>
      </c>
      <c r="D74" s="88">
        <v>1466573</v>
      </c>
      <c r="E74" s="88">
        <v>1334581</v>
      </c>
    </row>
    <row r="75" spans="1:7" x14ac:dyDescent="0.25">
      <c r="B75">
        <v>2020</v>
      </c>
      <c r="C75" s="102">
        <v>1466.5730000000001</v>
      </c>
      <c r="D75" s="88">
        <v>1466573</v>
      </c>
      <c r="E75" s="88">
        <v>1466573</v>
      </c>
    </row>
    <row r="76" spans="1:7" x14ac:dyDescent="0.25">
      <c r="B76">
        <v>2021</v>
      </c>
      <c r="C76" s="102">
        <v>1393.163</v>
      </c>
      <c r="D76" s="88">
        <v>1393163</v>
      </c>
      <c r="E76" s="88">
        <v>1393270</v>
      </c>
    </row>
    <row r="78" spans="1:7" x14ac:dyDescent="0.25">
      <c r="B78" s="32"/>
      <c r="C78" s="193" t="s">
        <v>1123</v>
      </c>
      <c r="D78" s="193"/>
      <c r="E78" s="193"/>
    </row>
    <row r="79" spans="1:7" x14ac:dyDescent="0.25">
      <c r="A79" s="88"/>
      <c r="C79" t="s">
        <v>718</v>
      </c>
      <c r="D79" s="88" t="s">
        <v>476</v>
      </c>
      <c r="E79" s="88" t="s">
        <v>476</v>
      </c>
    </row>
    <row r="80" spans="1:7" x14ac:dyDescent="0.25">
      <c r="A80" s="88"/>
      <c r="C80" t="s">
        <v>477</v>
      </c>
      <c r="D80" s="88" t="s">
        <v>478</v>
      </c>
      <c r="E80" s="88" t="s">
        <v>479</v>
      </c>
      <c r="F80" s="191" t="s">
        <v>719</v>
      </c>
      <c r="G80" s="191"/>
    </row>
    <row r="81" spans="1:7" x14ac:dyDescent="0.25">
      <c r="A81" s="88"/>
      <c r="B81">
        <v>2006</v>
      </c>
      <c r="C81" s="145">
        <v>1578.681</v>
      </c>
      <c r="D81" s="88">
        <v>1243630</v>
      </c>
      <c r="E81" s="88">
        <v>1243630</v>
      </c>
      <c r="F81" s="191"/>
      <c r="G81" s="191"/>
    </row>
    <row r="82" spans="1:7" x14ac:dyDescent="0.25">
      <c r="A82" s="88"/>
      <c r="B82">
        <v>2007</v>
      </c>
      <c r="C82" s="145">
        <v>1420.61</v>
      </c>
      <c r="D82" s="88">
        <v>1256768</v>
      </c>
      <c r="E82" s="88">
        <v>1256768</v>
      </c>
      <c r="F82" s="191"/>
      <c r="G82" s="191"/>
    </row>
    <row r="83" spans="1:7" x14ac:dyDescent="0.25">
      <c r="A83" s="88"/>
      <c r="B83">
        <v>2008</v>
      </c>
      <c r="C83" s="145">
        <v>1373.373</v>
      </c>
      <c r="D83" s="88">
        <v>1373373</v>
      </c>
      <c r="E83" s="88">
        <v>1373373</v>
      </c>
      <c r="F83" s="191"/>
      <c r="G83" s="191"/>
    </row>
    <row r="84" spans="1:7" x14ac:dyDescent="0.25">
      <c r="A84" s="88"/>
      <c r="B84">
        <v>2009</v>
      </c>
      <c r="C84" s="145">
        <v>1373.373</v>
      </c>
      <c r="D84" s="88">
        <v>1382445</v>
      </c>
      <c r="E84" s="88">
        <v>1382445</v>
      </c>
      <c r="F84" s="191"/>
      <c r="G84" s="191"/>
    </row>
    <row r="85" spans="1:7" x14ac:dyDescent="0.25">
      <c r="A85" s="88"/>
      <c r="B85">
        <v>2010</v>
      </c>
      <c r="C85" s="145">
        <v>1373.373</v>
      </c>
      <c r="D85" s="88">
        <v>1396975</v>
      </c>
      <c r="E85" s="88">
        <v>1396975</v>
      </c>
      <c r="F85" s="191"/>
      <c r="G85" s="191"/>
    </row>
    <row r="86" spans="1:7" x14ac:dyDescent="0.25">
      <c r="A86" s="88"/>
      <c r="B86">
        <v>2011</v>
      </c>
      <c r="C86" s="145">
        <v>1382.4449999999999</v>
      </c>
      <c r="D86" s="88">
        <v>1420150</v>
      </c>
      <c r="E86" s="88">
        <v>1420150</v>
      </c>
      <c r="F86" s="191"/>
      <c r="G86" s="191"/>
    </row>
    <row r="87" spans="1:7" x14ac:dyDescent="0.25">
      <c r="A87" s="88"/>
      <c r="B87">
        <v>2012</v>
      </c>
      <c r="C87" s="145">
        <v>1517.6479999999999</v>
      </c>
      <c r="D87" s="88">
        <v>1517648</v>
      </c>
      <c r="E87" s="88">
        <v>1517648</v>
      </c>
      <c r="F87" s="191"/>
      <c r="G87" s="191"/>
    </row>
    <row r="88" spans="1:7" x14ac:dyDescent="0.25">
      <c r="A88" s="88"/>
      <c r="B88">
        <v>2013</v>
      </c>
      <c r="C88" s="145">
        <v>1636.5029999999999</v>
      </c>
      <c r="D88" s="88">
        <v>1636503</v>
      </c>
      <c r="E88" s="88">
        <v>1636503</v>
      </c>
      <c r="F88" s="191"/>
      <c r="G88" s="191"/>
    </row>
    <row r="89" spans="1:7" x14ac:dyDescent="0.25">
      <c r="A89" s="88"/>
      <c r="B89">
        <v>2014</v>
      </c>
      <c r="C89" s="145">
        <v>1627.479</v>
      </c>
      <c r="D89" s="88">
        <v>1627479</v>
      </c>
      <c r="E89" s="88">
        <v>1627479</v>
      </c>
      <c r="F89" s="191"/>
      <c r="G89" s="191"/>
    </row>
    <row r="90" spans="1:7" x14ac:dyDescent="0.25">
      <c r="A90" s="88"/>
      <c r="B90">
        <v>2015</v>
      </c>
      <c r="C90" s="145">
        <v>1544.154</v>
      </c>
      <c r="D90" s="88">
        <v>1544154</v>
      </c>
      <c r="E90" s="88">
        <v>1544154</v>
      </c>
      <c r="F90" s="191"/>
      <c r="G90" s="191"/>
    </row>
    <row r="91" spans="1:7" x14ac:dyDescent="0.25">
      <c r="A91" s="88"/>
      <c r="B91">
        <v>2016</v>
      </c>
      <c r="C91" s="145">
        <v>1545.011</v>
      </c>
      <c r="D91" s="88">
        <v>1545011</v>
      </c>
      <c r="E91" s="88">
        <v>1545011</v>
      </c>
      <c r="F91" s="191"/>
      <c r="G91" s="191"/>
    </row>
    <row r="92" spans="1:7" x14ac:dyDescent="0.25">
      <c r="A92" s="88"/>
      <c r="B92">
        <v>2017</v>
      </c>
      <c r="C92" s="145">
        <v>1470.211</v>
      </c>
      <c r="D92" s="88">
        <v>1470211</v>
      </c>
      <c r="E92" s="88">
        <v>1470211</v>
      </c>
      <c r="F92" s="191"/>
      <c r="G92" s="191"/>
    </row>
    <row r="93" spans="1:7" x14ac:dyDescent="0.25">
      <c r="A93" s="88"/>
      <c r="B93">
        <v>2018</v>
      </c>
      <c r="C93" s="145">
        <v>1396.9749999999999</v>
      </c>
      <c r="D93" s="88">
        <v>1536758</v>
      </c>
      <c r="E93" s="88">
        <v>1536758</v>
      </c>
      <c r="F93" s="191"/>
      <c r="G93" s="191"/>
    </row>
    <row r="94" spans="1:7" x14ac:dyDescent="0.25">
      <c r="A94" s="88"/>
      <c r="B94">
        <v>2019</v>
      </c>
      <c r="C94" s="145">
        <v>1907.239</v>
      </c>
      <c r="D94" s="88">
        <v>1578690</v>
      </c>
      <c r="E94" s="88">
        <v>1812372</v>
      </c>
      <c r="F94" s="191"/>
      <c r="G94" s="191"/>
    </row>
    <row r="95" spans="1:7" x14ac:dyDescent="0.25">
      <c r="A95" s="88"/>
      <c r="B95">
        <v>2020</v>
      </c>
      <c r="C95" s="145">
        <v>1907.239</v>
      </c>
      <c r="D95" s="88">
        <v>1907239</v>
      </c>
      <c r="E95" s="88">
        <v>1907239</v>
      </c>
      <c r="F95" s="191"/>
      <c r="G95" s="191"/>
    </row>
    <row r="96" spans="1:7" x14ac:dyDescent="0.25">
      <c r="B96">
        <v>2021</v>
      </c>
      <c r="C96" s="102">
        <v>1811.771</v>
      </c>
      <c r="D96" s="88">
        <v>1811771</v>
      </c>
      <c r="E96" s="88">
        <v>1811771</v>
      </c>
      <c r="F96" s="191"/>
      <c r="G96" s="191"/>
    </row>
    <row r="97" spans="2:8" x14ac:dyDescent="0.25">
      <c r="C97" s="102"/>
      <c r="F97" s="139"/>
      <c r="G97" s="139"/>
    </row>
    <row r="98" spans="2:8" x14ac:dyDescent="0.25">
      <c r="B98" s="32"/>
      <c r="C98" s="192" t="s">
        <v>1126</v>
      </c>
      <c r="D98" s="192"/>
      <c r="E98" s="192"/>
    </row>
    <row r="99" spans="2:8" x14ac:dyDescent="0.25">
      <c r="C99" t="s">
        <v>718</v>
      </c>
      <c r="D99" s="88" t="s">
        <v>722</v>
      </c>
      <c r="E99" s="88" t="s">
        <v>476</v>
      </c>
    </row>
    <row r="100" spans="2:8" x14ac:dyDescent="0.25">
      <c r="C100" t="s">
        <v>477</v>
      </c>
      <c r="D100" s="149" t="s">
        <v>721</v>
      </c>
      <c r="E100" s="88" t="s">
        <v>479</v>
      </c>
      <c r="F100" s="117"/>
      <c r="G100" s="117"/>
      <c r="H100" s="61"/>
    </row>
    <row r="101" spans="2:8" ht="15" customHeight="1" x14ac:dyDescent="0.25">
      <c r="B101">
        <v>2006</v>
      </c>
      <c r="C101" s="195" t="s">
        <v>730</v>
      </c>
      <c r="D101" s="195"/>
      <c r="E101" s="195"/>
      <c r="F101" s="117"/>
      <c r="G101" s="117"/>
      <c r="H101" s="88"/>
    </row>
    <row r="102" spans="2:8" x14ac:dyDescent="0.25">
      <c r="B102">
        <v>2007</v>
      </c>
      <c r="C102" s="195"/>
      <c r="D102" s="195"/>
      <c r="E102" s="195"/>
      <c r="F102" s="117"/>
      <c r="G102" s="117"/>
      <c r="H102" s="88"/>
    </row>
    <row r="103" spans="2:8" x14ac:dyDescent="0.25">
      <c r="B103">
        <v>2008</v>
      </c>
      <c r="C103" s="195"/>
      <c r="D103" s="195"/>
      <c r="E103" s="195"/>
      <c r="F103" s="117"/>
      <c r="G103" s="117"/>
      <c r="H103" s="88"/>
    </row>
    <row r="104" spans="2:8" x14ac:dyDescent="0.25">
      <c r="B104">
        <v>2009</v>
      </c>
      <c r="C104" s="195"/>
      <c r="D104" s="195"/>
      <c r="E104" s="195"/>
      <c r="F104" s="117"/>
      <c r="G104" s="117"/>
      <c r="H104" s="88"/>
    </row>
    <row r="105" spans="2:8" x14ac:dyDescent="0.25">
      <c r="B105">
        <v>2010</v>
      </c>
      <c r="C105" s="195"/>
      <c r="D105" s="195"/>
      <c r="E105" s="195"/>
      <c r="F105" s="117"/>
      <c r="G105" s="117"/>
      <c r="H105" s="88"/>
    </row>
    <row r="106" spans="2:8" x14ac:dyDescent="0.25">
      <c r="B106">
        <v>2011</v>
      </c>
      <c r="C106" s="195"/>
      <c r="D106" s="195"/>
      <c r="E106" s="195"/>
      <c r="F106" s="117"/>
      <c r="G106" s="117"/>
      <c r="H106" s="88"/>
    </row>
    <row r="107" spans="2:8" x14ac:dyDescent="0.25">
      <c r="B107">
        <v>2012</v>
      </c>
      <c r="C107" s="195"/>
      <c r="D107" s="195"/>
      <c r="E107" s="195"/>
      <c r="F107" s="117"/>
      <c r="G107" s="117"/>
      <c r="H107" s="88"/>
    </row>
    <row r="108" spans="2:8" x14ac:dyDescent="0.25">
      <c r="B108">
        <v>2013</v>
      </c>
      <c r="C108" s="195"/>
      <c r="D108" s="195"/>
      <c r="E108" s="195"/>
      <c r="F108" s="117"/>
      <c r="G108" s="117"/>
      <c r="H108" s="88"/>
    </row>
    <row r="109" spans="2:8" x14ac:dyDescent="0.25">
      <c r="B109">
        <v>2014</v>
      </c>
      <c r="C109" s="195"/>
      <c r="D109" s="195"/>
      <c r="E109" s="195"/>
      <c r="F109" s="117"/>
      <c r="G109" s="117"/>
      <c r="H109" s="88"/>
    </row>
    <row r="110" spans="2:8" x14ac:dyDescent="0.25">
      <c r="B110">
        <v>2015</v>
      </c>
      <c r="C110" s="102">
        <v>5917.36</v>
      </c>
      <c r="D110" s="88">
        <v>5917360</v>
      </c>
      <c r="E110" s="88">
        <v>5917760</v>
      </c>
      <c r="F110" s="117"/>
      <c r="G110" s="117"/>
      <c r="H110" s="88"/>
    </row>
    <row r="111" spans="2:8" x14ac:dyDescent="0.25">
      <c r="B111">
        <v>2016</v>
      </c>
      <c r="C111" s="102">
        <v>5920.6480000000001</v>
      </c>
      <c r="D111" s="88">
        <v>5920648</v>
      </c>
      <c r="E111" s="88">
        <v>5920648</v>
      </c>
      <c r="F111" s="117"/>
      <c r="G111" s="117"/>
      <c r="H111" s="88"/>
    </row>
    <row r="112" spans="2:8" x14ac:dyDescent="0.25">
      <c r="B112">
        <v>2017</v>
      </c>
      <c r="C112" s="102">
        <v>5634.0060000000003</v>
      </c>
      <c r="D112" s="88">
        <v>5634006</v>
      </c>
      <c r="E112" s="88">
        <v>5634006</v>
      </c>
      <c r="F112" s="117"/>
      <c r="G112" s="117"/>
      <c r="H112" s="88"/>
    </row>
    <row r="113" spans="2:8" x14ac:dyDescent="0.25">
      <c r="B113">
        <v>2018</v>
      </c>
      <c r="C113" s="102">
        <v>5353.357</v>
      </c>
      <c r="D113" s="88">
        <v>5353357</v>
      </c>
      <c r="E113" s="88">
        <v>5353357</v>
      </c>
      <c r="F113" s="117"/>
      <c r="G113" s="117"/>
      <c r="H113" s="88"/>
    </row>
    <row r="114" spans="2:8" x14ac:dyDescent="0.25">
      <c r="B114">
        <v>2019</v>
      </c>
      <c r="C114" s="102">
        <v>5889.02</v>
      </c>
      <c r="D114" s="88">
        <v>5889020</v>
      </c>
      <c r="E114" s="88">
        <v>5889020</v>
      </c>
      <c r="F114" s="117"/>
      <c r="G114" s="117"/>
      <c r="H114" s="88"/>
    </row>
    <row r="115" spans="2:8" x14ac:dyDescent="0.25">
      <c r="B115">
        <v>2020</v>
      </c>
      <c r="C115" s="102">
        <v>5889.02</v>
      </c>
      <c r="D115" s="88">
        <v>5889020</v>
      </c>
      <c r="E115" s="88">
        <v>5889020</v>
      </c>
      <c r="F115" s="117"/>
      <c r="G115" s="117"/>
      <c r="H115" s="88"/>
    </row>
    <row r="116" spans="2:8" x14ac:dyDescent="0.25">
      <c r="B116">
        <v>2021</v>
      </c>
      <c r="C116" s="102">
        <v>5594.2420000000002</v>
      </c>
      <c r="D116" s="88">
        <v>4161863</v>
      </c>
      <c r="E116" s="88">
        <v>4161863</v>
      </c>
      <c r="F116" s="117"/>
      <c r="G116" s="117"/>
      <c r="H116" s="88"/>
    </row>
    <row r="117" spans="2:8" x14ac:dyDescent="0.25">
      <c r="F117" s="88"/>
    </row>
    <row r="118" spans="2:8" x14ac:dyDescent="0.25">
      <c r="B118" s="32"/>
      <c r="C118" s="190" t="s">
        <v>1127</v>
      </c>
      <c r="D118" s="190"/>
      <c r="E118" s="190"/>
      <c r="F118" s="88"/>
    </row>
    <row r="119" spans="2:8" x14ac:dyDescent="0.25">
      <c r="C119" t="s">
        <v>718</v>
      </c>
      <c r="D119" s="88" t="s">
        <v>722</v>
      </c>
      <c r="E119" s="88" t="s">
        <v>476</v>
      </c>
      <c r="F119" s="88"/>
    </row>
    <row r="120" spans="2:8" x14ac:dyDescent="0.25">
      <c r="C120" t="s">
        <v>477</v>
      </c>
      <c r="D120" s="148" t="s">
        <v>721</v>
      </c>
      <c r="E120" s="88" t="s">
        <v>479</v>
      </c>
      <c r="F120" s="191" t="s">
        <v>719</v>
      </c>
      <c r="G120" s="191"/>
      <c r="H120" s="117"/>
    </row>
    <row r="121" spans="2:8" ht="15" customHeight="1" x14ac:dyDescent="0.25">
      <c r="B121">
        <v>2006</v>
      </c>
      <c r="C121" s="145">
        <v>4039.1590000000001</v>
      </c>
      <c r="D121" s="144">
        <v>1377950</v>
      </c>
      <c r="E121" s="88">
        <v>1459708</v>
      </c>
      <c r="F121" s="191"/>
      <c r="G121" s="191"/>
      <c r="H121" s="117"/>
    </row>
    <row r="122" spans="2:8" x14ac:dyDescent="0.25">
      <c r="B122">
        <v>2007</v>
      </c>
      <c r="C122" s="145">
        <v>3634.723</v>
      </c>
      <c r="D122" s="144">
        <v>1239570</v>
      </c>
      <c r="E122" s="88">
        <v>1297636</v>
      </c>
      <c r="F122" s="191"/>
      <c r="G122" s="191"/>
      <c r="H122" s="117"/>
    </row>
    <row r="123" spans="2:8" x14ac:dyDescent="0.25">
      <c r="B123">
        <v>2008</v>
      </c>
      <c r="C123" s="145">
        <v>3513.8649999999998</v>
      </c>
      <c r="D123" s="144">
        <v>1198751</v>
      </c>
      <c r="E123" s="88">
        <v>1233038</v>
      </c>
      <c r="F123" s="191"/>
      <c r="G123" s="191"/>
      <c r="H123" s="117"/>
    </row>
    <row r="124" spans="2:8" x14ac:dyDescent="0.25">
      <c r="B124">
        <v>2009</v>
      </c>
      <c r="C124" s="145">
        <v>3513.8649999999998</v>
      </c>
      <c r="D124" s="144">
        <v>1089162</v>
      </c>
      <c r="E124" s="88">
        <v>1123607</v>
      </c>
      <c r="F124" s="191"/>
      <c r="G124" s="191"/>
      <c r="H124" s="117"/>
    </row>
    <row r="125" spans="2:8" x14ac:dyDescent="0.25">
      <c r="B125">
        <v>2010</v>
      </c>
      <c r="C125" s="145">
        <v>3513.8649999999998</v>
      </c>
      <c r="D125" s="144">
        <v>1100668</v>
      </c>
      <c r="E125" s="88">
        <v>1131631</v>
      </c>
      <c r="F125" s="191"/>
      <c r="G125" s="191"/>
      <c r="H125" s="117"/>
    </row>
    <row r="126" spans="2:8" x14ac:dyDescent="0.25">
      <c r="B126">
        <v>2011</v>
      </c>
      <c r="C126" s="145">
        <v>3520.0340000000001</v>
      </c>
      <c r="D126" s="144">
        <v>1265513</v>
      </c>
      <c r="E126" s="88">
        <v>1265513</v>
      </c>
      <c r="F126" s="191"/>
      <c r="G126" s="191"/>
      <c r="H126" s="117"/>
    </row>
    <row r="127" spans="2:8" x14ac:dyDescent="0.25">
      <c r="B127">
        <v>2012</v>
      </c>
      <c r="C127" s="145">
        <v>3726.415</v>
      </c>
      <c r="D127" s="88">
        <v>3726416</v>
      </c>
      <c r="E127" s="88">
        <v>3726416</v>
      </c>
      <c r="F127" s="191"/>
      <c r="G127" s="191"/>
      <c r="H127" s="117"/>
    </row>
    <row r="128" spans="2:8" x14ac:dyDescent="0.25">
      <c r="B128">
        <v>2013</v>
      </c>
      <c r="C128" s="145">
        <v>4166.9269999999997</v>
      </c>
      <c r="D128" s="88">
        <v>4018252</v>
      </c>
      <c r="E128" s="88">
        <v>4018252</v>
      </c>
      <c r="F128" s="191"/>
      <c r="G128" s="191"/>
      <c r="H128" s="117"/>
    </row>
    <row r="129" spans="2:8" x14ac:dyDescent="0.25">
      <c r="B129">
        <v>2014</v>
      </c>
      <c r="C129" s="145">
        <v>3631.2379999999998</v>
      </c>
      <c r="D129" s="88">
        <v>3996094</v>
      </c>
      <c r="E129" s="88">
        <v>4215615</v>
      </c>
      <c r="F129" s="191"/>
      <c r="G129" s="191"/>
      <c r="H129" s="117"/>
    </row>
    <row r="130" spans="2:8" x14ac:dyDescent="0.25">
      <c r="B130">
        <v>2015</v>
      </c>
      <c r="C130" s="145">
        <v>3931.7849999999999</v>
      </c>
      <c r="D130" s="88">
        <v>3931785</v>
      </c>
      <c r="E130" s="88">
        <v>3931785</v>
      </c>
      <c r="F130" s="191"/>
      <c r="G130" s="191"/>
      <c r="H130" s="117"/>
    </row>
    <row r="131" spans="2:8" x14ac:dyDescent="0.25">
      <c r="B131">
        <v>2016</v>
      </c>
      <c r="C131" s="145">
        <v>3933.598</v>
      </c>
      <c r="D131" s="88">
        <v>3933666</v>
      </c>
      <c r="E131" s="88">
        <v>3933666</v>
      </c>
      <c r="F131" s="191"/>
      <c r="G131" s="191"/>
      <c r="H131" s="117"/>
    </row>
    <row r="132" spans="2:8" x14ac:dyDescent="0.25">
      <c r="B132">
        <v>2017</v>
      </c>
      <c r="C132" s="145">
        <v>3808.6480000000001</v>
      </c>
      <c r="D132" s="88">
        <v>3808648</v>
      </c>
      <c r="E132" s="88">
        <v>3808648</v>
      </c>
      <c r="F132" s="191"/>
      <c r="G132" s="191"/>
      <c r="H132" s="117"/>
    </row>
    <row r="133" spans="2:8" x14ac:dyDescent="0.25">
      <c r="B133">
        <v>2018</v>
      </c>
      <c r="C133" s="145">
        <v>3912.585</v>
      </c>
      <c r="D133" s="88">
        <v>3556698</v>
      </c>
      <c r="E133" s="88">
        <v>3556698</v>
      </c>
      <c r="F133" s="191"/>
      <c r="G133" s="191"/>
      <c r="H133" s="117"/>
    </row>
    <row r="134" spans="2:8" x14ac:dyDescent="0.25">
      <c r="B134">
        <v>2019</v>
      </c>
      <c r="C134" s="145">
        <v>3912.585</v>
      </c>
      <c r="D134" s="88">
        <v>4404335</v>
      </c>
      <c r="E134" s="88">
        <v>4404335</v>
      </c>
      <c r="F134" s="191"/>
      <c r="G134" s="191"/>
      <c r="H134" s="117"/>
    </row>
    <row r="135" spans="2:8" x14ac:dyDescent="0.25">
      <c r="B135">
        <v>2020</v>
      </c>
      <c r="C135" s="145">
        <v>5092.3720000000003</v>
      </c>
      <c r="D135" s="88">
        <v>5092372</v>
      </c>
      <c r="E135" s="88">
        <v>5092372</v>
      </c>
      <c r="F135" s="191"/>
      <c r="G135" s="191"/>
      <c r="H135" s="117"/>
    </row>
    <row r="136" spans="2:8" x14ac:dyDescent="0.25">
      <c r="B136">
        <v>2021</v>
      </c>
      <c r="C136" s="102">
        <v>4837.4709999999995</v>
      </c>
      <c r="D136" s="88">
        <v>4136022</v>
      </c>
      <c r="E136" s="88">
        <v>4136022</v>
      </c>
      <c r="F136" s="191"/>
      <c r="G136" s="191"/>
      <c r="H136" s="117"/>
    </row>
    <row r="138" spans="2:8" x14ac:dyDescent="0.25">
      <c r="B138" s="32"/>
      <c r="C138" s="192" t="s">
        <v>1132</v>
      </c>
      <c r="D138" s="192"/>
      <c r="E138" s="192"/>
    </row>
    <row r="139" spans="2:8" x14ac:dyDescent="0.25">
      <c r="C139" t="s">
        <v>718</v>
      </c>
      <c r="D139" s="88" t="s">
        <v>476</v>
      </c>
      <c r="E139" s="88" t="s">
        <v>476</v>
      </c>
    </row>
    <row r="140" spans="2:8" x14ac:dyDescent="0.25">
      <c r="C140" t="s">
        <v>477</v>
      </c>
      <c r="D140" s="88" t="s">
        <v>478</v>
      </c>
      <c r="E140" s="88" t="s">
        <v>479</v>
      </c>
    </row>
    <row r="141" spans="2:8" ht="15" customHeight="1" x14ac:dyDescent="0.25">
      <c r="B141">
        <v>2006</v>
      </c>
      <c r="C141" s="195" t="s">
        <v>729</v>
      </c>
      <c r="D141" s="195"/>
      <c r="E141" s="195"/>
    </row>
    <row r="142" spans="2:8" x14ac:dyDescent="0.25">
      <c r="B142">
        <v>2007</v>
      </c>
      <c r="C142" s="195"/>
      <c r="D142" s="195"/>
      <c r="E142" s="195"/>
    </row>
    <row r="143" spans="2:8" x14ac:dyDescent="0.25">
      <c r="B143">
        <v>2008</v>
      </c>
      <c r="C143" s="195"/>
      <c r="D143" s="195"/>
      <c r="E143" s="195"/>
    </row>
    <row r="144" spans="2:8" x14ac:dyDescent="0.25">
      <c r="B144">
        <v>2009</v>
      </c>
      <c r="C144" s="195"/>
      <c r="D144" s="195"/>
      <c r="E144" s="195"/>
    </row>
    <row r="145" spans="2:7" x14ac:dyDescent="0.25">
      <c r="B145">
        <v>2010</v>
      </c>
      <c r="C145" s="195"/>
      <c r="D145" s="195"/>
      <c r="E145" s="195"/>
    </row>
    <row r="146" spans="2:7" x14ac:dyDescent="0.25">
      <c r="B146">
        <v>2011</v>
      </c>
      <c r="C146" s="195"/>
      <c r="D146" s="195"/>
      <c r="E146" s="195"/>
    </row>
    <row r="147" spans="2:7" x14ac:dyDescent="0.25">
      <c r="B147">
        <v>2012</v>
      </c>
      <c r="C147" s="195"/>
      <c r="D147" s="195"/>
      <c r="E147" s="195"/>
    </row>
    <row r="148" spans="2:7" x14ac:dyDescent="0.25">
      <c r="B148">
        <v>2013</v>
      </c>
      <c r="C148" s="195"/>
      <c r="D148" s="195"/>
      <c r="E148" s="195"/>
    </row>
    <row r="149" spans="2:7" x14ac:dyDescent="0.25">
      <c r="B149">
        <v>2014</v>
      </c>
      <c r="C149" s="195"/>
      <c r="D149" s="195"/>
      <c r="E149" s="195"/>
    </row>
    <row r="150" spans="2:7" x14ac:dyDescent="0.25">
      <c r="B150">
        <v>2015</v>
      </c>
      <c r="C150" s="195"/>
      <c r="D150" s="195"/>
      <c r="E150" s="195"/>
    </row>
    <row r="151" spans="2:7" x14ac:dyDescent="0.25">
      <c r="B151">
        <v>2016</v>
      </c>
      <c r="C151" s="195"/>
      <c r="D151" s="195"/>
      <c r="E151" s="195"/>
    </row>
    <row r="152" spans="2:7" x14ac:dyDescent="0.25">
      <c r="B152">
        <v>2017</v>
      </c>
      <c r="C152" s="195"/>
      <c r="D152" s="195"/>
      <c r="E152" s="195"/>
    </row>
    <row r="153" spans="2:7" x14ac:dyDescent="0.25">
      <c r="B153">
        <v>2018</v>
      </c>
      <c r="C153" s="102">
        <v>149.32</v>
      </c>
      <c r="D153" s="88">
        <v>149320</v>
      </c>
      <c r="E153" s="88">
        <v>167633</v>
      </c>
    </row>
    <row r="154" spans="2:7" x14ac:dyDescent="0.25">
      <c r="B154">
        <v>2019</v>
      </c>
      <c r="C154" s="102">
        <v>164.261</v>
      </c>
      <c r="D154" s="88">
        <v>164261</v>
      </c>
      <c r="E154" s="88">
        <v>171271</v>
      </c>
    </row>
    <row r="155" spans="2:7" x14ac:dyDescent="0.25">
      <c r="B155">
        <v>2020</v>
      </c>
      <c r="C155" s="102">
        <v>164.261</v>
      </c>
      <c r="D155" s="88">
        <v>164261</v>
      </c>
      <c r="E155" s="88">
        <v>165998</v>
      </c>
    </row>
    <row r="156" spans="2:7" x14ac:dyDescent="0.25">
      <c r="B156">
        <v>2021</v>
      </c>
      <c r="C156" s="102">
        <v>156.03899999999999</v>
      </c>
      <c r="D156" s="88">
        <v>156039</v>
      </c>
      <c r="E156" s="88">
        <v>100900</v>
      </c>
    </row>
    <row r="158" spans="2:7" x14ac:dyDescent="0.25">
      <c r="B158" s="32"/>
      <c r="C158" s="190" t="s">
        <v>1134</v>
      </c>
      <c r="D158" s="190"/>
      <c r="E158" s="190"/>
    </row>
    <row r="159" spans="2:7" x14ac:dyDescent="0.25">
      <c r="C159" t="s">
        <v>718</v>
      </c>
      <c r="D159" s="88" t="s">
        <v>476</v>
      </c>
      <c r="E159" s="88" t="s">
        <v>476</v>
      </c>
    </row>
    <row r="160" spans="2:7" ht="15" customHeight="1" x14ac:dyDescent="0.25">
      <c r="C160" t="s">
        <v>477</v>
      </c>
      <c r="D160" s="88" t="s">
        <v>478</v>
      </c>
      <c r="E160" s="88" t="s">
        <v>479</v>
      </c>
      <c r="F160" s="187" t="s">
        <v>719</v>
      </c>
      <c r="G160" s="187"/>
    </row>
    <row r="161" spans="2:7" x14ac:dyDescent="0.25">
      <c r="B161">
        <v>2006</v>
      </c>
      <c r="C161" s="145">
        <v>5897.1360000000004</v>
      </c>
      <c r="D161" s="144"/>
      <c r="E161" s="144"/>
      <c r="F161" s="187"/>
      <c r="G161" s="187"/>
    </row>
    <row r="162" spans="2:7" x14ac:dyDescent="0.25">
      <c r="B162">
        <v>2007</v>
      </c>
      <c r="C162" s="145">
        <v>5306.6620000000003</v>
      </c>
      <c r="D162" s="144">
        <v>2496400</v>
      </c>
      <c r="E162" s="144">
        <v>2496729</v>
      </c>
      <c r="F162" s="187"/>
      <c r="G162" s="187"/>
    </row>
    <row r="163" spans="2:7" x14ac:dyDescent="0.25">
      <c r="B163">
        <v>2008</v>
      </c>
      <c r="C163" s="145">
        <v>5130.2110000000002</v>
      </c>
      <c r="D163" s="144">
        <v>2414151</v>
      </c>
      <c r="E163" s="144">
        <v>2414151</v>
      </c>
      <c r="F163" s="187"/>
      <c r="G163" s="187"/>
    </row>
    <row r="164" spans="2:7" x14ac:dyDescent="0.25">
      <c r="B164">
        <v>2009</v>
      </c>
      <c r="C164" s="145">
        <v>5130.2110000000002</v>
      </c>
      <c r="D164" s="144">
        <v>2127677</v>
      </c>
      <c r="E164" s="144">
        <v>2127677</v>
      </c>
      <c r="F164" s="187"/>
      <c r="G164" s="187"/>
    </row>
    <row r="165" spans="2:7" x14ac:dyDescent="0.25">
      <c r="B165">
        <v>2010</v>
      </c>
      <c r="C165" s="145">
        <v>5101.2110000000002</v>
      </c>
      <c r="D165" s="144">
        <v>2150154</v>
      </c>
      <c r="E165" s="144">
        <v>2150155</v>
      </c>
      <c r="F165" s="187"/>
      <c r="G165" s="187"/>
    </row>
    <row r="166" spans="2:7" x14ac:dyDescent="0.25">
      <c r="B166">
        <v>2011</v>
      </c>
      <c r="C166" s="145">
        <v>5600.11</v>
      </c>
      <c r="D166" s="144">
        <v>2365169</v>
      </c>
      <c r="E166" s="144">
        <v>2365170</v>
      </c>
      <c r="F166" s="187"/>
      <c r="G166" s="187"/>
    </row>
    <row r="167" spans="2:7" x14ac:dyDescent="0.25">
      <c r="B167">
        <v>2012</v>
      </c>
      <c r="C167" s="145">
        <v>6038.6859999999997</v>
      </c>
      <c r="D167" s="144">
        <v>2596483</v>
      </c>
      <c r="E167" s="144">
        <v>2596483</v>
      </c>
      <c r="F167" s="187"/>
      <c r="G167" s="187"/>
    </row>
    <row r="168" spans="2:7" x14ac:dyDescent="0.25">
      <c r="B168">
        <v>2013</v>
      </c>
      <c r="C168" s="145">
        <v>6005.3850000000002</v>
      </c>
      <c r="D168" s="144">
        <v>2799833</v>
      </c>
      <c r="E168" s="144">
        <v>2799833</v>
      </c>
      <c r="F168" s="187"/>
      <c r="G168" s="187"/>
    </row>
    <row r="169" spans="2:7" x14ac:dyDescent="0.25">
      <c r="B169">
        <v>2014</v>
      </c>
      <c r="C169" s="145">
        <v>5697.9179999999997</v>
      </c>
      <c r="D169" s="144">
        <v>2784389</v>
      </c>
      <c r="E169" s="144">
        <v>2784389</v>
      </c>
      <c r="F169" s="187"/>
      <c r="G169" s="187"/>
    </row>
    <row r="170" spans="2:7" x14ac:dyDescent="0.25">
      <c r="B170">
        <v>2015</v>
      </c>
      <c r="C170" s="145">
        <v>5701.08</v>
      </c>
      <c r="D170" s="144">
        <v>2641832</v>
      </c>
      <c r="E170" s="144">
        <v>1957155</v>
      </c>
      <c r="F170" s="187"/>
      <c r="G170" s="187"/>
    </row>
    <row r="171" spans="2:7" x14ac:dyDescent="0.25">
      <c r="B171">
        <v>2016</v>
      </c>
      <c r="C171" s="145">
        <v>5425.0680000000002</v>
      </c>
      <c r="D171" s="144">
        <v>2641832</v>
      </c>
      <c r="E171" s="144">
        <v>2688729</v>
      </c>
      <c r="F171" s="187"/>
      <c r="G171" s="187"/>
    </row>
    <row r="172" spans="2:7" x14ac:dyDescent="0.25">
      <c r="B172">
        <v>2017</v>
      </c>
      <c r="C172" s="145">
        <v>5670.6239999999998</v>
      </c>
      <c r="D172" s="144">
        <v>2515325</v>
      </c>
      <c r="E172" s="144">
        <v>2520262</v>
      </c>
      <c r="F172" s="187"/>
      <c r="G172" s="187"/>
    </row>
    <row r="173" spans="2:7" x14ac:dyDescent="0.25">
      <c r="B173">
        <v>2018</v>
      </c>
      <c r="C173" s="145">
        <v>5670.6239999999998</v>
      </c>
      <c r="D173" s="144">
        <v>2390028</v>
      </c>
      <c r="E173" s="144">
        <v>2456935</v>
      </c>
      <c r="F173" s="187"/>
      <c r="G173" s="187"/>
    </row>
    <row r="174" spans="2:7" x14ac:dyDescent="0.25">
      <c r="B174">
        <v>2019</v>
      </c>
      <c r="C174" s="145">
        <v>5670.6239999999998</v>
      </c>
      <c r="D174" s="88">
        <v>5670624</v>
      </c>
      <c r="E174" s="88">
        <v>5670661</v>
      </c>
      <c r="F174" s="187"/>
      <c r="G174" s="187"/>
    </row>
    <row r="175" spans="2:7" x14ac:dyDescent="0.25">
      <c r="B175">
        <v>2020</v>
      </c>
      <c r="C175" s="145">
        <v>5670.6239999999998</v>
      </c>
      <c r="D175" s="88">
        <v>5670624</v>
      </c>
      <c r="E175" s="88">
        <v>5670584</v>
      </c>
      <c r="F175" s="187"/>
      <c r="G175" s="187"/>
    </row>
    <row r="176" spans="2:7" x14ac:dyDescent="0.25">
      <c r="B176">
        <v>2021</v>
      </c>
      <c r="C176" s="102">
        <v>5386.7780000000002</v>
      </c>
      <c r="D176" s="88">
        <v>5386000</v>
      </c>
      <c r="E176" s="88">
        <v>4971833</v>
      </c>
      <c r="F176" s="187"/>
      <c r="G176" s="187"/>
    </row>
    <row r="178" spans="2:7" x14ac:dyDescent="0.25">
      <c r="B178" s="32"/>
      <c r="C178" s="192" t="s">
        <v>1136</v>
      </c>
      <c r="D178" s="192"/>
      <c r="E178" s="192"/>
    </row>
    <row r="179" spans="2:7" x14ac:dyDescent="0.25">
      <c r="C179" t="s">
        <v>718</v>
      </c>
      <c r="D179" s="88" t="s">
        <v>722</v>
      </c>
      <c r="E179" s="88" t="s">
        <v>476</v>
      </c>
    </row>
    <row r="180" spans="2:7" x14ac:dyDescent="0.25">
      <c r="C180" t="s">
        <v>477</v>
      </c>
      <c r="D180" s="147" t="s">
        <v>721</v>
      </c>
      <c r="E180" s="88" t="s">
        <v>479</v>
      </c>
      <c r="F180" s="191" t="s">
        <v>720</v>
      </c>
      <c r="G180" s="191"/>
    </row>
    <row r="181" spans="2:7" x14ac:dyDescent="0.25">
      <c r="B181">
        <v>2006</v>
      </c>
      <c r="C181" s="102">
        <v>620.54999999999995</v>
      </c>
      <c r="D181" s="88">
        <v>620550</v>
      </c>
      <c r="E181" s="88">
        <v>626820</v>
      </c>
      <c r="F181" s="191"/>
      <c r="G181" s="191"/>
    </row>
    <row r="182" spans="2:7" x14ac:dyDescent="0.25">
      <c r="B182">
        <v>2007</v>
      </c>
      <c r="C182" s="102">
        <v>558.24</v>
      </c>
      <c r="D182" s="88">
        <v>558240</v>
      </c>
      <c r="E182" s="88">
        <v>558240</v>
      </c>
      <c r="F182" s="191"/>
      <c r="G182" s="191"/>
    </row>
    <row r="183" spans="2:7" x14ac:dyDescent="0.25">
      <c r="B183">
        <v>2008</v>
      </c>
      <c r="C183" s="102">
        <v>539.851</v>
      </c>
      <c r="D183" s="88">
        <v>539851</v>
      </c>
      <c r="E183" s="88">
        <v>444311</v>
      </c>
      <c r="F183" s="191"/>
      <c r="G183" s="191"/>
    </row>
    <row r="184" spans="2:7" x14ac:dyDescent="0.25">
      <c r="B184">
        <v>2009</v>
      </c>
      <c r="C184" s="102">
        <v>475.34800000000001</v>
      </c>
      <c r="D184" s="88">
        <v>480369</v>
      </c>
      <c r="E184" s="88">
        <v>397042</v>
      </c>
      <c r="F184" s="191"/>
      <c r="G184" s="191"/>
    </row>
    <row r="185" spans="2:7" x14ac:dyDescent="0.25">
      <c r="B185">
        <v>2010</v>
      </c>
      <c r="C185" s="102">
        <v>480.36900000000003</v>
      </c>
      <c r="D185" s="88">
        <v>580084</v>
      </c>
      <c r="E185" s="88">
        <v>482675</v>
      </c>
      <c r="F185" s="191"/>
      <c r="G185" s="191"/>
    </row>
    <row r="186" spans="2:7" x14ac:dyDescent="0.25">
      <c r="B186">
        <v>2011</v>
      </c>
      <c r="C186" s="102">
        <v>528.40599999999995</v>
      </c>
      <c r="D186" s="88">
        <v>528406</v>
      </c>
      <c r="E186" s="88">
        <v>511010</v>
      </c>
      <c r="F186" s="191"/>
      <c r="G186" s="191"/>
    </row>
    <row r="187" spans="2:7" x14ac:dyDescent="0.25">
      <c r="B187">
        <v>2012</v>
      </c>
      <c r="C187" s="102">
        <v>580.08399999999995</v>
      </c>
      <c r="D187" s="88">
        <v>580084</v>
      </c>
      <c r="E187" s="88">
        <v>554227</v>
      </c>
      <c r="F187" s="191"/>
      <c r="G187" s="191"/>
    </row>
    <row r="188" spans="2:7" x14ac:dyDescent="0.25">
      <c r="B188">
        <v>2013</v>
      </c>
      <c r="C188" s="102">
        <v>625.51400000000001</v>
      </c>
      <c r="D188" s="88">
        <v>625514</v>
      </c>
      <c r="E188" s="88">
        <v>530015</v>
      </c>
      <c r="F188" s="191"/>
      <c r="G188" s="191"/>
    </row>
    <row r="189" spans="2:7" x14ac:dyDescent="0.25">
      <c r="B189">
        <v>2014</v>
      </c>
      <c r="C189" s="102">
        <v>622.06399999999996</v>
      </c>
      <c r="D189" s="88">
        <v>622064</v>
      </c>
      <c r="E189" s="88">
        <v>506659</v>
      </c>
      <c r="F189" s="191"/>
      <c r="G189" s="191"/>
    </row>
    <row r="190" spans="2:7" x14ac:dyDescent="0.25">
      <c r="B190">
        <v>2015</v>
      </c>
      <c r="C190" s="102">
        <v>590.21600000000001</v>
      </c>
      <c r="D190" s="88">
        <v>590216</v>
      </c>
      <c r="E190" s="88">
        <v>556131</v>
      </c>
      <c r="F190" s="191"/>
      <c r="G190" s="191"/>
    </row>
    <row r="191" spans="2:7" x14ac:dyDescent="0.25">
      <c r="B191">
        <v>2016</v>
      </c>
      <c r="C191" s="102">
        <v>590.54300000000001</v>
      </c>
      <c r="D191" s="88">
        <v>590543</v>
      </c>
      <c r="E191" s="88">
        <v>595301</v>
      </c>
      <c r="F191" s="191"/>
      <c r="G191" s="191"/>
    </row>
    <row r="192" spans="2:7" x14ac:dyDescent="0.25">
      <c r="B192">
        <v>2017</v>
      </c>
      <c r="C192" s="102">
        <v>561.95299999999997</v>
      </c>
      <c r="D192" s="88">
        <v>561953</v>
      </c>
      <c r="E192" s="88">
        <v>546243</v>
      </c>
      <c r="F192" s="191"/>
      <c r="G192" s="191"/>
    </row>
    <row r="193" spans="2:7" x14ac:dyDescent="0.25">
      <c r="B193">
        <v>2018</v>
      </c>
      <c r="C193" s="102">
        <v>533.96</v>
      </c>
      <c r="D193" s="88">
        <v>533960</v>
      </c>
      <c r="E193" s="88">
        <v>533995</v>
      </c>
      <c r="F193" s="191"/>
      <c r="G193" s="191"/>
    </row>
    <row r="194" spans="2:7" x14ac:dyDescent="0.25">
      <c r="B194">
        <v>2019</v>
      </c>
      <c r="C194" s="102">
        <v>587.38800000000003</v>
      </c>
      <c r="D194" s="88">
        <v>587388</v>
      </c>
      <c r="E194" s="88">
        <v>587553</v>
      </c>
      <c r="F194" s="191"/>
      <c r="G194" s="191"/>
    </row>
    <row r="195" spans="2:7" x14ac:dyDescent="0.25">
      <c r="B195">
        <v>2020</v>
      </c>
      <c r="C195" s="102">
        <v>587.38800000000003</v>
      </c>
      <c r="D195" s="88">
        <v>587388</v>
      </c>
      <c r="E195" s="88">
        <v>587620</v>
      </c>
      <c r="F195" s="191"/>
      <c r="G195" s="191"/>
    </row>
    <row r="196" spans="2:7" x14ac:dyDescent="0.25">
      <c r="B196">
        <v>2021</v>
      </c>
      <c r="C196" s="102">
        <v>557.98599999999999</v>
      </c>
      <c r="D196" s="88">
        <v>557986</v>
      </c>
      <c r="E196" s="88">
        <v>557986</v>
      </c>
      <c r="F196" s="191"/>
      <c r="G196" s="191"/>
    </row>
    <row r="198" spans="2:7" x14ac:dyDescent="0.25">
      <c r="B198" s="32"/>
      <c r="C198" s="192" t="s">
        <v>1137</v>
      </c>
      <c r="D198" s="192"/>
      <c r="E198" s="192"/>
    </row>
    <row r="199" spans="2:7" x14ac:dyDescent="0.25">
      <c r="C199" t="s">
        <v>718</v>
      </c>
      <c r="D199" s="88" t="s">
        <v>476</v>
      </c>
    </row>
    <row r="200" spans="2:7" x14ac:dyDescent="0.25">
      <c r="C200" t="s">
        <v>477</v>
      </c>
      <c r="D200" s="88" t="s">
        <v>478</v>
      </c>
      <c r="E200" s="88" t="s">
        <v>479</v>
      </c>
      <c r="F200" s="187" t="s">
        <v>719</v>
      </c>
      <c r="G200" s="187"/>
    </row>
    <row r="201" spans="2:7" x14ac:dyDescent="0.25">
      <c r="B201">
        <v>2006</v>
      </c>
      <c r="C201" s="102">
        <v>196.14</v>
      </c>
      <c r="D201" s="146"/>
      <c r="E201" s="146"/>
      <c r="F201" s="187"/>
      <c r="G201" s="187"/>
    </row>
    <row r="202" spans="2:7" x14ac:dyDescent="0.25">
      <c r="B202">
        <v>2007</v>
      </c>
      <c r="C202" s="102">
        <v>176.44</v>
      </c>
      <c r="D202" s="146"/>
      <c r="E202" s="146"/>
      <c r="F202" s="187"/>
      <c r="G202" s="187"/>
    </row>
    <row r="203" spans="2:7" x14ac:dyDescent="0.25">
      <c r="B203">
        <v>2008</v>
      </c>
      <c r="C203" s="102">
        <v>170.63200000000001</v>
      </c>
      <c r="D203" s="146"/>
      <c r="E203" s="146"/>
      <c r="F203" s="187"/>
      <c r="G203" s="187"/>
    </row>
    <row r="204" spans="2:7" x14ac:dyDescent="0.25">
      <c r="B204">
        <v>2009</v>
      </c>
      <c r="C204" s="102">
        <v>153.90100000000001</v>
      </c>
      <c r="D204" s="146"/>
      <c r="E204" s="146"/>
      <c r="F204" s="187"/>
      <c r="G204" s="187"/>
    </row>
    <row r="205" spans="2:7" x14ac:dyDescent="0.25">
      <c r="B205">
        <v>2010</v>
      </c>
      <c r="C205" s="102">
        <v>155.52699999999999</v>
      </c>
      <c r="D205" s="146"/>
      <c r="E205" s="146"/>
      <c r="F205" s="187"/>
      <c r="G205" s="187"/>
    </row>
    <row r="206" spans="2:7" x14ac:dyDescent="0.25">
      <c r="B206">
        <v>2011</v>
      </c>
      <c r="C206" s="102">
        <v>171.08</v>
      </c>
      <c r="D206" s="88">
        <v>180986</v>
      </c>
      <c r="E206" s="88">
        <v>180966</v>
      </c>
      <c r="F206" s="187"/>
      <c r="G206" s="187"/>
    </row>
    <row r="207" spans="2:7" x14ac:dyDescent="0.25">
      <c r="B207">
        <v>2012</v>
      </c>
      <c r="C207" s="102">
        <v>187.81200000000001</v>
      </c>
      <c r="D207" s="88">
        <v>187812</v>
      </c>
      <c r="E207" s="88">
        <v>68024</v>
      </c>
      <c r="F207" s="187"/>
      <c r="G207" s="187"/>
    </row>
    <row r="208" spans="2:7" x14ac:dyDescent="0.25">
      <c r="B208">
        <v>2013</v>
      </c>
      <c r="C208" s="102">
        <v>202.52</v>
      </c>
      <c r="D208" s="88">
        <v>202520</v>
      </c>
      <c r="E208" s="88">
        <v>204838</v>
      </c>
      <c r="F208" s="187"/>
      <c r="G208" s="187"/>
    </row>
    <row r="209" spans="2:7" x14ac:dyDescent="0.25">
      <c r="B209">
        <v>2014</v>
      </c>
      <c r="C209" s="102">
        <v>201.40299999999999</v>
      </c>
      <c r="D209" s="88">
        <v>201403</v>
      </c>
      <c r="E209" s="88">
        <v>118639</v>
      </c>
      <c r="F209" s="187"/>
      <c r="G209" s="187"/>
    </row>
    <row r="210" spans="2:7" x14ac:dyDescent="0.25">
      <c r="B210">
        <v>2015</v>
      </c>
      <c r="C210" s="102">
        <v>191.09200000000001</v>
      </c>
      <c r="D210" s="88">
        <v>191092</v>
      </c>
      <c r="E210" s="88">
        <v>197100</v>
      </c>
      <c r="F210" s="187"/>
      <c r="G210" s="187"/>
    </row>
    <row r="211" spans="2:7" x14ac:dyDescent="0.25">
      <c r="B211">
        <v>2016</v>
      </c>
      <c r="C211" s="102">
        <v>191.19800000000001</v>
      </c>
      <c r="D211" s="88">
        <v>191980</v>
      </c>
      <c r="E211" s="88">
        <v>66867</v>
      </c>
      <c r="F211" s="187"/>
      <c r="G211" s="187"/>
    </row>
    <row r="212" spans="2:7" x14ac:dyDescent="0.25">
      <c r="B212">
        <v>2017</v>
      </c>
      <c r="C212" s="102">
        <v>181.941</v>
      </c>
      <c r="D212" s="88">
        <v>181941</v>
      </c>
      <c r="E212" s="88">
        <v>179580</v>
      </c>
      <c r="F212" s="187"/>
      <c r="G212" s="187"/>
    </row>
    <row r="213" spans="2:7" x14ac:dyDescent="0.25">
      <c r="B213">
        <v>2018</v>
      </c>
      <c r="C213" s="102">
        <v>172.87799999999999</v>
      </c>
      <c r="D213" s="88">
        <v>172878</v>
      </c>
      <c r="E213" s="88">
        <v>165407</v>
      </c>
      <c r="F213" s="187"/>
      <c r="G213" s="187"/>
    </row>
    <row r="214" spans="2:7" x14ac:dyDescent="0.25">
      <c r="B214">
        <v>2019</v>
      </c>
      <c r="C214" s="102">
        <v>190.17599999999999</v>
      </c>
      <c r="D214" s="88">
        <v>190176</v>
      </c>
      <c r="E214" s="88">
        <v>204813</v>
      </c>
      <c r="F214" s="187"/>
      <c r="G214" s="187"/>
    </row>
    <row r="215" spans="2:7" x14ac:dyDescent="0.25">
      <c r="B215">
        <v>2020</v>
      </c>
      <c r="C215" s="102">
        <v>190.17599999999999</v>
      </c>
      <c r="D215" s="88">
        <v>190176</v>
      </c>
      <c r="E215" s="88">
        <v>206876</v>
      </c>
      <c r="F215" s="187"/>
      <c r="G215" s="187"/>
    </row>
    <row r="216" spans="2:7" x14ac:dyDescent="0.25">
      <c r="B216">
        <v>2021</v>
      </c>
      <c r="C216" s="102">
        <v>180.65700000000001</v>
      </c>
      <c r="D216" s="88">
        <v>180657</v>
      </c>
      <c r="E216" s="88">
        <v>119110</v>
      </c>
      <c r="F216" s="187"/>
      <c r="G216" s="187"/>
    </row>
    <row r="218" spans="2:7" x14ac:dyDescent="0.25">
      <c r="B218" s="32"/>
      <c r="C218" s="192" t="s">
        <v>1138</v>
      </c>
      <c r="D218" s="192"/>
      <c r="E218" s="192"/>
    </row>
    <row r="219" spans="2:7" ht="15" customHeight="1" x14ac:dyDescent="0.25">
      <c r="C219" t="s">
        <v>718</v>
      </c>
      <c r="D219" s="88" t="s">
        <v>476</v>
      </c>
      <c r="E219" s="88" t="s">
        <v>476</v>
      </c>
    </row>
    <row r="220" spans="2:7" ht="15" customHeight="1" x14ac:dyDescent="0.25">
      <c r="C220" t="s">
        <v>477</v>
      </c>
      <c r="D220" s="88" t="s">
        <v>478</v>
      </c>
      <c r="E220" s="88" t="s">
        <v>479</v>
      </c>
      <c r="F220" s="187" t="s">
        <v>719</v>
      </c>
      <c r="G220" s="187"/>
    </row>
    <row r="221" spans="2:7" x14ac:dyDescent="0.25">
      <c r="B221">
        <v>2006</v>
      </c>
      <c r="C221" s="145">
        <v>4582.027</v>
      </c>
      <c r="D221" s="88">
        <v>4581000</v>
      </c>
      <c r="E221" s="88">
        <v>4214200</v>
      </c>
      <c r="F221" s="187"/>
      <c r="G221" s="187"/>
    </row>
    <row r="222" spans="2:7" x14ac:dyDescent="0.25">
      <c r="B222">
        <v>2007</v>
      </c>
      <c r="C222" s="145">
        <v>4123.2340000000004</v>
      </c>
      <c r="D222" s="88">
        <v>4123100</v>
      </c>
      <c r="E222" s="88">
        <v>4316700</v>
      </c>
      <c r="F222" s="187"/>
      <c r="G222" s="187"/>
    </row>
    <row r="223" spans="2:7" x14ac:dyDescent="0.25">
      <c r="B223">
        <v>2008</v>
      </c>
      <c r="C223" s="145">
        <v>3686.1320000000001</v>
      </c>
      <c r="D223" s="88">
        <v>4086000</v>
      </c>
      <c r="E223" s="88">
        <v>4030300</v>
      </c>
      <c r="F223" s="187"/>
      <c r="G223" s="187"/>
    </row>
    <row r="224" spans="2:7" x14ac:dyDescent="0.25">
      <c r="B224">
        <v>2009</v>
      </c>
      <c r="C224" s="145">
        <v>3986.1320000000001</v>
      </c>
      <c r="D224" s="88">
        <v>3346000</v>
      </c>
      <c r="E224" s="88">
        <v>3308100</v>
      </c>
      <c r="F224" s="187"/>
      <c r="G224" s="187"/>
    </row>
    <row r="225" spans="2:7" x14ac:dyDescent="0.25">
      <c r="B225">
        <v>2010</v>
      </c>
      <c r="C225" s="145">
        <v>3986.1320000000001</v>
      </c>
      <c r="D225" s="88">
        <v>3223000</v>
      </c>
      <c r="E225" s="88">
        <v>3204900</v>
      </c>
      <c r="F225" s="187"/>
      <c r="G225" s="187"/>
    </row>
    <row r="226" spans="2:7" x14ac:dyDescent="0.25">
      <c r="B226">
        <v>2011</v>
      </c>
      <c r="C226" s="145">
        <v>3680.7</v>
      </c>
      <c r="D226" s="88">
        <v>3681000</v>
      </c>
      <c r="E226" s="88">
        <v>3775500</v>
      </c>
      <c r="F226" s="187"/>
      <c r="G226" s="187"/>
    </row>
    <row r="227" spans="2:7" x14ac:dyDescent="0.25">
      <c r="B227">
        <v>2012</v>
      </c>
      <c r="C227" s="145">
        <v>4178.549</v>
      </c>
      <c r="D227" s="88">
        <v>4041000</v>
      </c>
      <c r="E227" s="88">
        <v>4195000</v>
      </c>
      <c r="F227" s="187"/>
      <c r="G227" s="187"/>
    </row>
    <row r="228" spans="2:7" x14ac:dyDescent="0.25">
      <c r="B228">
        <v>2013</v>
      </c>
      <c r="C228" s="145">
        <v>4357.12</v>
      </c>
      <c r="D228" s="88">
        <v>4357120</v>
      </c>
      <c r="E228" s="88">
        <v>3798800</v>
      </c>
      <c r="F228" s="187"/>
      <c r="G228" s="187"/>
    </row>
    <row r="229" spans="2:7" x14ac:dyDescent="0.25">
      <c r="B229">
        <v>2014</v>
      </c>
      <c r="C229" s="145">
        <v>4333.0929999999998</v>
      </c>
      <c r="D229" s="88">
        <v>4333093</v>
      </c>
      <c r="E229" s="88">
        <v>3938500</v>
      </c>
      <c r="F229" s="187"/>
      <c r="G229" s="187"/>
    </row>
    <row r="230" spans="2:7" x14ac:dyDescent="0.25">
      <c r="B230">
        <v>2015</v>
      </c>
      <c r="C230" s="145">
        <v>4111.2439999999997</v>
      </c>
      <c r="D230" s="88">
        <v>4111400</v>
      </c>
      <c r="E230" s="88">
        <v>3902800</v>
      </c>
      <c r="F230" s="187"/>
      <c r="G230" s="187"/>
    </row>
    <row r="231" spans="2:7" x14ac:dyDescent="0.25">
      <c r="B231">
        <v>2016</v>
      </c>
      <c r="C231" s="145">
        <v>4113.6099999999997</v>
      </c>
      <c r="D231" s="88">
        <v>4113600</v>
      </c>
      <c r="E231" s="88">
        <v>4114000</v>
      </c>
      <c r="F231" s="187"/>
      <c r="G231" s="187"/>
    </row>
    <row r="232" spans="2:7" x14ac:dyDescent="0.25">
      <c r="B232">
        <v>2017</v>
      </c>
      <c r="C232" s="145">
        <v>3914.4540000000002</v>
      </c>
      <c r="D232" s="88">
        <v>3914400</v>
      </c>
      <c r="E232" s="88">
        <v>3914000</v>
      </c>
      <c r="F232" s="187"/>
      <c r="G232" s="187"/>
    </row>
    <row r="233" spans="2:7" x14ac:dyDescent="0.25">
      <c r="B233">
        <v>2018</v>
      </c>
      <c r="C233" s="145">
        <v>4091.6350000000002</v>
      </c>
      <c r="D233" s="88">
        <v>3719462</v>
      </c>
      <c r="E233" s="88">
        <v>3724900</v>
      </c>
      <c r="F233" s="187"/>
      <c r="G233" s="187"/>
    </row>
    <row r="234" spans="2:7" x14ac:dyDescent="0.25">
      <c r="B234">
        <v>2019</v>
      </c>
      <c r="C234" s="145">
        <v>4091.6350000000002</v>
      </c>
      <c r="D234" s="88">
        <v>4091635</v>
      </c>
      <c r="E234" s="88">
        <v>4172577</v>
      </c>
      <c r="F234" s="187"/>
      <c r="G234" s="187"/>
    </row>
    <row r="235" spans="2:7" x14ac:dyDescent="0.25">
      <c r="B235">
        <v>2020</v>
      </c>
      <c r="C235" s="145">
        <v>4091.6350000000002</v>
      </c>
      <c r="D235" s="88">
        <v>4091635</v>
      </c>
      <c r="E235" s="88">
        <v>4091590</v>
      </c>
      <c r="F235" s="187"/>
      <c r="G235" s="187"/>
    </row>
    <row r="236" spans="2:7" x14ac:dyDescent="0.25">
      <c r="B236">
        <v>2021</v>
      </c>
      <c r="C236" s="102">
        <v>3886.826</v>
      </c>
      <c r="D236" s="88">
        <v>3886826</v>
      </c>
      <c r="E236" s="88">
        <v>2700434</v>
      </c>
      <c r="F236" s="187"/>
      <c r="G236" s="187"/>
    </row>
    <row r="238" spans="2:7" x14ac:dyDescent="0.25">
      <c r="B238" s="32"/>
      <c r="C238" s="192" t="s">
        <v>1139</v>
      </c>
      <c r="D238" s="192"/>
      <c r="E238" s="192"/>
    </row>
    <row r="239" spans="2:7" x14ac:dyDescent="0.25">
      <c r="C239" t="s">
        <v>718</v>
      </c>
      <c r="D239" s="88" t="s">
        <v>476</v>
      </c>
    </row>
    <row r="240" spans="2:7" x14ac:dyDescent="0.25">
      <c r="C240" t="s">
        <v>477</v>
      </c>
      <c r="D240" s="88" t="s">
        <v>478</v>
      </c>
      <c r="E240" s="88" t="s">
        <v>479</v>
      </c>
    </row>
    <row r="241" spans="2:5" ht="15" customHeight="1" x14ac:dyDescent="0.25">
      <c r="B241">
        <v>2006</v>
      </c>
      <c r="C241" s="195" t="s">
        <v>728</v>
      </c>
      <c r="D241" s="195"/>
      <c r="E241" s="195"/>
    </row>
    <row r="242" spans="2:5" x14ac:dyDescent="0.25">
      <c r="B242">
        <v>2007</v>
      </c>
      <c r="C242" s="195"/>
      <c r="D242" s="195"/>
      <c r="E242" s="195"/>
    </row>
    <row r="243" spans="2:5" x14ac:dyDescent="0.25">
      <c r="B243">
        <v>2008</v>
      </c>
      <c r="C243" s="195"/>
      <c r="D243" s="195"/>
      <c r="E243" s="195"/>
    </row>
    <row r="244" spans="2:5" x14ac:dyDescent="0.25">
      <c r="B244">
        <v>2009</v>
      </c>
      <c r="C244" s="195"/>
      <c r="D244" s="195"/>
      <c r="E244" s="195"/>
    </row>
    <row r="245" spans="2:5" x14ac:dyDescent="0.25">
      <c r="B245">
        <v>2010</v>
      </c>
      <c r="C245" s="195"/>
      <c r="D245" s="195"/>
      <c r="E245" s="195"/>
    </row>
    <row r="246" spans="2:5" x14ac:dyDescent="0.25">
      <c r="B246">
        <v>2011</v>
      </c>
      <c r="C246" s="195"/>
      <c r="D246" s="195"/>
      <c r="E246" s="195"/>
    </row>
    <row r="247" spans="2:5" x14ac:dyDescent="0.25">
      <c r="B247">
        <v>2012</v>
      </c>
      <c r="C247" s="195"/>
      <c r="D247" s="195"/>
      <c r="E247" s="195"/>
    </row>
    <row r="248" spans="2:5" x14ac:dyDescent="0.25">
      <c r="B248">
        <v>2013</v>
      </c>
      <c r="C248" s="195"/>
      <c r="D248" s="195"/>
      <c r="E248" s="195"/>
    </row>
    <row r="249" spans="2:5" x14ac:dyDescent="0.25">
      <c r="B249">
        <v>2014</v>
      </c>
      <c r="C249" s="195"/>
      <c r="D249" s="195"/>
      <c r="E249" s="195"/>
    </row>
    <row r="250" spans="2:5" x14ac:dyDescent="0.25">
      <c r="B250">
        <v>2015</v>
      </c>
      <c r="C250" s="195"/>
      <c r="D250" s="195"/>
      <c r="E250" s="195"/>
    </row>
    <row r="251" spans="2:5" x14ac:dyDescent="0.25">
      <c r="B251">
        <v>2016</v>
      </c>
      <c r="C251" s="195"/>
      <c r="D251" s="195"/>
      <c r="E251" s="195"/>
    </row>
    <row r="252" spans="2:5" x14ac:dyDescent="0.25">
      <c r="B252">
        <v>2017</v>
      </c>
      <c r="C252" s="195"/>
      <c r="D252" s="195"/>
      <c r="E252" s="195"/>
    </row>
    <row r="253" spans="2:5" x14ac:dyDescent="0.25">
      <c r="B253">
        <v>2018</v>
      </c>
      <c r="C253" s="195"/>
      <c r="D253" s="195"/>
      <c r="E253" s="195"/>
    </row>
    <row r="254" spans="2:5" x14ac:dyDescent="0.25">
      <c r="B254">
        <v>2019</v>
      </c>
      <c r="C254" s="102">
        <v>1429.6110000000001</v>
      </c>
      <c r="D254" s="88">
        <v>1429611</v>
      </c>
      <c r="E254" s="88">
        <v>1429611</v>
      </c>
    </row>
    <row r="255" spans="2:5" x14ac:dyDescent="0.25">
      <c r="B255">
        <v>2020</v>
      </c>
      <c r="C255" s="102">
        <v>1429.6110000000001</v>
      </c>
      <c r="D255" s="88">
        <v>1429611</v>
      </c>
      <c r="E255" s="88">
        <v>1429611</v>
      </c>
    </row>
    <row r="256" spans="2:5" x14ac:dyDescent="0.25">
      <c r="B256">
        <v>2021</v>
      </c>
      <c r="C256" s="102">
        <v>1358.0509999999999</v>
      </c>
      <c r="D256" s="88">
        <v>1358120</v>
      </c>
      <c r="E256" s="88">
        <v>998399</v>
      </c>
    </row>
    <row r="258" spans="2:7" x14ac:dyDescent="0.25">
      <c r="B258" s="57"/>
      <c r="C258" s="193" t="s">
        <v>1140</v>
      </c>
      <c r="D258" s="193"/>
      <c r="E258" s="193"/>
    </row>
    <row r="259" spans="2:7" x14ac:dyDescent="0.25">
      <c r="C259" t="s">
        <v>718</v>
      </c>
      <c r="D259" s="88" t="s">
        <v>476</v>
      </c>
      <c r="E259" s="88" t="s">
        <v>476</v>
      </c>
    </row>
    <row r="260" spans="2:7" x14ac:dyDescent="0.25">
      <c r="C260" t="s">
        <v>477</v>
      </c>
      <c r="D260" t="s">
        <v>478</v>
      </c>
      <c r="E260" t="s">
        <v>479</v>
      </c>
      <c r="F260" s="187" t="s">
        <v>717</v>
      </c>
      <c r="G260" s="187"/>
    </row>
    <row r="261" spans="2:7" x14ac:dyDescent="0.25">
      <c r="B261">
        <v>2006</v>
      </c>
      <c r="C261" s="102">
        <v>2370.4299999999998</v>
      </c>
      <c r="D261" s="88">
        <v>2200397</v>
      </c>
      <c r="E261" s="88">
        <v>2098171</v>
      </c>
      <c r="F261" s="187"/>
      <c r="G261" s="187"/>
    </row>
    <row r="262" spans="2:7" x14ac:dyDescent="0.25">
      <c r="B262">
        <v>2007</v>
      </c>
      <c r="C262" s="102">
        <v>2132.39</v>
      </c>
      <c r="D262" s="88">
        <v>1979429</v>
      </c>
      <c r="E262" s="88">
        <v>2145785</v>
      </c>
      <c r="F262" s="187"/>
      <c r="G262" s="187"/>
    </row>
    <row r="263" spans="2:7" x14ac:dyDescent="0.25">
      <c r="B263">
        <v>2008</v>
      </c>
      <c r="C263" s="102">
        <v>2062.1579999999999</v>
      </c>
      <c r="D263" s="88">
        <v>1914236</v>
      </c>
      <c r="E263" s="88">
        <v>1858406</v>
      </c>
      <c r="F263" s="187"/>
      <c r="G263" s="187"/>
    </row>
    <row r="264" spans="2:7" x14ac:dyDescent="0.25">
      <c r="B264">
        <v>2009</v>
      </c>
      <c r="C264" s="102">
        <v>1809.1179999999999</v>
      </c>
      <c r="D264" s="88">
        <v>1809118</v>
      </c>
      <c r="E264" s="88">
        <v>1809632</v>
      </c>
      <c r="F264" s="187"/>
      <c r="G264" s="187"/>
    </row>
    <row r="265" spans="2:7" x14ac:dyDescent="0.25">
      <c r="B265">
        <v>2010</v>
      </c>
      <c r="C265" s="102">
        <v>1828.23</v>
      </c>
      <c r="D265" s="88">
        <v>1828230</v>
      </c>
      <c r="E265" s="88">
        <v>1828365</v>
      </c>
      <c r="F265" s="187"/>
      <c r="G265" s="187"/>
    </row>
    <row r="266" spans="2:7" x14ac:dyDescent="0.25">
      <c r="B266">
        <v>2011</v>
      </c>
      <c r="C266" s="102">
        <v>2011.0530000000001</v>
      </c>
      <c r="D266" s="88">
        <v>2011053</v>
      </c>
      <c r="E266" s="88">
        <v>1981172</v>
      </c>
      <c r="F266" s="187"/>
      <c r="G266" s="187"/>
    </row>
    <row r="267" spans="2:7" x14ac:dyDescent="0.25">
      <c r="B267">
        <v>2012</v>
      </c>
      <c r="C267" s="102">
        <v>2207.7339999999999</v>
      </c>
      <c r="D267" s="88">
        <v>2207734</v>
      </c>
      <c r="E267" s="144">
        <v>21447135</v>
      </c>
      <c r="F267" s="187"/>
      <c r="G267" s="187"/>
    </row>
    <row r="268" spans="2:7" x14ac:dyDescent="0.25">
      <c r="B268">
        <v>2013</v>
      </c>
      <c r="C268" s="102">
        <v>2380.634</v>
      </c>
      <c r="D268" s="88">
        <v>2380634</v>
      </c>
      <c r="E268" s="88">
        <v>2376910</v>
      </c>
      <c r="F268" s="187"/>
      <c r="G268" s="187"/>
    </row>
    <row r="269" spans="2:7" x14ac:dyDescent="0.25">
      <c r="B269">
        <v>2014</v>
      </c>
      <c r="C269" s="102">
        <v>2367.5059999999999</v>
      </c>
      <c r="D269" s="88">
        <v>2367506</v>
      </c>
      <c r="E269" s="88">
        <v>2367507</v>
      </c>
      <c r="F269" s="187"/>
      <c r="G269" s="187"/>
    </row>
    <row r="270" spans="2:7" x14ac:dyDescent="0.25">
      <c r="B270">
        <v>2015</v>
      </c>
      <c r="C270" s="102">
        <v>2246.2930000000001</v>
      </c>
      <c r="D270" s="88">
        <v>2246293</v>
      </c>
      <c r="E270" s="88">
        <v>2245894</v>
      </c>
      <c r="F270" s="187"/>
      <c r="G270" s="187"/>
    </row>
    <row r="271" spans="2:7" x14ac:dyDescent="0.25">
      <c r="B271">
        <v>2016</v>
      </c>
      <c r="C271" s="102">
        <v>2247.5390000000002</v>
      </c>
      <c r="D271" s="88">
        <v>2247540</v>
      </c>
      <c r="E271" s="88">
        <v>2245637</v>
      </c>
      <c r="F271" s="187"/>
      <c r="G271" s="187"/>
    </row>
    <row r="272" spans="2:7" x14ac:dyDescent="0.25">
      <c r="B272">
        <v>2017</v>
      </c>
      <c r="C272" s="102">
        <v>2138.7269999999999</v>
      </c>
      <c r="D272" s="88">
        <v>2138728</v>
      </c>
      <c r="E272" s="88">
        <v>2138727</v>
      </c>
      <c r="F272" s="187"/>
      <c r="G272" s="187"/>
    </row>
    <row r="273" spans="2:7" x14ac:dyDescent="0.25">
      <c r="B273">
        <v>2018</v>
      </c>
      <c r="C273" s="102">
        <v>2032.19</v>
      </c>
      <c r="D273" s="88">
        <v>2032190</v>
      </c>
      <c r="E273" s="88">
        <v>2012087</v>
      </c>
      <c r="F273" s="187"/>
      <c r="G273" s="187"/>
    </row>
    <row r="274" spans="2:7" x14ac:dyDescent="0.25">
      <c r="B274">
        <v>2019</v>
      </c>
      <c r="C274" s="102">
        <v>2235.5329999999999</v>
      </c>
      <c r="D274" s="88">
        <v>2235533</v>
      </c>
      <c r="E274" s="88">
        <v>2235544</v>
      </c>
      <c r="F274" s="187"/>
      <c r="G274" s="187"/>
    </row>
    <row r="275" spans="2:7" x14ac:dyDescent="0.25">
      <c r="B275">
        <v>2020</v>
      </c>
      <c r="C275" s="102">
        <v>2235.5329999999999</v>
      </c>
      <c r="D275" s="88">
        <v>2235534</v>
      </c>
      <c r="E275" s="88">
        <v>2235534</v>
      </c>
      <c r="F275" s="187"/>
      <c r="G275" s="187"/>
    </row>
    <row r="276" spans="2:7" x14ac:dyDescent="0.25">
      <c r="B276">
        <v>2021</v>
      </c>
      <c r="C276" s="102">
        <v>2123.6320000000001</v>
      </c>
      <c r="D276" s="88">
        <v>2123632</v>
      </c>
      <c r="E276" s="88">
        <v>2123632</v>
      </c>
      <c r="F276" s="187"/>
      <c r="G276" s="187"/>
    </row>
    <row r="278" spans="2:7" x14ac:dyDescent="0.25">
      <c r="B278" s="32"/>
      <c r="C278" s="190" t="s">
        <v>1141</v>
      </c>
      <c r="D278" s="190"/>
      <c r="E278" s="190"/>
    </row>
    <row r="279" spans="2:7" x14ac:dyDescent="0.25">
      <c r="C279" t="s">
        <v>718</v>
      </c>
      <c r="D279" s="88" t="s">
        <v>476</v>
      </c>
      <c r="E279" s="88" t="s">
        <v>476</v>
      </c>
    </row>
    <row r="280" spans="2:7" ht="15" customHeight="1" x14ac:dyDescent="0.25">
      <c r="C280" t="s">
        <v>477</v>
      </c>
      <c r="D280" s="88" t="s">
        <v>478</v>
      </c>
      <c r="E280" s="88" t="s">
        <v>479</v>
      </c>
      <c r="F280" s="187" t="s">
        <v>717</v>
      </c>
      <c r="G280" s="187"/>
    </row>
    <row r="281" spans="2:7" x14ac:dyDescent="0.25">
      <c r="B281">
        <v>2006</v>
      </c>
      <c r="C281" s="102">
        <v>155.63999999999999</v>
      </c>
      <c r="D281" s="88">
        <v>155640</v>
      </c>
      <c r="E281" s="88">
        <v>155640</v>
      </c>
      <c r="F281" s="187"/>
      <c r="G281" s="187"/>
    </row>
    <row r="282" spans="2:7" x14ac:dyDescent="0.25">
      <c r="B282">
        <v>2007</v>
      </c>
      <c r="C282" s="102">
        <v>140.01</v>
      </c>
      <c r="D282" s="144"/>
      <c r="E282" s="144"/>
      <c r="F282" s="187"/>
      <c r="G282" s="187"/>
    </row>
    <row r="283" spans="2:7" x14ac:dyDescent="0.25">
      <c r="B283">
        <v>2008</v>
      </c>
      <c r="C283" s="102">
        <v>135.40299999999999</v>
      </c>
      <c r="D283" s="144"/>
      <c r="E283" s="144"/>
      <c r="F283" s="187"/>
      <c r="G283" s="187"/>
    </row>
    <row r="284" spans="2:7" x14ac:dyDescent="0.25">
      <c r="B284">
        <v>2009</v>
      </c>
      <c r="C284" s="102">
        <v>122.233</v>
      </c>
      <c r="D284" s="88">
        <v>122233</v>
      </c>
      <c r="E284" s="88">
        <v>122233</v>
      </c>
      <c r="F284" s="187"/>
      <c r="G284" s="187"/>
    </row>
    <row r="285" spans="2:7" x14ac:dyDescent="0.25">
      <c r="B285">
        <v>2010</v>
      </c>
      <c r="C285" s="102">
        <v>123.52500000000001</v>
      </c>
      <c r="D285" s="88">
        <v>123525</v>
      </c>
      <c r="E285" s="88">
        <v>123525</v>
      </c>
      <c r="F285" s="187"/>
      <c r="G285" s="187"/>
    </row>
    <row r="286" spans="2:7" x14ac:dyDescent="0.25">
      <c r="B286">
        <v>2011</v>
      </c>
      <c r="C286" s="102">
        <v>135.87700000000001</v>
      </c>
      <c r="D286" s="88">
        <v>135877</v>
      </c>
      <c r="E286" s="88">
        <v>135877</v>
      </c>
      <c r="F286" s="187"/>
      <c r="G286" s="187"/>
    </row>
    <row r="287" spans="2:7" x14ac:dyDescent="0.25">
      <c r="B287">
        <v>2012</v>
      </c>
      <c r="C287" s="102">
        <v>149.166</v>
      </c>
      <c r="D287" s="144"/>
      <c r="E287" s="144"/>
      <c r="F287" s="187"/>
      <c r="G287" s="187"/>
    </row>
    <row r="288" spans="2:7" x14ac:dyDescent="0.25">
      <c r="B288">
        <v>2013</v>
      </c>
      <c r="C288" s="102">
        <v>160.48400000000001</v>
      </c>
      <c r="D288" s="88">
        <v>149166</v>
      </c>
      <c r="E288" s="88">
        <v>149166</v>
      </c>
      <c r="F288" s="187"/>
      <c r="G288" s="187"/>
    </row>
    <row r="289" spans="2:7" x14ac:dyDescent="0.25">
      <c r="B289">
        <v>2014</v>
      </c>
      <c r="C289" s="102">
        <v>159.96100000000001</v>
      </c>
      <c r="D289" s="88">
        <v>159961</v>
      </c>
      <c r="E289" s="88">
        <v>159961</v>
      </c>
      <c r="F289" s="187"/>
      <c r="G289" s="187"/>
    </row>
    <row r="290" spans="2:7" x14ac:dyDescent="0.25">
      <c r="B290">
        <v>2015</v>
      </c>
      <c r="C290" s="102">
        <v>151.77099999999999</v>
      </c>
      <c r="D290" s="88">
        <v>151770</v>
      </c>
      <c r="E290" s="88">
        <v>151770</v>
      </c>
      <c r="F290" s="187"/>
      <c r="G290" s="187"/>
    </row>
    <row r="291" spans="2:7" x14ac:dyDescent="0.25">
      <c r="B291">
        <v>2016</v>
      </c>
      <c r="C291" s="102">
        <v>151.85499999999999</v>
      </c>
      <c r="D291" s="88">
        <v>151774</v>
      </c>
      <c r="E291" s="88">
        <v>151774</v>
      </c>
      <c r="F291" s="187"/>
      <c r="G291" s="187"/>
    </row>
    <row r="292" spans="2:7" x14ac:dyDescent="0.25">
      <c r="B292">
        <v>2017</v>
      </c>
      <c r="C292" s="102">
        <v>144.50299999999999</v>
      </c>
      <c r="D292" s="88">
        <v>144503</v>
      </c>
      <c r="E292" s="88">
        <v>144503</v>
      </c>
      <c r="F292" s="187"/>
      <c r="G292" s="187"/>
    </row>
    <row r="293" spans="2:7" x14ac:dyDescent="0.25">
      <c r="B293">
        <v>2018</v>
      </c>
      <c r="C293" s="102">
        <v>137.30500000000001</v>
      </c>
      <c r="D293" s="88">
        <v>137305</v>
      </c>
      <c r="E293" s="88">
        <v>137305</v>
      </c>
      <c r="F293" s="187"/>
      <c r="G293" s="187"/>
    </row>
    <row r="294" spans="2:7" x14ac:dyDescent="0.25">
      <c r="B294">
        <v>2019</v>
      </c>
      <c r="C294" s="102">
        <v>151.04400000000001</v>
      </c>
      <c r="D294" s="88">
        <v>151044</v>
      </c>
      <c r="E294" s="88">
        <v>151044</v>
      </c>
      <c r="F294" s="187"/>
      <c r="G294" s="187"/>
    </row>
    <row r="295" spans="2:7" x14ac:dyDescent="0.25">
      <c r="B295">
        <v>2020</v>
      </c>
      <c r="C295" s="102">
        <v>151.04400000000001</v>
      </c>
      <c r="D295" s="88">
        <v>151043</v>
      </c>
      <c r="E295" s="88">
        <v>151043</v>
      </c>
      <c r="F295" s="187"/>
      <c r="G295" s="187"/>
    </row>
    <row r="296" spans="2:7" x14ac:dyDescent="0.25">
      <c r="B296">
        <v>2021</v>
      </c>
      <c r="C296" s="102">
        <v>143.483</v>
      </c>
      <c r="D296" s="88">
        <v>143483</v>
      </c>
      <c r="E296" s="88">
        <v>0</v>
      </c>
      <c r="F296" s="187"/>
      <c r="G296" s="187"/>
    </row>
    <row r="298" spans="2:7" x14ac:dyDescent="0.25">
      <c r="B298" s="32"/>
      <c r="C298" s="190" t="s">
        <v>1145</v>
      </c>
      <c r="D298" s="190"/>
      <c r="E298" s="190"/>
    </row>
    <row r="299" spans="2:7" x14ac:dyDescent="0.25">
      <c r="C299" t="s">
        <v>718</v>
      </c>
      <c r="D299" s="88" t="s">
        <v>476</v>
      </c>
      <c r="E299" s="88" t="s">
        <v>476</v>
      </c>
    </row>
    <row r="300" spans="2:7" x14ac:dyDescent="0.25">
      <c r="C300" t="s">
        <v>477</v>
      </c>
      <c r="D300" s="88" t="s">
        <v>478</v>
      </c>
      <c r="E300" s="88" t="s">
        <v>479</v>
      </c>
    </row>
    <row r="301" spans="2:7" ht="15" customHeight="1" x14ac:dyDescent="0.25">
      <c r="B301">
        <v>2006</v>
      </c>
      <c r="C301" s="102">
        <v>558.04</v>
      </c>
      <c r="D301" s="196" t="s">
        <v>1293</v>
      </c>
      <c r="E301" s="196"/>
    </row>
    <row r="302" spans="2:7" x14ac:dyDescent="0.25">
      <c r="B302">
        <v>2007</v>
      </c>
      <c r="C302" s="102">
        <v>502.16</v>
      </c>
      <c r="D302" s="196"/>
      <c r="E302" s="196"/>
    </row>
    <row r="303" spans="2:7" x14ac:dyDescent="0.25">
      <c r="B303">
        <v>2008</v>
      </c>
      <c r="C303" s="102">
        <v>485.47</v>
      </c>
      <c r="D303" s="196"/>
      <c r="E303" s="196"/>
    </row>
    <row r="304" spans="2:7" x14ac:dyDescent="0.25">
      <c r="B304">
        <v>2009</v>
      </c>
      <c r="C304" s="102">
        <v>420.69499999999999</v>
      </c>
      <c r="D304" s="196"/>
      <c r="E304" s="196"/>
    </row>
    <row r="305" spans="2:7" x14ac:dyDescent="0.25">
      <c r="B305">
        <v>2010</v>
      </c>
      <c r="C305" s="102">
        <v>425.13900000000001</v>
      </c>
      <c r="D305" s="196"/>
      <c r="E305" s="196"/>
    </row>
    <row r="306" spans="2:7" x14ac:dyDescent="0.25">
      <c r="B306">
        <v>2011</v>
      </c>
      <c r="C306" s="102">
        <v>467.65300000000002</v>
      </c>
      <c r="D306" s="196"/>
      <c r="E306" s="196"/>
    </row>
    <row r="307" spans="2:7" x14ac:dyDescent="0.25">
      <c r="B307">
        <v>2012</v>
      </c>
      <c r="C307" s="102">
        <v>513.38900000000001</v>
      </c>
      <c r="D307" s="88">
        <v>513389</v>
      </c>
      <c r="E307" s="88">
        <v>513389</v>
      </c>
    </row>
    <row r="308" spans="2:7" x14ac:dyDescent="0.25">
      <c r="B308">
        <v>2013</v>
      </c>
      <c r="C308" s="102">
        <v>553.596</v>
      </c>
      <c r="D308" s="88">
        <v>553596</v>
      </c>
      <c r="E308" s="88">
        <v>553596</v>
      </c>
    </row>
    <row r="309" spans="2:7" x14ac:dyDescent="0.25">
      <c r="B309">
        <v>2014</v>
      </c>
      <c r="C309" s="102">
        <v>550.54300000000001</v>
      </c>
      <c r="D309" s="88">
        <v>550543</v>
      </c>
      <c r="E309" s="88">
        <v>550543</v>
      </c>
    </row>
    <row r="310" spans="2:7" x14ac:dyDescent="0.25">
      <c r="B310">
        <v>2015</v>
      </c>
      <c r="C310" s="102">
        <v>522.35599999999999</v>
      </c>
      <c r="D310" s="88">
        <v>522356</v>
      </c>
      <c r="E310" s="88">
        <v>522356</v>
      </c>
    </row>
    <row r="311" spans="2:7" x14ac:dyDescent="0.25">
      <c r="B311">
        <v>2016</v>
      </c>
      <c r="C311" s="102">
        <v>522.64599999999996</v>
      </c>
      <c r="D311" s="88">
        <v>522646</v>
      </c>
      <c r="E311" s="88">
        <v>522646</v>
      </c>
    </row>
    <row r="312" spans="2:7" x14ac:dyDescent="0.25">
      <c r="B312">
        <v>2017</v>
      </c>
      <c r="C312" s="102">
        <v>497.34199999999998</v>
      </c>
      <c r="D312" s="88">
        <v>497342</v>
      </c>
      <c r="E312" s="88">
        <v>497342</v>
      </c>
    </row>
    <row r="313" spans="2:7" x14ac:dyDescent="0.25">
      <c r="B313">
        <v>2018</v>
      </c>
      <c r="C313" s="102">
        <v>472.56799999999998</v>
      </c>
      <c r="D313" s="88">
        <v>472568</v>
      </c>
      <c r="E313" s="88">
        <v>472568</v>
      </c>
    </row>
    <row r="314" spans="2:7" x14ac:dyDescent="0.25">
      <c r="B314">
        <v>2019</v>
      </c>
      <c r="C314" s="102">
        <v>519.85400000000004</v>
      </c>
      <c r="D314" s="88">
        <v>519854</v>
      </c>
      <c r="E314" s="88">
        <v>519854</v>
      </c>
    </row>
    <row r="315" spans="2:7" x14ac:dyDescent="0.25">
      <c r="B315">
        <v>2020</v>
      </c>
      <c r="C315" s="102">
        <v>519.85400000000004</v>
      </c>
      <c r="D315" s="88">
        <v>519854</v>
      </c>
      <c r="E315" s="88">
        <v>519854</v>
      </c>
    </row>
    <row r="316" spans="2:7" x14ac:dyDescent="0.25">
      <c r="B316">
        <v>2021</v>
      </c>
      <c r="C316" s="102">
        <v>493.83199999999999</v>
      </c>
      <c r="D316" s="88">
        <v>493832</v>
      </c>
      <c r="E316" s="88">
        <v>493832</v>
      </c>
    </row>
    <row r="318" spans="2:7" x14ac:dyDescent="0.25">
      <c r="B318" s="32"/>
      <c r="C318" s="190" t="s">
        <v>1147</v>
      </c>
      <c r="D318" s="190"/>
      <c r="E318" s="190"/>
    </row>
    <row r="319" spans="2:7" x14ac:dyDescent="0.25">
      <c r="C319" t="s">
        <v>718</v>
      </c>
      <c r="D319" s="88" t="s">
        <v>476</v>
      </c>
      <c r="E319" s="88" t="s">
        <v>476</v>
      </c>
    </row>
    <row r="320" spans="2:7" x14ac:dyDescent="0.25">
      <c r="C320" t="s">
        <v>477</v>
      </c>
      <c r="D320" s="88" t="s">
        <v>478</v>
      </c>
      <c r="E320" s="88" t="s">
        <v>479</v>
      </c>
      <c r="F320" s="187" t="s">
        <v>717</v>
      </c>
      <c r="G320" s="187"/>
    </row>
    <row r="321" spans="2:7" x14ac:dyDescent="0.25">
      <c r="B321">
        <v>2006</v>
      </c>
      <c r="C321" s="102"/>
      <c r="F321" s="187"/>
      <c r="G321" s="187"/>
    </row>
    <row r="322" spans="2:7" x14ac:dyDescent="0.25">
      <c r="B322">
        <v>2007</v>
      </c>
      <c r="C322" s="102"/>
      <c r="F322" s="187"/>
      <c r="G322" s="187"/>
    </row>
    <row r="323" spans="2:7" x14ac:dyDescent="0.25">
      <c r="B323">
        <v>2008</v>
      </c>
      <c r="C323" s="102"/>
      <c r="F323" s="187"/>
      <c r="G323" s="187"/>
    </row>
    <row r="324" spans="2:7" x14ac:dyDescent="0.25">
      <c r="B324">
        <v>2009</v>
      </c>
      <c r="C324" s="102"/>
      <c r="F324" s="187"/>
      <c r="G324" s="187"/>
    </row>
    <row r="325" spans="2:7" x14ac:dyDescent="0.25">
      <c r="B325">
        <v>2010</v>
      </c>
      <c r="C325" s="102"/>
      <c r="F325" s="187"/>
      <c r="G325" s="187"/>
    </row>
    <row r="326" spans="2:7" x14ac:dyDescent="0.25">
      <c r="B326">
        <v>2011</v>
      </c>
      <c r="C326" s="102"/>
      <c r="F326" s="187"/>
      <c r="G326" s="187"/>
    </row>
    <row r="327" spans="2:7" x14ac:dyDescent="0.25">
      <c r="B327">
        <v>2012</v>
      </c>
      <c r="C327" s="102"/>
      <c r="F327" s="187"/>
      <c r="G327" s="187"/>
    </row>
    <row r="328" spans="2:7" x14ac:dyDescent="0.25">
      <c r="B328">
        <v>2013</v>
      </c>
      <c r="C328" s="102"/>
      <c r="F328" s="187"/>
      <c r="G328" s="187"/>
    </row>
    <row r="329" spans="2:7" x14ac:dyDescent="0.25">
      <c r="B329">
        <v>2014</v>
      </c>
      <c r="C329" s="102"/>
      <c r="F329" s="187"/>
      <c r="G329" s="187"/>
    </row>
    <row r="330" spans="2:7" x14ac:dyDescent="0.25">
      <c r="B330">
        <v>2015</v>
      </c>
      <c r="C330" s="102"/>
      <c r="F330" s="187"/>
      <c r="G330" s="187"/>
    </row>
    <row r="331" spans="2:7" x14ac:dyDescent="0.25">
      <c r="B331">
        <v>2016</v>
      </c>
      <c r="C331" s="102"/>
      <c r="F331" s="187"/>
      <c r="G331" s="187"/>
    </row>
    <row r="332" spans="2:7" x14ac:dyDescent="0.25">
      <c r="B332">
        <v>2017</v>
      </c>
      <c r="C332" s="102"/>
      <c r="F332" s="187"/>
      <c r="G332" s="187"/>
    </row>
    <row r="333" spans="2:7" x14ac:dyDescent="0.25">
      <c r="B333">
        <v>2018</v>
      </c>
      <c r="C333" s="102"/>
      <c r="F333" s="187"/>
      <c r="G333" s="187"/>
    </row>
    <row r="334" spans="2:7" x14ac:dyDescent="0.25">
      <c r="B334">
        <v>2019</v>
      </c>
      <c r="C334" s="102"/>
      <c r="F334" s="187"/>
      <c r="G334" s="187"/>
    </row>
    <row r="335" spans="2:7" x14ac:dyDescent="0.25">
      <c r="B335">
        <v>2020</v>
      </c>
      <c r="C335" s="102"/>
      <c r="F335" s="187"/>
      <c r="G335" s="187"/>
    </row>
    <row r="336" spans="2:7" x14ac:dyDescent="0.25">
      <c r="B336">
        <v>2021</v>
      </c>
      <c r="C336" s="102"/>
      <c r="F336" s="187"/>
      <c r="G336" s="187"/>
    </row>
  </sheetData>
  <autoFilter ref="A4:J35" xr:uid="{D952BA8D-C359-42DE-81D5-38653B0FED77}"/>
  <mergeCells count="32">
    <mergeCell ref="C78:E78"/>
    <mergeCell ref="F80:G96"/>
    <mergeCell ref="C178:E178"/>
    <mergeCell ref="C198:E198"/>
    <mergeCell ref="D301:E306"/>
    <mergeCell ref="F280:G296"/>
    <mergeCell ref="C298:E298"/>
    <mergeCell ref="C101:E109"/>
    <mergeCell ref="C141:E152"/>
    <mergeCell ref="C218:E218"/>
    <mergeCell ref="F220:G236"/>
    <mergeCell ref="C238:E238"/>
    <mergeCell ref="C278:E278"/>
    <mergeCell ref="C158:E158"/>
    <mergeCell ref="F160:G176"/>
    <mergeCell ref="C241:E253"/>
    <mergeCell ref="F200:G216"/>
    <mergeCell ref="B2:G2"/>
    <mergeCell ref="C3:H3"/>
    <mergeCell ref="C318:E318"/>
    <mergeCell ref="F320:G336"/>
    <mergeCell ref="C118:E118"/>
    <mergeCell ref="F120:G136"/>
    <mergeCell ref="C138:E138"/>
    <mergeCell ref="C258:E258"/>
    <mergeCell ref="F260:G276"/>
    <mergeCell ref="F180:G196"/>
    <mergeCell ref="C38:E38"/>
    <mergeCell ref="C58:E58"/>
    <mergeCell ref="F40:G56"/>
    <mergeCell ref="C98:E98"/>
    <mergeCell ref="C61:E7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732D-7AFB-4685-AC95-287626C86E11}">
  <dimension ref="A1:M37"/>
  <sheetViews>
    <sheetView workbookViewId="0">
      <selection activeCell="E21" sqref="E21"/>
    </sheetView>
  </sheetViews>
  <sheetFormatPr defaultRowHeight="15" x14ac:dyDescent="0.25"/>
  <cols>
    <col min="1" max="1" width="24.42578125" customWidth="1"/>
    <col min="2" max="2" width="22.42578125" customWidth="1"/>
    <col min="3" max="3" width="15.42578125" customWidth="1"/>
    <col min="4" max="4" width="23.7109375" customWidth="1"/>
    <col min="5" max="5" width="26.42578125" customWidth="1"/>
    <col min="6" max="7" width="12.42578125" customWidth="1"/>
    <col min="8" max="8" width="13" customWidth="1"/>
    <col min="9" max="10" width="13.85546875" customWidth="1"/>
    <col min="11" max="11" width="13.42578125" customWidth="1"/>
    <col min="12" max="12" width="12.42578125" customWidth="1"/>
  </cols>
  <sheetData>
    <row r="1" spans="1:13" x14ac:dyDescent="0.25">
      <c r="A1" t="s">
        <v>325</v>
      </c>
      <c r="H1" t="s">
        <v>326</v>
      </c>
      <c r="I1" t="s">
        <v>327</v>
      </c>
      <c r="J1" t="s">
        <v>328</v>
      </c>
      <c r="K1" t="s">
        <v>329</v>
      </c>
      <c r="L1" t="s">
        <v>330</v>
      </c>
      <c r="M1" t="s">
        <v>331</v>
      </c>
    </row>
    <row r="2" spans="1:13" x14ac:dyDescent="0.25">
      <c r="A2" t="s">
        <v>332</v>
      </c>
      <c r="H2">
        <v>70</v>
      </c>
      <c r="I2">
        <v>20</v>
      </c>
      <c r="J2">
        <v>10</v>
      </c>
      <c r="K2">
        <v>2</v>
      </c>
      <c r="L2">
        <f>SUM(H2:K2)</f>
        <v>102</v>
      </c>
      <c r="M2">
        <f>L2/MAX($L$2:$L$4)*100</f>
        <v>72.340425531914903</v>
      </c>
    </row>
    <row r="3" spans="1:13" ht="15" customHeight="1" x14ac:dyDescent="0.25">
      <c r="A3" t="s">
        <v>333</v>
      </c>
      <c r="H3">
        <v>80</v>
      </c>
      <c r="I3">
        <v>30</v>
      </c>
      <c r="J3">
        <v>20</v>
      </c>
      <c r="K3">
        <v>1</v>
      </c>
      <c r="L3">
        <f t="shared" ref="L3:L4" si="0">SUM(H3:K3)</f>
        <v>131</v>
      </c>
      <c r="M3">
        <f t="shared" ref="M3:M4" si="1">L3/MAX($L$2:$L$4)*100</f>
        <v>92.907801418439718</v>
      </c>
    </row>
    <row r="4" spans="1:13" x14ac:dyDescent="0.25">
      <c r="H4">
        <v>90</v>
      </c>
      <c r="I4">
        <v>40</v>
      </c>
      <c r="J4">
        <v>10</v>
      </c>
      <c r="K4">
        <v>1</v>
      </c>
      <c r="L4">
        <f t="shared" si="0"/>
        <v>141</v>
      </c>
      <c r="M4">
        <f t="shared" si="1"/>
        <v>100</v>
      </c>
    </row>
    <row r="6" spans="1:13" x14ac:dyDescent="0.25">
      <c r="A6" s="35" t="s">
        <v>334</v>
      </c>
      <c r="B6" s="35" t="s">
        <v>335</v>
      </c>
    </row>
    <row r="7" spans="1:13" x14ac:dyDescent="0.25">
      <c r="A7" s="36" t="s">
        <v>336</v>
      </c>
      <c r="B7" s="35">
        <v>12</v>
      </c>
      <c r="D7" s="37" t="s">
        <v>334</v>
      </c>
      <c r="E7" s="37" t="s">
        <v>337</v>
      </c>
    </row>
    <row r="8" spans="1:13" x14ac:dyDescent="0.25">
      <c r="A8" s="36" t="s">
        <v>338</v>
      </c>
      <c r="B8" s="35">
        <v>10</v>
      </c>
      <c r="D8" s="38" t="s">
        <v>338</v>
      </c>
      <c r="E8" s="39">
        <v>1</v>
      </c>
    </row>
    <row r="9" spans="1:13" x14ac:dyDescent="0.25">
      <c r="A9" s="36" t="s">
        <v>339</v>
      </c>
      <c r="B9" s="35">
        <v>8</v>
      </c>
      <c r="D9" s="38" t="s">
        <v>339</v>
      </c>
      <c r="E9" s="40">
        <v>0.8</v>
      </c>
    </row>
    <row r="10" spans="1:13" x14ac:dyDescent="0.25">
      <c r="A10" s="36" t="s">
        <v>340</v>
      </c>
      <c r="B10" s="35">
        <v>6</v>
      </c>
      <c r="D10" s="38" t="s">
        <v>340</v>
      </c>
      <c r="E10" s="39">
        <v>0.6</v>
      </c>
    </row>
    <row r="11" spans="1:13" x14ac:dyDescent="0.25">
      <c r="A11" s="36" t="s">
        <v>341</v>
      </c>
      <c r="B11" s="35">
        <v>4</v>
      </c>
      <c r="D11" s="38" t="s">
        <v>341</v>
      </c>
      <c r="E11" s="40">
        <v>0.4</v>
      </c>
    </row>
    <row r="12" spans="1:13" x14ac:dyDescent="0.25">
      <c r="A12" s="36" t="s">
        <v>342</v>
      </c>
      <c r="B12" s="35">
        <v>2</v>
      </c>
      <c r="D12" s="38" t="s">
        <v>342</v>
      </c>
      <c r="E12" s="39">
        <v>0.2</v>
      </c>
    </row>
    <row r="13" spans="1:13" x14ac:dyDescent="0.25">
      <c r="A13" s="36" t="s">
        <v>343</v>
      </c>
      <c r="B13" s="35">
        <v>1</v>
      </c>
      <c r="D13" s="38" t="s">
        <v>343</v>
      </c>
      <c r="E13" s="40">
        <v>0.1</v>
      </c>
    </row>
    <row r="14" spans="1:13" x14ac:dyDescent="0.25">
      <c r="A14" s="36" t="s">
        <v>344</v>
      </c>
      <c r="B14" s="35">
        <v>0</v>
      </c>
      <c r="D14" s="37" t="s">
        <v>344</v>
      </c>
      <c r="E14" s="39">
        <v>0</v>
      </c>
    </row>
    <row r="17" spans="1:12" x14ac:dyDescent="0.25">
      <c r="A17" s="197" t="s">
        <v>345</v>
      </c>
      <c r="B17" s="197"/>
      <c r="C17" s="197"/>
      <c r="D17" s="197"/>
      <c r="E17" s="197"/>
    </row>
    <row r="18" spans="1:12" x14ac:dyDescent="0.25">
      <c r="A18" s="197" t="s">
        <v>346</v>
      </c>
      <c r="B18" s="197"/>
      <c r="C18" s="197"/>
      <c r="D18" s="197"/>
      <c r="E18" s="197"/>
    </row>
    <row r="19" spans="1:12" ht="15" customHeight="1" x14ac:dyDescent="0.25">
      <c r="A19" s="97"/>
      <c r="B19" s="97"/>
      <c r="C19" s="97"/>
      <c r="D19" s="97"/>
      <c r="E19" s="97"/>
    </row>
    <row r="20" spans="1:12" x14ac:dyDescent="0.25">
      <c r="A20" t="s">
        <v>347</v>
      </c>
    </row>
    <row r="21" spans="1:12" ht="60" x14ac:dyDescent="0.25">
      <c r="A21" s="41" t="s">
        <v>348</v>
      </c>
      <c r="B21" s="41" t="s">
        <v>334</v>
      </c>
      <c r="C21" s="42" t="s">
        <v>349</v>
      </c>
      <c r="D21" s="43" t="s">
        <v>350</v>
      </c>
      <c r="E21" s="42" t="s">
        <v>351</v>
      </c>
    </row>
    <row r="22" spans="1:12" x14ac:dyDescent="0.25">
      <c r="A22" s="44">
        <v>20</v>
      </c>
      <c r="B22" s="45">
        <v>20</v>
      </c>
      <c r="C22" s="46">
        <f>100*(B22-A22)/A22</f>
        <v>0</v>
      </c>
      <c r="D22" s="46">
        <f>AVERAGE($C$22:$C$34)</f>
        <v>48.104700854700852</v>
      </c>
      <c r="E22" s="47">
        <f>B13+(E13*C22/D22)</f>
        <v>1</v>
      </c>
      <c r="H22" s="198" t="s">
        <v>352</v>
      </c>
      <c r="I22" s="198"/>
      <c r="J22" s="198"/>
      <c r="K22" s="198"/>
      <c r="L22" s="198"/>
    </row>
    <row r="23" spans="1:12" x14ac:dyDescent="0.25">
      <c r="A23" s="44">
        <v>20</v>
      </c>
      <c r="B23" s="45">
        <v>30</v>
      </c>
      <c r="C23" s="46">
        <f>100*(B23-A23)/A23</f>
        <v>50</v>
      </c>
      <c r="D23" s="46">
        <f t="shared" ref="D23:D34" si="2">AVERAGE($C$22:$C$34)</f>
        <v>48.104700854700852</v>
      </c>
      <c r="E23" s="47">
        <f>B12+(E12*C23/D23)</f>
        <v>2.2078798916181763</v>
      </c>
      <c r="H23" s="198"/>
      <c r="I23" s="198"/>
      <c r="J23" s="198"/>
      <c r="K23" s="198"/>
      <c r="L23" s="198"/>
    </row>
    <row r="24" spans="1:12" x14ac:dyDescent="0.25">
      <c r="A24" s="44">
        <v>20</v>
      </c>
      <c r="B24" s="45">
        <v>60</v>
      </c>
      <c r="C24" s="46">
        <f t="shared" ref="C24:C34" si="3">100*(B24-A24)/A24</f>
        <v>200</v>
      </c>
      <c r="D24" s="46">
        <f t="shared" si="2"/>
        <v>48.104700854700852</v>
      </c>
      <c r="E24" s="47">
        <f>B9+(E9*C24/D24)</f>
        <v>11.326078265890819</v>
      </c>
      <c r="H24" s="198"/>
      <c r="I24" s="198"/>
      <c r="J24" s="198"/>
      <c r="K24" s="198"/>
      <c r="L24" s="198"/>
    </row>
    <row r="25" spans="1:12" x14ac:dyDescent="0.25">
      <c r="A25" s="44">
        <v>40</v>
      </c>
      <c r="B25" s="45">
        <v>50</v>
      </c>
      <c r="C25" s="46">
        <f t="shared" si="3"/>
        <v>25</v>
      </c>
      <c r="D25" s="46">
        <f t="shared" si="2"/>
        <v>48.104700854700852</v>
      </c>
      <c r="E25" s="47">
        <f>B10+(E10*C25/D25)</f>
        <v>6.3118198374272643</v>
      </c>
      <c r="H25" s="198"/>
      <c r="I25" s="198"/>
      <c r="J25" s="198"/>
      <c r="K25" s="198"/>
      <c r="L25" s="198"/>
    </row>
    <row r="26" spans="1:12" x14ac:dyDescent="0.25">
      <c r="A26" s="44">
        <v>40</v>
      </c>
      <c r="B26" s="45">
        <v>79</v>
      </c>
      <c r="C26" s="46">
        <f t="shared" si="3"/>
        <v>97.5</v>
      </c>
      <c r="D26" s="46">
        <f t="shared" si="2"/>
        <v>48.104700854700852</v>
      </c>
      <c r="E26" s="47">
        <f>B8+(E8*C26/D26)</f>
        <v>12.026828943277218</v>
      </c>
      <c r="H26" s="198"/>
      <c r="I26" s="198"/>
      <c r="J26" s="198"/>
      <c r="K26" s="198"/>
      <c r="L26" s="198"/>
    </row>
    <row r="27" spans="1:12" x14ac:dyDescent="0.25">
      <c r="A27" s="44">
        <v>40</v>
      </c>
      <c r="B27" s="45">
        <v>80</v>
      </c>
      <c r="C27" s="46">
        <f t="shared" si="3"/>
        <v>100</v>
      </c>
      <c r="D27" s="46">
        <f t="shared" si="2"/>
        <v>48.104700854700852</v>
      </c>
      <c r="E27" s="48">
        <v>12</v>
      </c>
      <c r="F27" t="s">
        <v>353</v>
      </c>
      <c r="H27" s="198"/>
      <c r="I27" s="198"/>
      <c r="J27" s="198"/>
      <c r="K27" s="198"/>
      <c r="L27" s="198"/>
    </row>
    <row r="28" spans="1:12" x14ac:dyDescent="0.25">
      <c r="A28" s="44">
        <v>50</v>
      </c>
      <c r="B28" s="45">
        <v>65</v>
      </c>
      <c r="C28" s="46">
        <f t="shared" si="3"/>
        <v>30</v>
      </c>
      <c r="D28" s="46">
        <f t="shared" si="2"/>
        <v>48.104700854700852</v>
      </c>
      <c r="E28" s="47">
        <f>B9+(E9*C28/D28)</f>
        <v>8.4989117398836225</v>
      </c>
      <c r="H28" s="198"/>
      <c r="I28" s="198"/>
      <c r="J28" s="198"/>
      <c r="K28" s="198"/>
      <c r="L28" s="198"/>
    </row>
    <row r="29" spans="1:12" x14ac:dyDescent="0.25">
      <c r="A29" s="44">
        <v>50</v>
      </c>
      <c r="B29" s="45">
        <v>79</v>
      </c>
      <c r="C29" s="46">
        <f t="shared" si="3"/>
        <v>58</v>
      </c>
      <c r="D29" s="46">
        <f t="shared" si="2"/>
        <v>48.104700854700852</v>
      </c>
      <c r="E29" s="47">
        <f>B8+(E8*C29/D29)</f>
        <v>11.205703371385422</v>
      </c>
      <c r="H29" s="198"/>
      <c r="I29" s="198"/>
      <c r="J29" s="198"/>
      <c r="K29" s="198"/>
      <c r="L29" s="198"/>
    </row>
    <row r="30" spans="1:12" x14ac:dyDescent="0.25">
      <c r="A30" s="44">
        <v>60</v>
      </c>
      <c r="B30" s="45">
        <v>62</v>
      </c>
      <c r="C30" s="46">
        <f t="shared" si="3"/>
        <v>3.3333333333333335</v>
      </c>
      <c r="D30" s="46">
        <f t="shared" si="2"/>
        <v>48.104700854700852</v>
      </c>
      <c r="E30" s="47">
        <f>B9+(E9*C30/D30)</f>
        <v>8.0554346377648471</v>
      </c>
      <c r="H30" s="198"/>
      <c r="I30" s="198"/>
      <c r="J30" s="198"/>
      <c r="K30" s="198"/>
      <c r="L30" s="198"/>
    </row>
    <row r="31" spans="1:12" x14ac:dyDescent="0.25">
      <c r="A31" s="44">
        <v>60</v>
      </c>
      <c r="B31" s="45">
        <v>79</v>
      </c>
      <c r="C31" s="46">
        <f t="shared" si="3"/>
        <v>31.666666666666668</v>
      </c>
      <c r="D31" s="46">
        <f t="shared" si="2"/>
        <v>48.104700854700852</v>
      </c>
      <c r="E31" s="47">
        <f>B8+(E8*C31/D31)</f>
        <v>10.658286323457558</v>
      </c>
      <c r="H31" s="198"/>
      <c r="I31" s="198"/>
      <c r="J31" s="198"/>
      <c r="K31" s="198"/>
      <c r="L31" s="198"/>
    </row>
    <row r="32" spans="1:12" x14ac:dyDescent="0.25">
      <c r="A32" s="44">
        <v>80</v>
      </c>
      <c r="B32" s="45">
        <v>85</v>
      </c>
      <c r="C32" s="46">
        <f t="shared" si="3"/>
        <v>6.25</v>
      </c>
      <c r="D32" s="46">
        <f t="shared" si="2"/>
        <v>48.104700854700852</v>
      </c>
      <c r="E32" s="48">
        <v>12</v>
      </c>
      <c r="F32" t="s">
        <v>353</v>
      </c>
      <c r="H32" s="198"/>
      <c r="I32" s="198"/>
      <c r="J32" s="198"/>
      <c r="K32" s="198"/>
      <c r="L32" s="198"/>
    </row>
    <row r="33" spans="1:12" x14ac:dyDescent="0.25">
      <c r="A33" s="44">
        <v>80</v>
      </c>
      <c r="B33" s="45">
        <v>90</v>
      </c>
      <c r="C33" s="46">
        <f t="shared" si="3"/>
        <v>12.5</v>
      </c>
      <c r="D33" s="46">
        <f t="shared" si="2"/>
        <v>48.104700854700852</v>
      </c>
      <c r="E33" s="48">
        <v>12</v>
      </c>
      <c r="F33" t="s">
        <v>353</v>
      </c>
      <c r="H33" s="198"/>
      <c r="I33" s="198"/>
      <c r="J33" s="198"/>
      <c r="K33" s="198"/>
      <c r="L33" s="198"/>
    </row>
    <row r="34" spans="1:12" x14ac:dyDescent="0.25">
      <c r="A34" s="44">
        <v>90</v>
      </c>
      <c r="B34" s="45">
        <v>100</v>
      </c>
      <c r="C34" s="46">
        <f t="shared" si="3"/>
        <v>11.111111111111111</v>
      </c>
      <c r="D34" s="46">
        <f t="shared" si="2"/>
        <v>48.104700854700852</v>
      </c>
      <c r="E34" s="48">
        <v>12</v>
      </c>
      <c r="F34" t="s">
        <v>353</v>
      </c>
      <c r="H34" s="198"/>
      <c r="I34" s="198"/>
      <c r="J34" s="198"/>
      <c r="K34" s="198"/>
      <c r="L34" s="198"/>
    </row>
    <row r="35" spans="1:12" x14ac:dyDescent="0.25">
      <c r="D35" s="46"/>
      <c r="E35" s="47"/>
      <c r="F35" s="46"/>
    </row>
    <row r="36" spans="1:12" x14ac:dyDescent="0.25">
      <c r="F36" s="46"/>
    </row>
    <row r="37" spans="1:12" x14ac:dyDescent="0.25">
      <c r="F37" s="46"/>
    </row>
  </sheetData>
  <mergeCells count="3">
    <mergeCell ref="A17:E17"/>
    <mergeCell ref="A18:E18"/>
    <mergeCell ref="H22:L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5CF83-3B1D-4E3A-AF22-C67A1A94325D}">
  <dimension ref="A1:JC907"/>
  <sheetViews>
    <sheetView topLeftCell="M1" workbookViewId="0">
      <selection activeCell="T10" sqref="T10"/>
    </sheetView>
  </sheetViews>
  <sheetFormatPr defaultRowHeight="15" x14ac:dyDescent="0.25"/>
  <cols>
    <col min="1" max="1" width="9.140625" style="61"/>
    <col min="2" max="2" width="18.42578125" style="61" bestFit="1" customWidth="1"/>
    <col min="3" max="3" width="18.85546875" style="61" bestFit="1" customWidth="1"/>
    <col min="4" max="4" width="15.85546875" bestFit="1" customWidth="1"/>
    <col min="9" max="9" width="9.5703125" bestFit="1" customWidth="1"/>
    <col min="21" max="21" width="23.28515625" customWidth="1"/>
    <col min="22" max="22" width="18.28515625" customWidth="1"/>
    <col min="23" max="23" width="17.42578125" customWidth="1"/>
    <col min="24" max="24" width="19.7109375" customWidth="1"/>
    <col min="27" max="27" width="9.140625" style="32"/>
    <col min="31" max="31" width="4.140625" bestFit="1" customWidth="1"/>
    <col min="32" max="32" width="6" bestFit="1" customWidth="1"/>
    <col min="34" max="34" width="24.7109375" bestFit="1" customWidth="1"/>
    <col min="35" max="35" width="26.140625" bestFit="1" customWidth="1"/>
  </cols>
  <sheetData>
    <row r="1" spans="1:263" ht="30" x14ac:dyDescent="0.25">
      <c r="A1" s="160" t="s">
        <v>464</v>
      </c>
      <c r="B1" s="160" t="s">
        <v>465</v>
      </c>
      <c r="C1" s="160" t="s">
        <v>736</v>
      </c>
      <c r="D1" s="160" t="s">
        <v>735</v>
      </c>
      <c r="E1" s="160" t="s">
        <v>384</v>
      </c>
      <c r="F1" s="160" t="s">
        <v>389</v>
      </c>
      <c r="G1" s="160" t="s">
        <v>393</v>
      </c>
      <c r="H1" s="160" t="s">
        <v>734</v>
      </c>
      <c r="I1" s="160" t="s">
        <v>310</v>
      </c>
      <c r="J1" s="160"/>
      <c r="K1" s="160" t="s">
        <v>465</v>
      </c>
      <c r="L1" s="160" t="s">
        <v>736</v>
      </c>
      <c r="M1" s="160" t="s">
        <v>735</v>
      </c>
      <c r="N1" s="160" t="s">
        <v>384</v>
      </c>
      <c r="O1" s="160" t="s">
        <v>389</v>
      </c>
      <c r="P1" s="160" t="s">
        <v>393</v>
      </c>
      <c r="Q1" s="160" t="s">
        <v>734</v>
      </c>
      <c r="R1" s="160" t="s">
        <v>310</v>
      </c>
      <c r="T1" s="160" t="s">
        <v>465</v>
      </c>
      <c r="U1" s="159" t="s">
        <v>348</v>
      </c>
      <c r="V1" s="159" t="s">
        <v>334</v>
      </c>
      <c r="W1" s="158" t="s">
        <v>733</v>
      </c>
      <c r="X1" s="158" t="s">
        <v>350</v>
      </c>
      <c r="AA1" s="157" t="s">
        <v>504</v>
      </c>
      <c r="AE1" s="153"/>
      <c r="AF1" s="153"/>
      <c r="AH1" s="42"/>
    </row>
    <row r="2" spans="1:263" x14ac:dyDescent="0.25">
      <c r="A2" s="128" t="s">
        <v>473</v>
      </c>
      <c r="B2" s="128" t="s">
        <v>1118</v>
      </c>
      <c r="C2" s="128" t="s">
        <v>732</v>
      </c>
      <c r="D2" s="128">
        <v>100</v>
      </c>
      <c r="E2" s="128">
        <v>0</v>
      </c>
      <c r="F2" s="128">
        <v>0</v>
      </c>
      <c r="G2" s="128">
        <v>0</v>
      </c>
      <c r="H2">
        <f t="shared" ref="H2:H32" si="0">D2+E2+F2+G2</f>
        <v>100</v>
      </c>
      <c r="I2" s="120">
        <f t="shared" ref="I2:I32" si="1">H2/MAX($H$2:$H$32)*100</f>
        <v>50</v>
      </c>
      <c r="K2" s="128" t="s">
        <v>1118</v>
      </c>
      <c r="L2" s="128">
        <v>2020</v>
      </c>
      <c r="M2" s="128">
        <v>100</v>
      </c>
      <c r="N2" s="128">
        <v>100</v>
      </c>
      <c r="O2" s="128">
        <v>0</v>
      </c>
      <c r="P2" s="128">
        <v>0</v>
      </c>
      <c r="Q2">
        <f t="shared" ref="Q2:Q32" si="2">M2+N2+O2+P2</f>
        <v>200</v>
      </c>
      <c r="R2">
        <f t="shared" ref="R2:R32" si="3">Q2/MAX($Q$2:$Q$31)*100</f>
        <v>86.956521739130437</v>
      </c>
      <c r="T2" s="128" t="s">
        <v>1118</v>
      </c>
      <c r="U2" s="61">
        <v>50</v>
      </c>
      <c r="V2" s="61">
        <v>86.956521739130437</v>
      </c>
      <c r="W2" s="61">
        <f>100*((V2-U2)/U2)</f>
        <v>73.913043478260875</v>
      </c>
      <c r="X2" s="61">
        <f>AVERAGE($W$2:$W$32)</f>
        <v>45.771867526150857</v>
      </c>
      <c r="Y2" s="46">
        <f t="shared" ref="Y2:Y32" si="4">IF(V2&gt;=80,12,((V2/100)*12)+(((W2/MAX(W2:W32))/(X2/100))))</f>
        <v>12</v>
      </c>
      <c r="Z2">
        <f t="shared" ref="Z2:Z32" si="5">Y2/12*100</f>
        <v>100</v>
      </c>
      <c r="AA2" s="32">
        <f t="shared" ref="AA2:AA32" si="6">LOOKUP(Z2,$AE$12:$AF$19,$AG$12:$AG$19)</f>
        <v>12</v>
      </c>
      <c r="AB2" s="32"/>
      <c r="AE2" s="154"/>
      <c r="AF2" s="153"/>
      <c r="AH2" s="152"/>
      <c r="AI2" s="152"/>
    </row>
    <row r="3" spans="1:263" x14ac:dyDescent="0.25">
      <c r="A3" s="128" t="s">
        <v>473</v>
      </c>
      <c r="B3" s="128" t="s">
        <v>1119</v>
      </c>
      <c r="C3" s="128" t="s">
        <v>732</v>
      </c>
      <c r="D3" s="128">
        <v>38.75</v>
      </c>
      <c r="E3" s="128">
        <v>13.44</v>
      </c>
      <c r="F3" s="128">
        <v>0</v>
      </c>
      <c r="G3" s="128">
        <v>0</v>
      </c>
      <c r="H3">
        <f t="shared" si="0"/>
        <v>52.19</v>
      </c>
      <c r="I3" s="120">
        <f t="shared" si="1"/>
        <v>26.095000000000002</v>
      </c>
      <c r="K3" s="128" t="s">
        <v>1119</v>
      </c>
      <c r="L3" s="128">
        <v>2020</v>
      </c>
      <c r="M3" s="128">
        <v>33.5</v>
      </c>
      <c r="N3" s="128">
        <v>10.09</v>
      </c>
      <c r="O3" s="128">
        <v>0</v>
      </c>
      <c r="P3" s="128">
        <v>0</v>
      </c>
      <c r="Q3">
        <f t="shared" si="2"/>
        <v>43.59</v>
      </c>
      <c r="R3">
        <f t="shared" si="3"/>
        <v>18.952173913043481</v>
      </c>
      <c r="T3" s="128" t="s">
        <v>1119</v>
      </c>
      <c r="U3" s="61">
        <v>26.095000000000002</v>
      </c>
      <c r="V3" s="61">
        <v>18.952173913043481</v>
      </c>
      <c r="W3" s="61">
        <f>100*((V3-U3)/U3)</f>
        <v>-27.372393512000464</v>
      </c>
      <c r="X3" s="61">
        <f t="shared" ref="X3:X32" si="7">AVERAGE($W$2:$W$423)</f>
        <v>45.771867526150857</v>
      </c>
      <c r="Y3" s="46">
        <f t="shared" si="4"/>
        <v>2.1229103953672124</v>
      </c>
      <c r="Z3">
        <f t="shared" si="5"/>
        <v>17.690919961393437</v>
      </c>
      <c r="AA3" s="32">
        <f t="shared" si="6"/>
        <v>0</v>
      </c>
      <c r="AB3" s="32"/>
      <c r="AE3" s="154"/>
      <c r="AF3" s="153"/>
      <c r="AH3" s="156"/>
      <c r="AI3" s="151"/>
    </row>
    <row r="4" spans="1:263" x14ac:dyDescent="0.25">
      <c r="A4" s="128" t="s">
        <v>473</v>
      </c>
      <c r="B4" s="128" t="s">
        <v>1120</v>
      </c>
      <c r="C4" s="128" t="s">
        <v>732</v>
      </c>
      <c r="D4" s="128"/>
      <c r="E4" s="128"/>
      <c r="F4" s="128"/>
      <c r="G4" s="128"/>
      <c r="H4">
        <f t="shared" si="0"/>
        <v>0</v>
      </c>
      <c r="I4" s="120">
        <f t="shared" si="1"/>
        <v>0</v>
      </c>
      <c r="K4" s="128" t="s">
        <v>1120</v>
      </c>
      <c r="L4" s="128">
        <v>2020</v>
      </c>
      <c r="M4" s="128">
        <v>100</v>
      </c>
      <c r="N4" s="128">
        <v>49</v>
      </c>
      <c r="O4" s="128">
        <v>0</v>
      </c>
      <c r="P4" s="128">
        <v>6</v>
      </c>
      <c r="Q4">
        <f t="shared" si="2"/>
        <v>155</v>
      </c>
      <c r="R4">
        <f t="shared" si="3"/>
        <v>67.391304347826093</v>
      </c>
      <c r="T4" s="128" t="s">
        <v>1120</v>
      </c>
      <c r="U4" s="61">
        <v>0</v>
      </c>
      <c r="V4" s="61">
        <v>67.391304347826093</v>
      </c>
      <c r="W4" s="61">
        <v>100</v>
      </c>
      <c r="X4" s="61">
        <f t="shared" si="7"/>
        <v>45.771867526150857</v>
      </c>
      <c r="Y4" s="46">
        <f t="shared" si="4"/>
        <v>8.6398876131749294</v>
      </c>
      <c r="Z4">
        <f t="shared" si="5"/>
        <v>71.999063443124413</v>
      </c>
      <c r="AA4" s="32">
        <f t="shared" si="6"/>
        <v>10</v>
      </c>
      <c r="AB4" s="32"/>
      <c r="AE4" s="154"/>
      <c r="AF4" s="153"/>
      <c r="AH4" s="156"/>
      <c r="AI4" s="155"/>
    </row>
    <row r="5" spans="1:263" x14ac:dyDescent="0.25">
      <c r="A5" s="128" t="s">
        <v>473</v>
      </c>
      <c r="B5" s="128" t="s">
        <v>1121</v>
      </c>
      <c r="C5" s="128" t="s">
        <v>732</v>
      </c>
      <c r="D5" s="128">
        <v>100</v>
      </c>
      <c r="E5" s="128">
        <v>20</v>
      </c>
      <c r="F5" s="128">
        <v>0</v>
      </c>
      <c r="G5" s="128">
        <v>0</v>
      </c>
      <c r="H5">
        <f t="shared" si="0"/>
        <v>120</v>
      </c>
      <c r="I5" s="120">
        <f t="shared" si="1"/>
        <v>60</v>
      </c>
      <c r="K5" s="128" t="s">
        <v>1121</v>
      </c>
      <c r="L5" s="128">
        <v>2020</v>
      </c>
      <c r="M5" s="128">
        <v>100</v>
      </c>
      <c r="N5" s="128">
        <v>50</v>
      </c>
      <c r="O5" s="128">
        <v>0</v>
      </c>
      <c r="P5" s="128">
        <v>0</v>
      </c>
      <c r="Q5">
        <f t="shared" si="2"/>
        <v>150</v>
      </c>
      <c r="R5">
        <f t="shared" si="3"/>
        <v>65.217391304347828</v>
      </c>
      <c r="T5" s="128" t="s">
        <v>1121</v>
      </c>
      <c r="U5" s="61">
        <v>60</v>
      </c>
      <c r="V5" s="61">
        <v>65.217391304347828</v>
      </c>
      <c r="W5" s="61">
        <f>100*((V5-U5)/U5)</f>
        <v>8.6956521739130466</v>
      </c>
      <c r="X5" s="61">
        <f t="shared" si="7"/>
        <v>45.771867526150857</v>
      </c>
      <c r="Y5" s="46">
        <f t="shared" si="4"/>
        <v>7.8741679209944175</v>
      </c>
      <c r="Z5">
        <f t="shared" si="5"/>
        <v>65.618066008286817</v>
      </c>
      <c r="AA5" s="32">
        <f t="shared" si="6"/>
        <v>8</v>
      </c>
      <c r="AB5" s="32"/>
      <c r="AE5" s="154"/>
      <c r="AF5" s="153"/>
      <c r="AH5" s="156"/>
      <c r="AI5" s="151"/>
    </row>
    <row r="6" spans="1:263" x14ac:dyDescent="0.25">
      <c r="A6" s="128" t="s">
        <v>473</v>
      </c>
      <c r="B6" s="128" t="s">
        <v>1122</v>
      </c>
      <c r="C6" s="128" t="s">
        <v>732</v>
      </c>
      <c r="D6" s="128">
        <v>78.239999999999995</v>
      </c>
      <c r="E6" s="128">
        <v>32.520000000000003</v>
      </c>
      <c r="F6" s="128">
        <v>0</v>
      </c>
      <c r="G6" s="128">
        <v>0</v>
      </c>
      <c r="H6">
        <f t="shared" si="0"/>
        <v>110.75999999999999</v>
      </c>
      <c r="I6" s="120">
        <f t="shared" si="1"/>
        <v>55.379999999999995</v>
      </c>
      <c r="K6" s="128" t="s">
        <v>1122</v>
      </c>
      <c r="L6" s="128">
        <v>2020</v>
      </c>
      <c r="M6" s="128">
        <v>69.44</v>
      </c>
      <c r="N6" s="128">
        <v>36.479999999999997</v>
      </c>
      <c r="O6" s="128">
        <v>0</v>
      </c>
      <c r="P6" s="128">
        <v>0</v>
      </c>
      <c r="Q6">
        <f t="shared" si="2"/>
        <v>105.91999999999999</v>
      </c>
      <c r="R6">
        <f t="shared" si="3"/>
        <v>46.052173913043468</v>
      </c>
      <c r="T6" s="128" t="s">
        <v>1122</v>
      </c>
      <c r="U6" s="61">
        <v>55.379999999999995</v>
      </c>
      <c r="V6" s="61">
        <v>46.052173913043468</v>
      </c>
      <c r="W6" s="61">
        <f>100*((V6-U6)/U6)</f>
        <v>-16.843311821878888</v>
      </c>
      <c r="X6" s="61">
        <f t="shared" si="7"/>
        <v>45.771867526150857</v>
      </c>
      <c r="Y6" s="46">
        <f t="shared" si="4"/>
        <v>5.4331289616745675</v>
      </c>
      <c r="Z6">
        <f t="shared" si="5"/>
        <v>45.276074680621399</v>
      </c>
      <c r="AA6" s="32">
        <f t="shared" si="6"/>
        <v>4</v>
      </c>
      <c r="AB6" s="32"/>
      <c r="AE6" s="154"/>
      <c r="AF6" s="153"/>
      <c r="AH6" s="156"/>
      <c r="AI6" s="155"/>
    </row>
    <row r="7" spans="1:263" x14ac:dyDescent="0.25">
      <c r="A7" s="128" t="s">
        <v>473</v>
      </c>
      <c r="B7" s="128" t="s">
        <v>1123</v>
      </c>
      <c r="C7" s="128" t="s">
        <v>732</v>
      </c>
      <c r="D7" s="128">
        <v>100</v>
      </c>
      <c r="E7" s="128">
        <v>20</v>
      </c>
      <c r="F7" s="128">
        <v>0</v>
      </c>
      <c r="G7" s="128">
        <v>0</v>
      </c>
      <c r="H7">
        <f t="shared" si="0"/>
        <v>120</v>
      </c>
      <c r="I7" s="120">
        <f t="shared" si="1"/>
        <v>60</v>
      </c>
      <c r="K7" s="128" t="s">
        <v>1123</v>
      </c>
      <c r="L7" s="128">
        <v>2020</v>
      </c>
      <c r="M7" s="128">
        <v>100</v>
      </c>
      <c r="N7" s="128">
        <v>20</v>
      </c>
      <c r="O7" s="128">
        <v>0</v>
      </c>
      <c r="P7" s="128">
        <v>0</v>
      </c>
      <c r="Q7">
        <f t="shared" si="2"/>
        <v>120</v>
      </c>
      <c r="R7">
        <f t="shared" si="3"/>
        <v>52.173913043478258</v>
      </c>
      <c r="T7" s="128" t="s">
        <v>1123</v>
      </c>
      <c r="U7" s="61">
        <v>60</v>
      </c>
      <c r="V7" s="61">
        <v>52.173913043478258</v>
      </c>
      <c r="W7" s="61">
        <f>100*((V7-U7)/U7)</f>
        <v>-13.04347826086957</v>
      </c>
      <c r="X7" s="61">
        <f t="shared" si="7"/>
        <v>45.771867526150857</v>
      </c>
      <c r="Y7" s="46">
        <f t="shared" si="4"/>
        <v>6.1887481185083741</v>
      </c>
      <c r="Z7">
        <f t="shared" si="5"/>
        <v>51.572900987569781</v>
      </c>
      <c r="AA7" s="32">
        <f t="shared" si="6"/>
        <v>6</v>
      </c>
      <c r="AB7" s="32"/>
      <c r="AE7" s="154"/>
      <c r="AF7" s="153"/>
      <c r="AH7" s="156"/>
      <c r="AI7" s="151"/>
    </row>
    <row r="8" spans="1:263" x14ac:dyDescent="0.25">
      <c r="A8" s="128" t="s">
        <v>473</v>
      </c>
      <c r="B8" s="128" t="s">
        <v>1124</v>
      </c>
      <c r="C8" s="128" t="s">
        <v>732</v>
      </c>
      <c r="D8" s="128">
        <v>21.5</v>
      </c>
      <c r="E8" s="128">
        <v>3.23</v>
      </c>
      <c r="F8" s="128"/>
      <c r="G8" s="128"/>
      <c r="H8">
        <f t="shared" si="0"/>
        <v>24.73</v>
      </c>
      <c r="I8" s="120">
        <f t="shared" si="1"/>
        <v>12.365</v>
      </c>
      <c r="K8" s="128" t="s">
        <v>1124</v>
      </c>
      <c r="L8" s="128">
        <v>2020</v>
      </c>
      <c r="M8" s="128">
        <v>95.43</v>
      </c>
      <c r="N8" s="128">
        <v>28.43</v>
      </c>
      <c r="O8" s="128">
        <v>16.37</v>
      </c>
      <c r="P8" s="128">
        <v>0.57999999999999996</v>
      </c>
      <c r="Q8">
        <f t="shared" si="2"/>
        <v>140.81000000000003</v>
      </c>
      <c r="R8">
        <f t="shared" si="3"/>
        <v>61.221739130434791</v>
      </c>
      <c r="T8" s="128" t="s">
        <v>1124</v>
      </c>
      <c r="U8" s="61">
        <v>12.365</v>
      </c>
      <c r="V8" s="61">
        <v>61.221739130434791</v>
      </c>
      <c r="W8" s="61">
        <f>100*((V8-U8)/U8)</f>
        <v>395.12122224371041</v>
      </c>
      <c r="X8" s="61">
        <f t="shared" si="7"/>
        <v>45.771867526150857</v>
      </c>
      <c r="Y8" s="46">
        <f t="shared" si="4"/>
        <v>9.531356782298781</v>
      </c>
      <c r="Z8">
        <f t="shared" si="5"/>
        <v>79.427973185823177</v>
      </c>
      <c r="AA8" s="32">
        <f t="shared" si="6"/>
        <v>10</v>
      </c>
      <c r="AB8" s="32"/>
      <c r="AE8" s="154"/>
      <c r="AF8" s="153"/>
      <c r="AH8" s="156"/>
      <c r="AI8" s="155"/>
    </row>
    <row r="9" spans="1:263" s="107" customFormat="1" x14ac:dyDescent="0.25">
      <c r="A9" s="128" t="s">
        <v>473</v>
      </c>
      <c r="B9" s="128" t="s">
        <v>1125</v>
      </c>
      <c r="C9" s="128" t="s">
        <v>732</v>
      </c>
      <c r="D9" s="128">
        <v>100</v>
      </c>
      <c r="E9" s="128">
        <v>0</v>
      </c>
      <c r="F9" s="128">
        <v>0</v>
      </c>
      <c r="G9" s="128">
        <v>0</v>
      </c>
      <c r="H9">
        <f t="shared" si="0"/>
        <v>100</v>
      </c>
      <c r="I9" s="120">
        <f t="shared" si="1"/>
        <v>50</v>
      </c>
      <c r="J9"/>
      <c r="K9" s="128" t="s">
        <v>1125</v>
      </c>
      <c r="L9" s="128">
        <v>2020</v>
      </c>
      <c r="M9" s="128">
        <v>100</v>
      </c>
      <c r="N9" s="128">
        <v>45</v>
      </c>
      <c r="O9" s="128">
        <v>25</v>
      </c>
      <c r="P9" s="128">
        <v>0</v>
      </c>
      <c r="Q9">
        <f t="shared" si="2"/>
        <v>170</v>
      </c>
      <c r="R9">
        <f t="shared" si="3"/>
        <v>73.91304347826086</v>
      </c>
      <c r="S9"/>
      <c r="T9" s="128" t="s">
        <v>1125</v>
      </c>
      <c r="U9" s="61">
        <v>50</v>
      </c>
      <c r="V9" s="61">
        <v>73.91304347826086</v>
      </c>
      <c r="W9" s="61">
        <f>100*((V9-U9)/U9)</f>
        <v>47.826086956521721</v>
      </c>
      <c r="X9" s="61">
        <f t="shared" si="7"/>
        <v>45.771867526150857</v>
      </c>
      <c r="Y9" s="46">
        <f t="shared" si="4"/>
        <v>9.3230964002844576</v>
      </c>
      <c r="Z9">
        <f t="shared" si="5"/>
        <v>77.692470002370484</v>
      </c>
      <c r="AA9" s="32">
        <f t="shared" si="6"/>
        <v>10</v>
      </c>
      <c r="AB9" s="32"/>
      <c r="AC9"/>
      <c r="AD9"/>
      <c r="AE9" s="154"/>
      <c r="AF9" s="153"/>
      <c r="AG9"/>
      <c r="AH9" s="152"/>
      <c r="AI9" s="151"/>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row>
    <row r="10" spans="1:263" s="107" customFormat="1" x14ac:dyDescent="0.25">
      <c r="A10" s="128" t="s">
        <v>473</v>
      </c>
      <c r="B10" s="128" t="s">
        <v>1126</v>
      </c>
      <c r="C10" s="128" t="s">
        <v>732</v>
      </c>
      <c r="D10" s="128"/>
      <c r="E10" s="128"/>
      <c r="F10" s="128"/>
      <c r="G10" s="128"/>
      <c r="H10">
        <f t="shared" si="0"/>
        <v>0</v>
      </c>
      <c r="I10" s="120">
        <f t="shared" si="1"/>
        <v>0</v>
      </c>
      <c r="J10"/>
      <c r="K10" s="128" t="s">
        <v>1126</v>
      </c>
      <c r="L10" s="128">
        <v>2020</v>
      </c>
      <c r="M10" s="128">
        <v>90.66</v>
      </c>
      <c r="N10" s="128">
        <v>21.07</v>
      </c>
      <c r="O10" s="128">
        <v>16.78</v>
      </c>
      <c r="P10" s="128">
        <v>0.21</v>
      </c>
      <c r="Q10">
        <f t="shared" si="2"/>
        <v>128.72</v>
      </c>
      <c r="R10">
        <f t="shared" si="3"/>
        <v>55.965217391304343</v>
      </c>
      <c r="S10"/>
      <c r="T10" s="128" t="s">
        <v>1126</v>
      </c>
      <c r="U10" s="61">
        <v>0</v>
      </c>
      <c r="V10" s="61">
        <v>55.965217391304343</v>
      </c>
      <c r="W10" s="61">
        <v>100</v>
      </c>
      <c r="X10" s="61">
        <f t="shared" si="7"/>
        <v>45.771867526150857</v>
      </c>
      <c r="Y10" s="46">
        <f t="shared" si="4"/>
        <v>7.6641185602785677</v>
      </c>
      <c r="Z10">
        <f t="shared" si="5"/>
        <v>63.86765466898806</v>
      </c>
      <c r="AA10" s="32">
        <f t="shared" si="6"/>
        <v>8</v>
      </c>
      <c r="AB10" s="32"/>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row>
    <row r="11" spans="1:263" x14ac:dyDescent="0.25">
      <c r="A11" s="128" t="s">
        <v>473</v>
      </c>
      <c r="B11" s="128" t="s">
        <v>1127</v>
      </c>
      <c r="C11" s="128" t="s">
        <v>732</v>
      </c>
      <c r="D11" s="128">
        <v>30.16</v>
      </c>
      <c r="E11" s="128">
        <v>1</v>
      </c>
      <c r="F11" s="128">
        <v>1</v>
      </c>
      <c r="G11" s="128">
        <v>1</v>
      </c>
      <c r="H11">
        <f t="shared" si="0"/>
        <v>33.159999999999997</v>
      </c>
      <c r="I11" s="120">
        <f t="shared" si="1"/>
        <v>16.579999999999998</v>
      </c>
      <c r="K11" s="128" t="s">
        <v>1127</v>
      </c>
      <c r="L11" s="128">
        <v>2020</v>
      </c>
      <c r="M11" s="128">
        <v>87.54</v>
      </c>
      <c r="N11" s="128">
        <v>25.8</v>
      </c>
      <c r="O11" s="128">
        <v>12.37</v>
      </c>
      <c r="P11" s="128">
        <v>0.28000000000000003</v>
      </c>
      <c r="Q11">
        <f t="shared" si="2"/>
        <v>125.99000000000001</v>
      </c>
      <c r="R11">
        <f t="shared" si="3"/>
        <v>54.778260869565223</v>
      </c>
      <c r="T11" s="128" t="s">
        <v>1127</v>
      </c>
      <c r="U11" s="61">
        <v>16.579999999999998</v>
      </c>
      <c r="V11" s="61">
        <v>54.778260869565223</v>
      </c>
      <c r="W11" s="61">
        <f t="shared" ref="W11:W22" si="8">100*((V11-U11)/U11)</f>
        <v>230.38758063670221</v>
      </c>
      <c r="X11" s="61">
        <f t="shared" si="7"/>
        <v>45.771867526150857</v>
      </c>
      <c r="Y11" s="46">
        <f t="shared" si="4"/>
        <v>8.7581393909944314</v>
      </c>
      <c r="Z11">
        <f t="shared" si="5"/>
        <v>72.984494924953594</v>
      </c>
      <c r="AA11" s="32">
        <f t="shared" si="6"/>
        <v>10</v>
      </c>
      <c r="AB11" s="32"/>
      <c r="AE11" s="20" t="s">
        <v>505</v>
      </c>
      <c r="AF11" s="20" t="s">
        <v>506</v>
      </c>
      <c r="AG11" s="20"/>
    </row>
    <row r="12" spans="1:263" x14ac:dyDescent="0.25">
      <c r="A12" s="128" t="s">
        <v>473</v>
      </c>
      <c r="B12" s="128" t="s">
        <v>1128</v>
      </c>
      <c r="C12" s="128" t="s">
        <v>732</v>
      </c>
      <c r="D12" s="128">
        <v>51</v>
      </c>
      <c r="E12" s="128">
        <v>0</v>
      </c>
      <c r="F12" s="128">
        <v>0</v>
      </c>
      <c r="G12" s="128">
        <v>0</v>
      </c>
      <c r="H12">
        <f t="shared" si="0"/>
        <v>51</v>
      </c>
      <c r="I12" s="120">
        <f t="shared" si="1"/>
        <v>25.5</v>
      </c>
      <c r="K12" s="128" t="s">
        <v>1128</v>
      </c>
      <c r="L12" s="128">
        <v>2020</v>
      </c>
      <c r="M12" s="128">
        <v>51</v>
      </c>
      <c r="N12" s="128">
        <v>21</v>
      </c>
      <c r="O12" s="128">
        <v>15</v>
      </c>
      <c r="P12" s="128">
        <v>0</v>
      </c>
      <c r="Q12">
        <f t="shared" si="2"/>
        <v>87</v>
      </c>
      <c r="R12">
        <f t="shared" si="3"/>
        <v>37.826086956521735</v>
      </c>
      <c r="T12" s="128" t="s">
        <v>1128</v>
      </c>
      <c r="U12" s="61">
        <v>25.5</v>
      </c>
      <c r="V12" s="61">
        <v>37.826086956521735</v>
      </c>
      <c r="W12" s="61">
        <f t="shared" si="8"/>
        <v>48.337595907928375</v>
      </c>
      <c r="X12" s="61">
        <f t="shared" si="7"/>
        <v>45.771867526150857</v>
      </c>
      <c r="Y12" s="46">
        <f t="shared" si="4"/>
        <v>5.4988883551993268</v>
      </c>
      <c r="Z12">
        <f t="shared" si="5"/>
        <v>45.824069626661057</v>
      </c>
      <c r="AA12" s="32">
        <f t="shared" si="6"/>
        <v>4</v>
      </c>
      <c r="AB12" s="32"/>
      <c r="AE12" s="20">
        <v>0</v>
      </c>
      <c r="AF12" s="20">
        <v>19</v>
      </c>
      <c r="AG12" s="20">
        <v>0</v>
      </c>
    </row>
    <row r="13" spans="1:263" x14ac:dyDescent="0.25">
      <c r="A13" s="128" t="s">
        <v>473</v>
      </c>
      <c r="B13" s="128" t="s">
        <v>1129</v>
      </c>
      <c r="C13" s="128" t="s">
        <v>732</v>
      </c>
      <c r="D13" s="128">
        <v>70</v>
      </c>
      <c r="E13" s="128">
        <v>0</v>
      </c>
      <c r="F13" s="128">
        <v>0</v>
      </c>
      <c r="G13" s="128">
        <v>0</v>
      </c>
      <c r="H13">
        <f t="shared" si="0"/>
        <v>70</v>
      </c>
      <c r="I13" s="120">
        <f t="shared" si="1"/>
        <v>35</v>
      </c>
      <c r="K13" s="128" t="s">
        <v>1129</v>
      </c>
      <c r="L13" s="128">
        <v>2020</v>
      </c>
      <c r="M13" s="128">
        <v>70</v>
      </c>
      <c r="N13" s="128">
        <v>50</v>
      </c>
      <c r="O13" s="128">
        <v>0</v>
      </c>
      <c r="P13" s="128">
        <v>0</v>
      </c>
      <c r="Q13">
        <f t="shared" si="2"/>
        <v>120</v>
      </c>
      <c r="R13">
        <f t="shared" si="3"/>
        <v>52.173913043478258</v>
      </c>
      <c r="T13" s="128" t="s">
        <v>1129</v>
      </c>
      <c r="U13" s="61">
        <v>35</v>
      </c>
      <c r="V13" s="61">
        <v>52.173913043478258</v>
      </c>
      <c r="W13" s="61">
        <f t="shared" si="8"/>
        <v>49.06832298136645</v>
      </c>
      <c r="X13" s="61">
        <f t="shared" si="7"/>
        <v>45.771867526150857</v>
      </c>
      <c r="Y13" s="46">
        <f t="shared" si="4"/>
        <v>7.2351362977341358</v>
      </c>
      <c r="Z13">
        <f t="shared" si="5"/>
        <v>60.292802481117803</v>
      </c>
      <c r="AA13" s="32">
        <f t="shared" si="6"/>
        <v>8</v>
      </c>
      <c r="AB13" s="32"/>
      <c r="AE13" s="20">
        <v>20</v>
      </c>
      <c r="AF13" s="20">
        <v>29</v>
      </c>
      <c r="AG13" s="20">
        <v>1</v>
      </c>
    </row>
    <row r="14" spans="1:263" x14ac:dyDescent="0.25">
      <c r="A14" s="128" t="s">
        <v>473</v>
      </c>
      <c r="B14" s="128" t="s">
        <v>1130</v>
      </c>
      <c r="C14" s="128" t="s">
        <v>732</v>
      </c>
      <c r="D14" s="128">
        <v>30</v>
      </c>
      <c r="E14" s="128">
        <v>10</v>
      </c>
      <c r="F14" s="128">
        <v>0</v>
      </c>
      <c r="G14" s="128">
        <v>0</v>
      </c>
      <c r="H14">
        <f t="shared" si="0"/>
        <v>40</v>
      </c>
      <c r="I14" s="120">
        <f t="shared" si="1"/>
        <v>20</v>
      </c>
      <c r="K14" s="128" t="s">
        <v>1130</v>
      </c>
      <c r="L14" s="128">
        <v>2020</v>
      </c>
      <c r="M14" s="128">
        <v>30</v>
      </c>
      <c r="N14" s="128">
        <v>10</v>
      </c>
      <c r="O14" s="128">
        <v>0</v>
      </c>
      <c r="P14" s="128">
        <v>0</v>
      </c>
      <c r="Q14">
        <f t="shared" si="2"/>
        <v>40</v>
      </c>
      <c r="R14">
        <f t="shared" si="3"/>
        <v>17.391304347826086</v>
      </c>
      <c r="T14" s="128" t="s">
        <v>1130</v>
      </c>
      <c r="U14" s="61">
        <v>20</v>
      </c>
      <c r="V14" s="61">
        <v>17.391304347826086</v>
      </c>
      <c r="W14" s="61">
        <f t="shared" si="8"/>
        <v>-13.04347826086957</v>
      </c>
      <c r="X14" s="61">
        <f t="shared" si="7"/>
        <v>45.771867526150857</v>
      </c>
      <c r="Y14" s="46">
        <f t="shared" si="4"/>
        <v>1.8279742257536662</v>
      </c>
      <c r="Z14">
        <f t="shared" si="5"/>
        <v>15.233118547947219</v>
      </c>
      <c r="AA14" s="32">
        <f t="shared" si="6"/>
        <v>0</v>
      </c>
      <c r="AB14" s="32"/>
      <c r="AE14" s="20">
        <v>30</v>
      </c>
      <c r="AF14" s="20">
        <v>39</v>
      </c>
      <c r="AG14" s="20">
        <v>2</v>
      </c>
    </row>
    <row r="15" spans="1:263" x14ac:dyDescent="0.25">
      <c r="A15" s="128" t="s">
        <v>473</v>
      </c>
      <c r="B15" s="128" t="s">
        <v>1131</v>
      </c>
      <c r="C15" s="128" t="s">
        <v>732</v>
      </c>
      <c r="D15" s="128">
        <v>38.5</v>
      </c>
      <c r="E15" s="128">
        <v>47.14</v>
      </c>
      <c r="F15" s="128">
        <v>22.13</v>
      </c>
      <c r="G15" s="128">
        <v>0</v>
      </c>
      <c r="H15">
        <f t="shared" si="0"/>
        <v>107.77</v>
      </c>
      <c r="I15" s="120">
        <f t="shared" si="1"/>
        <v>53.884999999999991</v>
      </c>
      <c r="K15" s="128" t="s">
        <v>1131</v>
      </c>
      <c r="L15" s="128">
        <v>2020</v>
      </c>
      <c r="M15" s="128">
        <v>68</v>
      </c>
      <c r="N15" s="128">
        <v>47.14</v>
      </c>
      <c r="O15" s="128">
        <v>0</v>
      </c>
      <c r="P15" s="128">
        <v>0</v>
      </c>
      <c r="Q15">
        <f t="shared" si="2"/>
        <v>115.14</v>
      </c>
      <c r="R15">
        <f t="shared" si="3"/>
        <v>50.060869565217395</v>
      </c>
      <c r="T15" s="128" t="s">
        <v>1131</v>
      </c>
      <c r="U15" s="61">
        <v>53.884999999999991</v>
      </c>
      <c r="V15" s="61">
        <v>50.060869565217395</v>
      </c>
      <c r="W15" s="61">
        <f t="shared" si="8"/>
        <v>-7.0968366610050975</v>
      </c>
      <c r="X15" s="61">
        <f t="shared" si="7"/>
        <v>45.771867526150857</v>
      </c>
      <c r="Y15" s="46">
        <f t="shared" si="4"/>
        <v>5.8663944604523506</v>
      </c>
      <c r="Z15">
        <f t="shared" si="5"/>
        <v>48.886620503769592</v>
      </c>
      <c r="AA15" s="32">
        <f t="shared" si="6"/>
        <v>4</v>
      </c>
      <c r="AB15" s="32"/>
      <c r="AE15" s="20">
        <v>40</v>
      </c>
      <c r="AF15" s="20">
        <v>49</v>
      </c>
      <c r="AG15" s="20">
        <v>4</v>
      </c>
    </row>
    <row r="16" spans="1:263" x14ac:dyDescent="0.25">
      <c r="A16" s="128" t="s">
        <v>473</v>
      </c>
      <c r="B16" s="128" t="s">
        <v>1132</v>
      </c>
      <c r="C16" s="128" t="s">
        <v>732</v>
      </c>
      <c r="D16" s="128">
        <v>51</v>
      </c>
      <c r="E16" s="128">
        <v>0</v>
      </c>
      <c r="F16" s="128">
        <v>0</v>
      </c>
      <c r="G16" s="128">
        <v>0</v>
      </c>
      <c r="H16">
        <f t="shared" si="0"/>
        <v>51</v>
      </c>
      <c r="I16" s="120">
        <f t="shared" si="1"/>
        <v>25.5</v>
      </c>
      <c r="K16" s="128" t="s">
        <v>1132</v>
      </c>
      <c r="L16" s="128">
        <v>2020</v>
      </c>
      <c r="M16" s="128">
        <v>51</v>
      </c>
      <c r="N16" s="128">
        <v>51</v>
      </c>
      <c r="O16" s="128">
        <v>0</v>
      </c>
      <c r="P16" s="128">
        <v>0</v>
      </c>
      <c r="Q16">
        <f t="shared" si="2"/>
        <v>102</v>
      </c>
      <c r="R16">
        <f t="shared" si="3"/>
        <v>44.347826086956523</v>
      </c>
      <c r="T16" s="128" t="s">
        <v>1132</v>
      </c>
      <c r="U16" s="61">
        <v>25.5</v>
      </c>
      <c r="V16" s="61">
        <v>44.347826086956523</v>
      </c>
      <c r="W16" s="61">
        <f t="shared" si="8"/>
        <v>73.913043478260875</v>
      </c>
      <c r="X16" s="61">
        <f t="shared" si="7"/>
        <v>45.771867526150857</v>
      </c>
      <c r="Y16" s="46">
        <f t="shared" si="4"/>
        <v>6.7893054743524113</v>
      </c>
      <c r="Z16">
        <f t="shared" si="5"/>
        <v>56.577545619603434</v>
      </c>
      <c r="AA16" s="32">
        <f t="shared" si="6"/>
        <v>6</v>
      </c>
      <c r="AB16" s="32"/>
      <c r="AE16" s="20">
        <v>50</v>
      </c>
      <c r="AF16" s="20">
        <v>59</v>
      </c>
      <c r="AG16" s="20">
        <v>6</v>
      </c>
    </row>
    <row r="17" spans="1:263" s="107" customFormat="1" x14ac:dyDescent="0.25">
      <c r="A17" s="128" t="s">
        <v>473</v>
      </c>
      <c r="B17" s="128" t="s">
        <v>1133</v>
      </c>
      <c r="C17" s="128" t="s">
        <v>732</v>
      </c>
      <c r="D17" s="128">
        <v>76</v>
      </c>
      <c r="E17" s="128">
        <v>0</v>
      </c>
      <c r="F17" s="128">
        <v>0</v>
      </c>
      <c r="G17" s="128">
        <v>0</v>
      </c>
      <c r="H17">
        <f t="shared" si="0"/>
        <v>76</v>
      </c>
      <c r="I17" s="120">
        <f t="shared" si="1"/>
        <v>38</v>
      </c>
      <c r="J17"/>
      <c r="K17" s="128" t="s">
        <v>1133</v>
      </c>
      <c r="L17" s="128">
        <v>2020</v>
      </c>
      <c r="M17" s="128">
        <v>80</v>
      </c>
      <c r="N17" s="128">
        <v>39.03</v>
      </c>
      <c r="O17" s="128">
        <v>0</v>
      </c>
      <c r="P17" s="128">
        <v>0</v>
      </c>
      <c r="Q17">
        <f t="shared" si="2"/>
        <v>119.03</v>
      </c>
      <c r="R17">
        <f t="shared" si="3"/>
        <v>51.752173913043478</v>
      </c>
      <c r="S17"/>
      <c r="T17" s="128" t="s">
        <v>1133</v>
      </c>
      <c r="U17" s="61">
        <v>38</v>
      </c>
      <c r="V17" s="61">
        <v>51.752173913043478</v>
      </c>
      <c r="W17" s="61">
        <f t="shared" si="8"/>
        <v>36.189931350114421</v>
      </c>
      <c r="X17" s="61">
        <f t="shared" si="7"/>
        <v>45.771867526150857</v>
      </c>
      <c r="Y17" s="46">
        <f t="shared" si="4"/>
        <v>6.9288231521985706</v>
      </c>
      <c r="Z17">
        <f t="shared" si="5"/>
        <v>57.740192934988087</v>
      </c>
      <c r="AA17" s="32">
        <f t="shared" si="6"/>
        <v>6</v>
      </c>
      <c r="AB17" s="32"/>
      <c r="AC17"/>
      <c r="AD17"/>
      <c r="AE17" s="20">
        <v>60</v>
      </c>
      <c r="AF17" s="20">
        <v>69</v>
      </c>
      <c r="AG17" s="20">
        <v>8</v>
      </c>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row>
    <row r="18" spans="1:263" s="107" customFormat="1" x14ac:dyDescent="0.25">
      <c r="A18" s="128" t="s">
        <v>473</v>
      </c>
      <c r="B18" s="128" t="s">
        <v>1134</v>
      </c>
      <c r="C18" s="128" t="s">
        <v>732</v>
      </c>
      <c r="D18" s="128">
        <v>56.33</v>
      </c>
      <c r="E18" s="128">
        <v>7.19</v>
      </c>
      <c r="F18" s="128"/>
      <c r="G18" s="128"/>
      <c r="H18">
        <f t="shared" si="0"/>
        <v>63.519999999999996</v>
      </c>
      <c r="I18" s="120">
        <f t="shared" si="1"/>
        <v>31.759999999999998</v>
      </c>
      <c r="J18"/>
      <c r="K18" s="128" t="s">
        <v>1134</v>
      </c>
      <c r="L18" s="128">
        <v>2020</v>
      </c>
      <c r="M18" s="128">
        <v>88.73</v>
      </c>
      <c r="N18" s="128">
        <v>19.079999999999998</v>
      </c>
      <c r="O18" s="128">
        <v>11.15</v>
      </c>
      <c r="P18" s="128">
        <v>0.56999999999999995</v>
      </c>
      <c r="Q18">
        <f t="shared" si="2"/>
        <v>119.53</v>
      </c>
      <c r="R18">
        <f t="shared" si="3"/>
        <v>51.969565217391299</v>
      </c>
      <c r="S18"/>
      <c r="T18" s="128" t="s">
        <v>1134</v>
      </c>
      <c r="U18" s="61">
        <v>31.759999999999998</v>
      </c>
      <c r="V18" s="61">
        <v>51.969565217391299</v>
      </c>
      <c r="W18" s="61">
        <f t="shared" si="8"/>
        <v>63.632132296572109</v>
      </c>
      <c r="X18" s="61">
        <f t="shared" si="7"/>
        <v>45.771867526150857</v>
      </c>
      <c r="Y18" s="46">
        <f t="shared" si="4"/>
        <v>7.4997834980009284</v>
      </c>
      <c r="Z18">
        <f t="shared" si="5"/>
        <v>62.498195816674404</v>
      </c>
      <c r="AA18" s="32">
        <f t="shared" si="6"/>
        <v>8</v>
      </c>
      <c r="AB18" s="32"/>
      <c r="AC18"/>
      <c r="AD18"/>
      <c r="AE18" s="20">
        <v>70</v>
      </c>
      <c r="AF18" s="20">
        <v>79</v>
      </c>
      <c r="AG18" s="20">
        <v>10</v>
      </c>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row>
    <row r="19" spans="1:263" s="107" customFormat="1" x14ac:dyDescent="0.25">
      <c r="A19" s="128" t="s">
        <v>473</v>
      </c>
      <c r="B19" s="128" t="s">
        <v>1135</v>
      </c>
      <c r="C19" s="128" t="s">
        <v>732</v>
      </c>
      <c r="D19" s="128">
        <v>72.5</v>
      </c>
      <c r="E19" s="128">
        <v>15.65</v>
      </c>
      <c r="F19" s="128">
        <v>20.63</v>
      </c>
      <c r="G19" s="128">
        <v>0</v>
      </c>
      <c r="H19">
        <f t="shared" si="0"/>
        <v>108.78</v>
      </c>
      <c r="I19" s="120">
        <f t="shared" si="1"/>
        <v>54.390000000000008</v>
      </c>
      <c r="J19"/>
      <c r="K19" s="128" t="s">
        <v>1135</v>
      </c>
      <c r="L19" s="128">
        <v>2020</v>
      </c>
      <c r="M19" s="128">
        <v>72.5</v>
      </c>
      <c r="N19" s="128">
        <v>15.65</v>
      </c>
      <c r="O19" s="128">
        <v>20.63</v>
      </c>
      <c r="P19" s="128">
        <v>0</v>
      </c>
      <c r="Q19">
        <f t="shared" si="2"/>
        <v>108.78</v>
      </c>
      <c r="R19">
        <f t="shared" si="3"/>
        <v>47.295652173913041</v>
      </c>
      <c r="S19"/>
      <c r="T19" s="128" t="s">
        <v>1135</v>
      </c>
      <c r="U19" s="61">
        <v>54.390000000000008</v>
      </c>
      <c r="V19" s="61">
        <v>47.295652173913041</v>
      </c>
      <c r="W19" s="61">
        <f t="shared" si="8"/>
        <v>-13.043478260869582</v>
      </c>
      <c r="X19" s="61">
        <f t="shared" si="7"/>
        <v>45.771867526150857</v>
      </c>
      <c r="Y19" s="46">
        <f t="shared" si="4"/>
        <v>5.4164959648841</v>
      </c>
      <c r="Z19">
        <f t="shared" si="5"/>
        <v>45.137466374034169</v>
      </c>
      <c r="AA19" s="32">
        <f t="shared" si="6"/>
        <v>4</v>
      </c>
      <c r="AB19" s="32"/>
      <c r="AC19"/>
      <c r="AD19"/>
      <c r="AE19" s="20">
        <v>80</v>
      </c>
      <c r="AF19" s="20">
        <v>120</v>
      </c>
      <c r="AG19" s="20">
        <v>12</v>
      </c>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row>
    <row r="20" spans="1:263" s="107" customFormat="1" x14ac:dyDescent="0.25">
      <c r="A20" s="128" t="s">
        <v>473</v>
      </c>
      <c r="B20" s="128" t="s">
        <v>1136</v>
      </c>
      <c r="C20" s="128" t="s">
        <v>732</v>
      </c>
      <c r="D20" s="128">
        <v>100</v>
      </c>
      <c r="E20" s="128">
        <v>85</v>
      </c>
      <c r="F20" s="128">
        <v>15</v>
      </c>
      <c r="G20" s="128">
        <v>0</v>
      </c>
      <c r="H20">
        <f t="shared" si="0"/>
        <v>200</v>
      </c>
      <c r="I20" s="120">
        <f t="shared" si="1"/>
        <v>100</v>
      </c>
      <c r="J20"/>
      <c r="K20" s="128" t="s">
        <v>1136</v>
      </c>
      <c r="L20" s="128">
        <v>2020</v>
      </c>
      <c r="M20" s="128">
        <v>100</v>
      </c>
      <c r="N20" s="128">
        <v>77.5</v>
      </c>
      <c r="O20" s="128">
        <v>17.5</v>
      </c>
      <c r="P20" s="128">
        <v>0</v>
      </c>
      <c r="Q20">
        <f t="shared" si="2"/>
        <v>195</v>
      </c>
      <c r="R20">
        <f t="shared" si="3"/>
        <v>84.782608695652172</v>
      </c>
      <c r="S20"/>
      <c r="T20" s="128" t="s">
        <v>1136</v>
      </c>
      <c r="U20" s="61">
        <v>100</v>
      </c>
      <c r="V20" s="61">
        <v>84.782608695652172</v>
      </c>
      <c r="W20" s="61">
        <f t="shared" si="8"/>
        <v>-15.217391304347828</v>
      </c>
      <c r="X20" s="61">
        <f t="shared" si="7"/>
        <v>45.771867526150857</v>
      </c>
      <c r="Y20" s="46">
        <f t="shared" si="4"/>
        <v>12</v>
      </c>
      <c r="Z20">
        <f t="shared" si="5"/>
        <v>100</v>
      </c>
      <c r="AA20" s="32">
        <f t="shared" si="6"/>
        <v>12</v>
      </c>
      <c r="AB20" s="32"/>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row>
    <row r="21" spans="1:263" s="107" customFormat="1" x14ac:dyDescent="0.25">
      <c r="A21" s="128" t="s">
        <v>473</v>
      </c>
      <c r="B21" s="128" t="s">
        <v>1137</v>
      </c>
      <c r="C21" s="128" t="s">
        <v>732</v>
      </c>
      <c r="D21" s="128">
        <v>60</v>
      </c>
      <c r="E21" s="128">
        <v>60</v>
      </c>
      <c r="F21" s="128">
        <v>0</v>
      </c>
      <c r="G21" s="128">
        <v>0</v>
      </c>
      <c r="H21">
        <f t="shared" si="0"/>
        <v>120</v>
      </c>
      <c r="I21" s="120">
        <f t="shared" si="1"/>
        <v>60</v>
      </c>
      <c r="J21"/>
      <c r="K21" s="128" t="s">
        <v>1137</v>
      </c>
      <c r="L21" s="128">
        <v>2020</v>
      </c>
      <c r="M21" s="128">
        <v>100</v>
      </c>
      <c r="N21" s="128">
        <v>100</v>
      </c>
      <c r="O21" s="128">
        <v>30</v>
      </c>
      <c r="P21" s="128">
        <v>0</v>
      </c>
      <c r="Q21">
        <f t="shared" si="2"/>
        <v>230</v>
      </c>
      <c r="R21">
        <f t="shared" si="3"/>
        <v>100</v>
      </c>
      <c r="S21"/>
      <c r="T21" s="128" t="s">
        <v>1137</v>
      </c>
      <c r="U21" s="61">
        <v>60</v>
      </c>
      <c r="V21" s="61">
        <v>100</v>
      </c>
      <c r="W21" s="61">
        <f t="shared" si="8"/>
        <v>66.666666666666657</v>
      </c>
      <c r="X21" s="61">
        <f t="shared" si="7"/>
        <v>45.771867526150857</v>
      </c>
      <c r="Y21" s="46">
        <f t="shared" si="4"/>
        <v>12</v>
      </c>
      <c r="Z21">
        <f t="shared" si="5"/>
        <v>100</v>
      </c>
      <c r="AA21" s="32">
        <f t="shared" si="6"/>
        <v>12</v>
      </c>
      <c r="AB21" s="32"/>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row>
    <row r="22" spans="1:263" s="107" customFormat="1" x14ac:dyDescent="0.25">
      <c r="A22" s="128" t="s">
        <v>473</v>
      </c>
      <c r="B22" s="128" t="s">
        <v>1138</v>
      </c>
      <c r="C22" s="128" t="s">
        <v>732</v>
      </c>
      <c r="D22" s="128">
        <v>55.46</v>
      </c>
      <c r="E22" s="128">
        <v>15.79</v>
      </c>
      <c r="F22" s="128">
        <v>0</v>
      </c>
      <c r="G22" s="128">
        <v>0</v>
      </c>
      <c r="H22">
        <f t="shared" si="0"/>
        <v>71.25</v>
      </c>
      <c r="I22" s="120">
        <f t="shared" si="1"/>
        <v>35.625</v>
      </c>
      <c r="J22"/>
      <c r="K22" s="128" t="s">
        <v>1138</v>
      </c>
      <c r="L22" s="128">
        <v>2020</v>
      </c>
      <c r="M22" s="128">
        <v>71.42</v>
      </c>
      <c r="N22" s="128">
        <v>35.71</v>
      </c>
      <c r="O22" s="128">
        <v>0</v>
      </c>
      <c r="P22" s="128">
        <v>0</v>
      </c>
      <c r="Q22">
        <f t="shared" si="2"/>
        <v>107.13</v>
      </c>
      <c r="R22">
        <f t="shared" si="3"/>
        <v>46.578260869565213</v>
      </c>
      <c r="S22"/>
      <c r="T22" s="128" t="s">
        <v>1138</v>
      </c>
      <c r="U22" s="61">
        <v>35.625</v>
      </c>
      <c r="V22" s="61">
        <v>46.578260869565213</v>
      </c>
      <c r="W22" s="61">
        <f t="shared" si="8"/>
        <v>30.74599542334095</v>
      </c>
      <c r="X22" s="61">
        <f t="shared" si="7"/>
        <v>45.771867526150857</v>
      </c>
      <c r="Y22" s="46">
        <f t="shared" si="4"/>
        <v>6.1998625550251409</v>
      </c>
      <c r="Z22">
        <f t="shared" si="5"/>
        <v>51.665521291876168</v>
      </c>
      <c r="AA22" s="32">
        <f t="shared" si="6"/>
        <v>6</v>
      </c>
      <c r="AB22" s="3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row>
    <row r="23" spans="1:263" x14ac:dyDescent="0.25">
      <c r="A23" s="128" t="s">
        <v>473</v>
      </c>
      <c r="B23" s="128" t="s">
        <v>1139</v>
      </c>
      <c r="C23" s="128" t="s">
        <v>732</v>
      </c>
      <c r="D23" s="128"/>
      <c r="E23" s="128"/>
      <c r="F23" s="128"/>
      <c r="G23" s="128"/>
      <c r="H23">
        <f t="shared" si="0"/>
        <v>0</v>
      </c>
      <c r="I23" s="120">
        <f t="shared" si="1"/>
        <v>0</v>
      </c>
      <c r="K23" s="128" t="s">
        <v>1139</v>
      </c>
      <c r="L23" s="128">
        <v>2020</v>
      </c>
      <c r="M23" s="128">
        <v>100</v>
      </c>
      <c r="N23" s="128">
        <v>58</v>
      </c>
      <c r="O23" s="128">
        <v>18</v>
      </c>
      <c r="P23" s="128">
        <v>0</v>
      </c>
      <c r="Q23">
        <f t="shared" si="2"/>
        <v>176</v>
      </c>
      <c r="R23">
        <f t="shared" si="3"/>
        <v>76.521739130434781</v>
      </c>
      <c r="T23" s="128" t="s">
        <v>1139</v>
      </c>
      <c r="U23" s="61">
        <v>0</v>
      </c>
      <c r="V23" s="61">
        <v>76.521739130434781</v>
      </c>
      <c r="W23" s="61">
        <v>100</v>
      </c>
      <c r="X23" s="61">
        <f t="shared" si="7"/>
        <v>45.771867526150857</v>
      </c>
      <c r="Y23" s="46">
        <f t="shared" si="4"/>
        <v>11.168139631540731</v>
      </c>
      <c r="Z23">
        <f t="shared" si="5"/>
        <v>93.067830262839422</v>
      </c>
      <c r="AA23" s="32">
        <f t="shared" si="6"/>
        <v>12</v>
      </c>
      <c r="AB23" s="32"/>
    </row>
    <row r="24" spans="1:263" s="107" customFormat="1" x14ac:dyDescent="0.25">
      <c r="A24" s="128" t="s">
        <v>473</v>
      </c>
      <c r="B24" s="128" t="s">
        <v>1140</v>
      </c>
      <c r="C24" s="128" t="s">
        <v>732</v>
      </c>
      <c r="D24" s="128">
        <v>100</v>
      </c>
      <c r="E24" s="128">
        <v>32.08</v>
      </c>
      <c r="F24" s="128">
        <v>21.5</v>
      </c>
      <c r="G24" s="128">
        <v>15.25</v>
      </c>
      <c r="H24">
        <f t="shared" si="0"/>
        <v>168.82999999999998</v>
      </c>
      <c r="I24" s="120">
        <f t="shared" si="1"/>
        <v>84.414999999999992</v>
      </c>
      <c r="J24"/>
      <c r="K24" s="128" t="s">
        <v>1140</v>
      </c>
      <c r="L24" s="128">
        <v>2020</v>
      </c>
      <c r="M24" s="128">
        <v>100</v>
      </c>
      <c r="N24" s="128">
        <v>32.08</v>
      </c>
      <c r="O24" s="128">
        <v>21.5</v>
      </c>
      <c r="P24" s="128">
        <v>15.25</v>
      </c>
      <c r="Q24">
        <f t="shared" si="2"/>
        <v>168.82999999999998</v>
      </c>
      <c r="R24">
        <f t="shared" si="3"/>
        <v>73.404347826086948</v>
      </c>
      <c r="S24"/>
      <c r="T24" s="128" t="s">
        <v>1140</v>
      </c>
      <c r="U24" s="61">
        <v>84.414999999999992</v>
      </c>
      <c r="V24" s="61">
        <v>73.404347826086948</v>
      </c>
      <c r="W24" s="61">
        <f t="shared" ref="W24:W32" si="9">100*((V24-U24)/U24)</f>
        <v>-13.043478260869568</v>
      </c>
      <c r="X24" s="61">
        <f t="shared" si="7"/>
        <v>45.771867526150857</v>
      </c>
      <c r="Y24" s="46">
        <f t="shared" si="4"/>
        <v>8.5495394431449707</v>
      </c>
      <c r="Z24">
        <f t="shared" si="5"/>
        <v>71.246162026208097</v>
      </c>
      <c r="AA24" s="32">
        <f t="shared" si="6"/>
        <v>10</v>
      </c>
      <c r="AB24" s="32"/>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row>
    <row r="25" spans="1:263" x14ac:dyDescent="0.25">
      <c r="A25" s="128" t="s">
        <v>473</v>
      </c>
      <c r="B25" s="128" t="s">
        <v>1141</v>
      </c>
      <c r="C25" s="128" t="s">
        <v>732</v>
      </c>
      <c r="D25" s="128">
        <v>100</v>
      </c>
      <c r="E25" s="128">
        <v>60</v>
      </c>
      <c r="F25" s="128">
        <v>0</v>
      </c>
      <c r="G25" s="128">
        <v>0</v>
      </c>
      <c r="H25">
        <f t="shared" si="0"/>
        <v>160</v>
      </c>
      <c r="I25" s="120">
        <f t="shared" si="1"/>
        <v>80</v>
      </c>
      <c r="K25" s="128" t="s">
        <v>1141</v>
      </c>
      <c r="L25" s="128">
        <v>2020</v>
      </c>
      <c r="M25" s="128">
        <v>100</v>
      </c>
      <c r="N25" s="128">
        <v>60</v>
      </c>
      <c r="O25" s="128">
        <v>0</v>
      </c>
      <c r="P25" s="128">
        <v>0</v>
      </c>
      <c r="Q25">
        <f t="shared" si="2"/>
        <v>160</v>
      </c>
      <c r="R25">
        <f t="shared" si="3"/>
        <v>69.565217391304344</v>
      </c>
      <c r="T25" s="128" t="s">
        <v>1141</v>
      </c>
      <c r="U25" s="61">
        <v>80</v>
      </c>
      <c r="V25" s="61">
        <v>69.565217391304344</v>
      </c>
      <c r="W25" s="61">
        <f t="shared" si="9"/>
        <v>-13.04347826086957</v>
      </c>
      <c r="X25" s="61">
        <f t="shared" si="7"/>
        <v>45.771867526150857</v>
      </c>
      <c r="Y25" s="46">
        <f t="shared" si="4"/>
        <v>8.0888437909710582</v>
      </c>
      <c r="Z25">
        <f t="shared" si="5"/>
        <v>67.407031591425479</v>
      </c>
      <c r="AA25" s="32">
        <f t="shared" si="6"/>
        <v>8</v>
      </c>
      <c r="AB25" s="32"/>
    </row>
    <row r="26" spans="1:263" x14ac:dyDescent="0.25">
      <c r="A26" s="128" t="s">
        <v>473</v>
      </c>
      <c r="B26" s="128" t="s">
        <v>1142</v>
      </c>
      <c r="C26" s="128" t="s">
        <v>732</v>
      </c>
      <c r="D26" s="128">
        <v>74</v>
      </c>
      <c r="E26" s="128">
        <v>38.340000000000003</v>
      </c>
      <c r="F26" s="128">
        <v>6.72</v>
      </c>
      <c r="G26" s="128">
        <v>0</v>
      </c>
      <c r="H26">
        <f t="shared" si="0"/>
        <v>119.06</v>
      </c>
      <c r="I26" s="120">
        <f t="shared" si="1"/>
        <v>59.530000000000008</v>
      </c>
      <c r="K26" s="128" t="s">
        <v>1142</v>
      </c>
      <c r="L26" s="128">
        <v>2020</v>
      </c>
      <c r="M26" s="128">
        <v>100</v>
      </c>
      <c r="N26" s="128">
        <v>86.84</v>
      </c>
      <c r="O26" s="128">
        <v>1.32</v>
      </c>
      <c r="P26" s="128">
        <v>0</v>
      </c>
      <c r="Q26">
        <f t="shared" si="2"/>
        <v>188.16</v>
      </c>
      <c r="R26">
        <f t="shared" si="3"/>
        <v>81.80869565217391</v>
      </c>
      <c r="T26" s="128" t="s">
        <v>1142</v>
      </c>
      <c r="U26" s="61">
        <v>59.530000000000008</v>
      </c>
      <c r="V26" s="61">
        <v>81.80869565217391</v>
      </c>
      <c r="W26" s="61">
        <f t="shared" si="9"/>
        <v>37.42431656672921</v>
      </c>
      <c r="X26" s="61">
        <f t="shared" si="7"/>
        <v>45.771867526150857</v>
      </c>
      <c r="Y26" s="46">
        <f t="shared" si="4"/>
        <v>12</v>
      </c>
      <c r="Z26">
        <f t="shared" si="5"/>
        <v>100</v>
      </c>
      <c r="AA26" s="32">
        <f t="shared" si="6"/>
        <v>12</v>
      </c>
      <c r="AB26" s="32"/>
    </row>
    <row r="27" spans="1:263" x14ac:dyDescent="0.25">
      <c r="A27" s="128" t="s">
        <v>473</v>
      </c>
      <c r="B27" s="128" t="s">
        <v>1143</v>
      </c>
      <c r="C27" s="128" t="s">
        <v>732</v>
      </c>
      <c r="D27" s="128">
        <v>100</v>
      </c>
      <c r="E27" s="128"/>
      <c r="F27" s="128"/>
      <c r="G27" s="128"/>
      <c r="H27">
        <f t="shared" si="0"/>
        <v>100</v>
      </c>
      <c r="I27" s="120">
        <f t="shared" si="1"/>
        <v>50</v>
      </c>
      <c r="K27" s="128" t="s">
        <v>1143</v>
      </c>
      <c r="L27" s="128">
        <v>2020</v>
      </c>
      <c r="M27" s="128">
        <v>100</v>
      </c>
      <c r="N27" s="128">
        <v>36</v>
      </c>
      <c r="O27" s="128"/>
      <c r="P27" s="128"/>
      <c r="Q27">
        <f t="shared" si="2"/>
        <v>136</v>
      </c>
      <c r="R27">
        <f t="shared" si="3"/>
        <v>59.130434782608695</v>
      </c>
      <c r="T27" s="128" t="s">
        <v>1143</v>
      </c>
      <c r="U27" s="61">
        <v>50</v>
      </c>
      <c r="V27" s="61">
        <v>59.130434782608695</v>
      </c>
      <c r="W27" s="61">
        <f t="shared" si="9"/>
        <v>18.260869565217391</v>
      </c>
      <c r="X27" s="61">
        <f t="shared" si="7"/>
        <v>45.771867526150857</v>
      </c>
      <c r="Y27" s="46">
        <f t="shared" si="4"/>
        <v>7.458227388292693</v>
      </c>
      <c r="Z27">
        <f t="shared" si="5"/>
        <v>62.151894902439111</v>
      </c>
      <c r="AA27" s="32">
        <f t="shared" si="6"/>
        <v>8</v>
      </c>
      <c r="AB27" s="32"/>
    </row>
    <row r="28" spans="1:263" x14ac:dyDescent="0.25">
      <c r="A28" s="128" t="s">
        <v>473</v>
      </c>
      <c r="B28" s="128" t="s">
        <v>1144</v>
      </c>
      <c r="C28" s="128" t="s">
        <v>732</v>
      </c>
      <c r="D28" s="128">
        <v>52</v>
      </c>
      <c r="E28" s="128">
        <v>13</v>
      </c>
      <c r="F28" s="128">
        <v>0</v>
      </c>
      <c r="G28" s="128">
        <v>0</v>
      </c>
      <c r="H28">
        <f t="shared" si="0"/>
        <v>65</v>
      </c>
      <c r="I28" s="120">
        <f t="shared" si="1"/>
        <v>32.5</v>
      </c>
      <c r="K28" s="128" t="s">
        <v>1144</v>
      </c>
      <c r="L28" s="128">
        <v>2020</v>
      </c>
      <c r="M28" s="128">
        <v>72</v>
      </c>
      <c r="N28" s="128">
        <v>59</v>
      </c>
      <c r="O28" s="128">
        <v>13</v>
      </c>
      <c r="P28" s="128">
        <v>13</v>
      </c>
      <c r="Q28">
        <f t="shared" si="2"/>
        <v>157</v>
      </c>
      <c r="R28">
        <f t="shared" si="3"/>
        <v>68.260869565217391</v>
      </c>
      <c r="T28" s="128" t="s">
        <v>1144</v>
      </c>
      <c r="U28" s="61">
        <v>32.5</v>
      </c>
      <c r="V28" s="61">
        <v>68.260869565217391</v>
      </c>
      <c r="W28" s="61">
        <f t="shared" si="9"/>
        <v>110.0334448160535</v>
      </c>
      <c r="X28" s="61">
        <f t="shared" si="7"/>
        <v>45.771867526150857</v>
      </c>
      <c r="Y28" s="46">
        <f t="shared" si="4"/>
        <v>10.376052434472692</v>
      </c>
      <c r="Z28">
        <f t="shared" si="5"/>
        <v>86.467103620605769</v>
      </c>
      <c r="AA28" s="32">
        <f t="shared" si="6"/>
        <v>12</v>
      </c>
      <c r="AB28" s="32"/>
    </row>
    <row r="29" spans="1:263" x14ac:dyDescent="0.25">
      <c r="A29" s="128" t="s">
        <v>473</v>
      </c>
      <c r="B29" s="128" t="s">
        <v>1145</v>
      </c>
      <c r="C29" s="128" t="s">
        <v>732</v>
      </c>
      <c r="D29" s="128">
        <v>100</v>
      </c>
      <c r="E29" s="128">
        <v>6.04</v>
      </c>
      <c r="F29" s="128"/>
      <c r="G29" s="128"/>
      <c r="H29">
        <f t="shared" si="0"/>
        <v>106.04</v>
      </c>
      <c r="I29" s="120">
        <f t="shared" si="1"/>
        <v>53.02</v>
      </c>
      <c r="K29" s="128" t="s">
        <v>1145</v>
      </c>
      <c r="L29" s="128">
        <v>2020</v>
      </c>
      <c r="M29" s="128">
        <v>100</v>
      </c>
      <c r="N29" s="128">
        <v>82.04</v>
      </c>
      <c r="O29" s="128"/>
      <c r="P29" s="128"/>
      <c r="Q29">
        <f t="shared" si="2"/>
        <v>182.04000000000002</v>
      </c>
      <c r="R29">
        <f t="shared" si="3"/>
        <v>79.147826086956528</v>
      </c>
      <c r="T29" s="128" t="s">
        <v>1145</v>
      </c>
      <c r="U29" s="61">
        <v>53.02</v>
      </c>
      <c r="V29" s="61">
        <v>79.147826086956528</v>
      </c>
      <c r="W29" s="61">
        <f t="shared" si="9"/>
        <v>49.279189149295597</v>
      </c>
      <c r="X29" s="61">
        <f t="shared" si="7"/>
        <v>45.771867526150857</v>
      </c>
      <c r="Y29" s="46">
        <f t="shared" si="4"/>
        <v>11.682487217081389</v>
      </c>
      <c r="Z29">
        <f t="shared" si="5"/>
        <v>97.354060142344906</v>
      </c>
      <c r="AA29" s="32">
        <f t="shared" si="6"/>
        <v>12</v>
      </c>
      <c r="AB29" s="32"/>
    </row>
    <row r="30" spans="1:263" s="107" customFormat="1" x14ac:dyDescent="0.25">
      <c r="A30" s="128" t="s">
        <v>473</v>
      </c>
      <c r="B30" s="128" t="s">
        <v>1146</v>
      </c>
      <c r="C30" s="128" t="s">
        <v>732</v>
      </c>
      <c r="D30" s="128">
        <v>76.5</v>
      </c>
      <c r="E30" s="128">
        <v>42.5</v>
      </c>
      <c r="F30" s="128">
        <v>0</v>
      </c>
      <c r="G30" s="128">
        <v>0</v>
      </c>
      <c r="H30">
        <f t="shared" si="0"/>
        <v>119</v>
      </c>
      <c r="I30" s="120">
        <f t="shared" si="1"/>
        <v>59.5</v>
      </c>
      <c r="J30"/>
      <c r="K30" s="128" t="s">
        <v>1146</v>
      </c>
      <c r="L30" s="128">
        <v>2020</v>
      </c>
      <c r="M30" s="128">
        <v>100</v>
      </c>
      <c r="N30" s="128">
        <v>70</v>
      </c>
      <c r="O30" s="128">
        <v>0</v>
      </c>
      <c r="P30" s="128">
        <v>0</v>
      </c>
      <c r="Q30">
        <f t="shared" si="2"/>
        <v>170</v>
      </c>
      <c r="R30">
        <f t="shared" si="3"/>
        <v>73.91304347826086</v>
      </c>
      <c r="S30"/>
      <c r="T30" s="128" t="s">
        <v>1146</v>
      </c>
      <c r="U30" s="61">
        <v>59.5</v>
      </c>
      <c r="V30" s="61">
        <v>73.91304347826086</v>
      </c>
      <c r="W30" s="61">
        <f t="shared" si="9"/>
        <v>24.223602484472035</v>
      </c>
      <c r="X30" s="61">
        <f t="shared" si="7"/>
        <v>45.771867526150857</v>
      </c>
      <c r="Y30" s="46">
        <f t="shared" si="4"/>
        <v>11.05431330403791</v>
      </c>
      <c r="Z30">
        <f t="shared" si="5"/>
        <v>92.119277533649253</v>
      </c>
      <c r="AA30" s="32">
        <f t="shared" si="6"/>
        <v>12</v>
      </c>
      <c r="AB30" s="32"/>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row>
    <row r="31" spans="1:263" x14ac:dyDescent="0.25">
      <c r="A31" s="128" t="s">
        <v>473</v>
      </c>
      <c r="B31" s="128" t="s">
        <v>1147</v>
      </c>
      <c r="C31" s="128" t="s">
        <v>732</v>
      </c>
      <c r="D31" s="128">
        <v>100</v>
      </c>
      <c r="E31" s="128">
        <v>18</v>
      </c>
      <c r="F31" s="128">
        <v>0</v>
      </c>
      <c r="G31" s="128">
        <v>0</v>
      </c>
      <c r="H31">
        <f t="shared" si="0"/>
        <v>118</v>
      </c>
      <c r="I31" s="120">
        <f t="shared" si="1"/>
        <v>59</v>
      </c>
      <c r="K31" s="128" t="s">
        <v>1147</v>
      </c>
      <c r="L31" s="128">
        <v>2020</v>
      </c>
      <c r="M31" s="128">
        <v>100</v>
      </c>
      <c r="N31" s="128">
        <v>18</v>
      </c>
      <c r="O31" s="128">
        <v>0</v>
      </c>
      <c r="P31" s="128">
        <v>0</v>
      </c>
      <c r="Q31">
        <f t="shared" si="2"/>
        <v>118</v>
      </c>
      <c r="R31">
        <f t="shared" si="3"/>
        <v>51.304347826086961</v>
      </c>
      <c r="T31" s="128" t="s">
        <v>1147</v>
      </c>
      <c r="U31" s="61">
        <v>59</v>
      </c>
      <c r="V31" s="61">
        <v>51.304347826086961</v>
      </c>
      <c r="W31" s="61">
        <f t="shared" si="9"/>
        <v>-13.043478260869559</v>
      </c>
      <c r="X31" s="61">
        <f t="shared" si="7"/>
        <v>45.771867526150857</v>
      </c>
      <c r="Y31" s="46">
        <f t="shared" si="4"/>
        <v>8.3412698257770401</v>
      </c>
      <c r="Z31">
        <f t="shared" si="5"/>
        <v>69.510581881475332</v>
      </c>
      <c r="AA31" s="32">
        <f t="shared" si="6"/>
        <v>8</v>
      </c>
      <c r="AB31" s="32"/>
    </row>
    <row r="32" spans="1:263" s="107" customFormat="1" x14ac:dyDescent="0.25">
      <c r="A32" s="128" t="s">
        <v>473</v>
      </c>
      <c r="B32" s="128" t="s">
        <v>1148</v>
      </c>
      <c r="C32" s="128" t="s">
        <v>732</v>
      </c>
      <c r="D32" s="128">
        <v>100</v>
      </c>
      <c r="E32" s="128">
        <v>16.670000000000002</v>
      </c>
      <c r="F32" s="128"/>
      <c r="G32" s="128"/>
      <c r="H32">
        <f t="shared" si="0"/>
        <v>116.67</v>
      </c>
      <c r="I32" s="120">
        <f t="shared" si="1"/>
        <v>58.335000000000001</v>
      </c>
      <c r="J32"/>
      <c r="K32" s="128" t="s">
        <v>1148</v>
      </c>
      <c r="L32" s="128">
        <v>2020</v>
      </c>
      <c r="M32"/>
      <c r="N32"/>
      <c r="O32"/>
      <c r="P32"/>
      <c r="Q32">
        <f t="shared" si="2"/>
        <v>0</v>
      </c>
      <c r="R32">
        <f t="shared" si="3"/>
        <v>0</v>
      </c>
      <c r="S32"/>
      <c r="T32" t="s">
        <v>1148</v>
      </c>
      <c r="U32" s="61">
        <v>58.335000000000001</v>
      </c>
      <c r="V32" s="61">
        <v>0</v>
      </c>
      <c r="W32" s="61">
        <f t="shared" si="9"/>
        <v>-100</v>
      </c>
      <c r="X32" s="61">
        <f t="shared" si="7"/>
        <v>45.771867526150857</v>
      </c>
      <c r="Y32" s="46">
        <f t="shared" si="4"/>
        <v>2.1847480866466058</v>
      </c>
      <c r="Z32">
        <f t="shared" si="5"/>
        <v>18.206234055388382</v>
      </c>
      <c r="AA32" s="32">
        <f t="shared" si="6"/>
        <v>0</v>
      </c>
      <c r="AB32" s="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row>
    <row r="33" spans="3:25" x14ac:dyDescent="0.25">
      <c r="U33" s="61"/>
      <c r="V33" s="61"/>
      <c r="W33" s="61"/>
      <c r="X33" s="61"/>
      <c r="Y33" s="46"/>
    </row>
    <row r="34" spans="3:25" x14ac:dyDescent="0.25">
      <c r="D34" s="61"/>
      <c r="U34" s="61"/>
      <c r="V34" s="61"/>
      <c r="W34" s="61"/>
      <c r="X34" s="61"/>
      <c r="Y34" s="46"/>
    </row>
    <row r="35" spans="3:25" x14ac:dyDescent="0.25">
      <c r="D35" s="61"/>
      <c r="U35" s="61"/>
      <c r="V35" s="61"/>
      <c r="W35" s="61"/>
      <c r="X35" s="61"/>
      <c r="Y35" s="46"/>
    </row>
    <row r="36" spans="3:25" x14ac:dyDescent="0.25">
      <c r="D36" s="61"/>
      <c r="U36" s="61"/>
      <c r="V36" s="61"/>
      <c r="W36" s="61"/>
      <c r="X36" s="61"/>
      <c r="Y36" s="46"/>
    </row>
    <row r="37" spans="3:25" x14ac:dyDescent="0.25">
      <c r="C37"/>
      <c r="D37" s="61"/>
      <c r="U37" s="61"/>
      <c r="V37" s="61"/>
      <c r="W37" s="61"/>
      <c r="X37" s="61"/>
      <c r="Y37" s="46"/>
    </row>
    <row r="38" spans="3:25" x14ac:dyDescent="0.25">
      <c r="D38" s="61"/>
      <c r="U38" s="61"/>
      <c r="V38" s="61"/>
      <c r="W38" s="61"/>
      <c r="X38" s="61"/>
      <c r="Y38" s="46"/>
    </row>
    <row r="39" spans="3:25" x14ac:dyDescent="0.25">
      <c r="D39" s="61"/>
      <c r="U39" s="61"/>
      <c r="V39" s="61"/>
      <c r="W39" s="61"/>
      <c r="X39" s="61"/>
      <c r="Y39" s="46"/>
    </row>
    <row r="40" spans="3:25" x14ac:dyDescent="0.25">
      <c r="D40" s="61"/>
      <c r="U40" s="61"/>
      <c r="V40" s="61"/>
      <c r="W40" s="61"/>
      <c r="X40" s="61"/>
      <c r="Y40" s="46"/>
    </row>
    <row r="41" spans="3:25" x14ac:dyDescent="0.25">
      <c r="D41" s="61"/>
      <c r="U41" s="61"/>
      <c r="V41" s="61"/>
      <c r="W41" s="61"/>
      <c r="X41" s="61"/>
      <c r="Y41" s="46"/>
    </row>
    <row r="42" spans="3:25" x14ac:dyDescent="0.25">
      <c r="D42" s="61"/>
      <c r="U42" s="61"/>
      <c r="V42" s="61"/>
      <c r="W42" s="61"/>
      <c r="X42" s="61"/>
      <c r="Y42" s="46"/>
    </row>
    <row r="43" spans="3:25" x14ac:dyDescent="0.25">
      <c r="D43" s="61"/>
      <c r="U43" s="61"/>
      <c r="V43" s="61"/>
      <c r="W43" s="61"/>
      <c r="X43" s="61"/>
      <c r="Y43" s="46"/>
    </row>
    <row r="44" spans="3:25" x14ac:dyDescent="0.25">
      <c r="D44" s="61"/>
      <c r="U44" s="61"/>
      <c r="V44" s="61"/>
      <c r="W44" s="61"/>
      <c r="X44" s="61"/>
      <c r="Y44" s="46"/>
    </row>
    <row r="45" spans="3:25" x14ac:dyDescent="0.25">
      <c r="D45" s="61"/>
      <c r="U45" s="61"/>
      <c r="V45" s="61"/>
      <c r="W45" s="61"/>
      <c r="X45" s="61"/>
      <c r="Y45" s="46"/>
    </row>
    <row r="46" spans="3:25" x14ac:dyDescent="0.25">
      <c r="D46" s="61"/>
      <c r="U46" s="61"/>
      <c r="V46" s="61"/>
      <c r="W46" s="61"/>
      <c r="X46" s="61"/>
      <c r="Y46" s="46"/>
    </row>
    <row r="47" spans="3:25" x14ac:dyDescent="0.25">
      <c r="D47" s="61"/>
      <c r="U47" s="61"/>
      <c r="V47" s="61"/>
      <c r="W47" s="61"/>
      <c r="X47" s="61"/>
      <c r="Y47" s="46"/>
    </row>
    <row r="48" spans="3:25" x14ac:dyDescent="0.25">
      <c r="D48" s="61"/>
      <c r="U48" s="61"/>
      <c r="V48" s="61"/>
      <c r="W48" s="61"/>
      <c r="X48" s="61"/>
      <c r="Y48" s="46"/>
    </row>
    <row r="49" spans="4:25" x14ac:dyDescent="0.25">
      <c r="D49" s="61"/>
      <c r="U49" s="61"/>
      <c r="V49" s="61"/>
      <c r="W49" s="61"/>
      <c r="X49" s="61"/>
      <c r="Y49" s="46"/>
    </row>
    <row r="50" spans="4:25" x14ac:dyDescent="0.25">
      <c r="D50" s="61"/>
      <c r="U50" s="61"/>
      <c r="V50" s="61"/>
      <c r="W50" s="61"/>
      <c r="X50" s="61"/>
      <c r="Y50" s="46"/>
    </row>
    <row r="51" spans="4:25" x14ac:dyDescent="0.25">
      <c r="D51" s="61"/>
      <c r="U51" s="61"/>
      <c r="V51" s="61"/>
      <c r="W51" s="61"/>
      <c r="X51" s="61"/>
      <c r="Y51" s="46"/>
    </row>
    <row r="52" spans="4:25" x14ac:dyDescent="0.25">
      <c r="D52" s="61"/>
      <c r="U52" s="61"/>
      <c r="V52" s="61"/>
      <c r="W52" s="61"/>
      <c r="X52" s="61"/>
      <c r="Y52" s="46"/>
    </row>
    <row r="53" spans="4:25" x14ac:dyDescent="0.25">
      <c r="D53" s="61"/>
      <c r="U53" s="61"/>
      <c r="V53" s="61"/>
      <c r="W53" s="61"/>
      <c r="X53" s="61"/>
      <c r="Y53" s="46"/>
    </row>
    <row r="54" spans="4:25" x14ac:dyDescent="0.25">
      <c r="D54" s="61"/>
      <c r="U54" s="61"/>
      <c r="V54" s="61"/>
      <c r="W54" s="61"/>
      <c r="X54" s="61"/>
      <c r="Y54" s="46"/>
    </row>
    <row r="55" spans="4:25" x14ac:dyDescent="0.25">
      <c r="D55" s="61"/>
      <c r="U55" s="61"/>
      <c r="V55" s="61"/>
      <c r="W55" s="61"/>
      <c r="X55" s="61"/>
      <c r="Y55" s="46"/>
    </row>
    <row r="56" spans="4:25" x14ac:dyDescent="0.25">
      <c r="D56" s="61"/>
      <c r="U56" s="61"/>
      <c r="V56" s="61"/>
      <c r="W56" s="61"/>
      <c r="X56" s="61"/>
      <c r="Y56" s="46"/>
    </row>
    <row r="57" spans="4:25" x14ac:dyDescent="0.25">
      <c r="D57" s="61"/>
      <c r="U57" s="61"/>
      <c r="V57" s="61"/>
      <c r="W57" s="61"/>
      <c r="X57" s="61"/>
      <c r="Y57" s="46"/>
    </row>
    <row r="58" spans="4:25" x14ac:dyDescent="0.25">
      <c r="D58" s="61"/>
      <c r="U58" s="61"/>
      <c r="V58" s="61"/>
      <c r="W58" s="61"/>
      <c r="X58" s="61"/>
      <c r="Y58" s="46"/>
    </row>
    <row r="59" spans="4:25" x14ac:dyDescent="0.25">
      <c r="D59" s="61"/>
      <c r="U59" s="61"/>
      <c r="V59" s="61"/>
      <c r="W59" s="61"/>
      <c r="X59" s="61"/>
      <c r="Y59" s="46"/>
    </row>
    <row r="60" spans="4:25" x14ac:dyDescent="0.25">
      <c r="D60" s="61"/>
      <c r="U60" s="61"/>
      <c r="V60" s="61"/>
      <c r="W60" s="61"/>
      <c r="X60" s="61"/>
      <c r="Y60" s="46"/>
    </row>
    <row r="61" spans="4:25" x14ac:dyDescent="0.25">
      <c r="D61" s="61"/>
      <c r="U61" s="61"/>
      <c r="V61" s="61"/>
      <c r="W61" s="61"/>
      <c r="X61" s="61"/>
      <c r="Y61" s="46"/>
    </row>
    <row r="62" spans="4:25" x14ac:dyDescent="0.25">
      <c r="D62" s="61"/>
      <c r="U62" s="61"/>
      <c r="V62" s="61"/>
      <c r="W62" s="61"/>
      <c r="X62" s="61"/>
      <c r="Y62" s="46"/>
    </row>
    <row r="63" spans="4:25" x14ac:dyDescent="0.25">
      <c r="D63" s="61"/>
      <c r="U63" s="61"/>
      <c r="V63" s="61"/>
      <c r="W63" s="61"/>
      <c r="X63" s="61"/>
      <c r="Y63" s="46"/>
    </row>
    <row r="64" spans="4:25" x14ac:dyDescent="0.25">
      <c r="D64" s="61"/>
      <c r="U64" s="61"/>
      <c r="V64" s="61"/>
      <c r="W64" s="61"/>
      <c r="X64" s="61"/>
      <c r="Y64" s="46"/>
    </row>
    <row r="65" spans="4:25" x14ac:dyDescent="0.25">
      <c r="D65" s="61"/>
      <c r="U65" s="61"/>
      <c r="V65" s="61"/>
      <c r="W65" s="61"/>
      <c r="X65" s="61"/>
      <c r="Y65" s="46"/>
    </row>
    <row r="66" spans="4:25" x14ac:dyDescent="0.25">
      <c r="D66" s="61"/>
      <c r="U66" s="61"/>
      <c r="V66" s="61"/>
      <c r="W66" s="61"/>
      <c r="X66" s="61"/>
      <c r="Y66" s="46"/>
    </row>
    <row r="67" spans="4:25" x14ac:dyDescent="0.25">
      <c r="D67" s="61"/>
      <c r="U67" s="61"/>
      <c r="V67" s="61"/>
      <c r="W67" s="61"/>
      <c r="X67" s="61"/>
      <c r="Y67" s="46"/>
    </row>
    <row r="68" spans="4:25" x14ac:dyDescent="0.25">
      <c r="D68" s="61"/>
      <c r="U68" s="61"/>
      <c r="V68" s="61"/>
      <c r="W68" s="61"/>
      <c r="X68" s="61"/>
      <c r="Y68" s="46"/>
    </row>
    <row r="69" spans="4:25" x14ac:dyDescent="0.25">
      <c r="D69" s="61"/>
      <c r="U69" s="61"/>
      <c r="V69" s="61"/>
      <c r="W69" s="61"/>
      <c r="X69" s="61"/>
      <c r="Y69" s="46"/>
    </row>
    <row r="70" spans="4:25" x14ac:dyDescent="0.25">
      <c r="D70" s="61"/>
      <c r="U70" s="61"/>
      <c r="V70" s="61"/>
      <c r="W70" s="61"/>
      <c r="X70" s="61"/>
      <c r="Y70" s="46"/>
    </row>
    <row r="71" spans="4:25" x14ac:dyDescent="0.25">
      <c r="D71" s="61"/>
      <c r="U71" s="61"/>
      <c r="V71" s="61"/>
      <c r="W71" s="61"/>
      <c r="X71" s="61"/>
      <c r="Y71" s="46"/>
    </row>
    <row r="72" spans="4:25" x14ac:dyDescent="0.25">
      <c r="D72" s="61"/>
      <c r="U72" s="61"/>
      <c r="V72" s="61"/>
      <c r="W72" s="61"/>
      <c r="X72" s="61"/>
      <c r="Y72" s="46"/>
    </row>
    <row r="73" spans="4:25" x14ac:dyDescent="0.25">
      <c r="D73" s="61"/>
      <c r="U73" s="61"/>
      <c r="V73" s="61"/>
      <c r="W73" s="61"/>
      <c r="X73" s="61"/>
      <c r="Y73" s="46"/>
    </row>
    <row r="74" spans="4:25" x14ac:dyDescent="0.25">
      <c r="D74" s="61"/>
      <c r="U74" s="61"/>
      <c r="V74" s="61"/>
      <c r="W74" s="61"/>
      <c r="X74" s="61"/>
      <c r="Y74" s="46"/>
    </row>
    <row r="75" spans="4:25" x14ac:dyDescent="0.25">
      <c r="D75" s="61"/>
      <c r="U75" s="61"/>
      <c r="V75" s="61"/>
      <c r="W75" s="61"/>
      <c r="X75" s="61"/>
      <c r="Y75" s="46"/>
    </row>
    <row r="76" spans="4:25" x14ac:dyDescent="0.25">
      <c r="D76" s="61"/>
      <c r="U76" s="61"/>
      <c r="V76" s="61"/>
      <c r="W76" s="61"/>
      <c r="X76" s="61"/>
      <c r="Y76" s="46"/>
    </row>
    <row r="77" spans="4:25" x14ac:dyDescent="0.25">
      <c r="D77" s="61"/>
      <c r="U77" s="61"/>
      <c r="V77" s="61"/>
      <c r="W77" s="61"/>
      <c r="X77" s="61"/>
      <c r="Y77" s="46"/>
    </row>
    <row r="78" spans="4:25" x14ac:dyDescent="0.25">
      <c r="D78" s="61"/>
      <c r="U78" s="61"/>
      <c r="V78" s="61"/>
      <c r="W78" s="61"/>
      <c r="X78" s="61"/>
      <c r="Y78" s="46"/>
    </row>
    <row r="79" spans="4:25" x14ac:dyDescent="0.25">
      <c r="D79" s="61"/>
      <c r="U79" s="61"/>
      <c r="V79" s="61"/>
      <c r="W79" s="61"/>
      <c r="X79" s="61"/>
      <c r="Y79" s="46"/>
    </row>
    <row r="80" spans="4:25" x14ac:dyDescent="0.25">
      <c r="D80" s="61"/>
      <c r="U80" s="61"/>
      <c r="V80" s="61"/>
      <c r="W80" s="61"/>
      <c r="X80" s="61"/>
      <c r="Y80" s="46"/>
    </row>
    <row r="81" spans="4:25" x14ac:dyDescent="0.25">
      <c r="D81" s="61"/>
      <c r="U81" s="61"/>
      <c r="V81" s="61"/>
      <c r="W81" s="61"/>
      <c r="X81" s="61"/>
      <c r="Y81" s="46"/>
    </row>
    <row r="82" spans="4:25" x14ac:dyDescent="0.25">
      <c r="D82" s="61"/>
      <c r="U82" s="61"/>
      <c r="V82" s="61"/>
      <c r="W82" s="61"/>
      <c r="X82" s="61"/>
      <c r="Y82" s="46"/>
    </row>
    <row r="83" spans="4:25" x14ac:dyDescent="0.25">
      <c r="D83" s="61"/>
      <c r="U83" s="61"/>
      <c r="V83" s="61"/>
      <c r="W83" s="61"/>
      <c r="X83" s="61"/>
      <c r="Y83" s="46"/>
    </row>
    <row r="84" spans="4:25" x14ac:dyDescent="0.25">
      <c r="D84" s="61"/>
      <c r="U84" s="61"/>
      <c r="V84" s="61"/>
      <c r="W84" s="61"/>
      <c r="X84" s="61"/>
      <c r="Y84" s="46"/>
    </row>
    <row r="85" spans="4:25" x14ac:dyDescent="0.25">
      <c r="D85" s="61"/>
      <c r="U85" s="61"/>
      <c r="V85" s="61"/>
      <c r="W85" s="61"/>
      <c r="X85" s="61"/>
      <c r="Y85" s="46"/>
    </row>
    <row r="86" spans="4:25" x14ac:dyDescent="0.25">
      <c r="D86" s="61"/>
      <c r="U86" s="61"/>
      <c r="V86" s="61"/>
      <c r="W86" s="61"/>
      <c r="X86" s="61"/>
      <c r="Y86" s="46"/>
    </row>
    <row r="87" spans="4:25" x14ac:dyDescent="0.25">
      <c r="D87" s="61"/>
      <c r="U87" s="61"/>
      <c r="V87" s="61"/>
      <c r="W87" s="61"/>
      <c r="X87" s="61"/>
      <c r="Y87" s="46"/>
    </row>
    <row r="88" spans="4:25" x14ac:dyDescent="0.25">
      <c r="D88" s="61"/>
      <c r="U88" s="61"/>
      <c r="V88" s="61"/>
      <c r="W88" s="61"/>
      <c r="X88" s="61"/>
      <c r="Y88" s="46"/>
    </row>
    <row r="89" spans="4:25" x14ac:dyDescent="0.25">
      <c r="D89" s="61"/>
      <c r="U89" s="61"/>
      <c r="V89" s="61"/>
      <c r="W89" s="61"/>
      <c r="X89" s="61"/>
      <c r="Y89" s="46"/>
    </row>
    <row r="90" spans="4:25" x14ac:dyDescent="0.25">
      <c r="D90" s="61"/>
      <c r="U90" s="61"/>
      <c r="V90" s="61"/>
      <c r="W90" s="61"/>
      <c r="X90" s="61"/>
      <c r="Y90" s="46"/>
    </row>
    <row r="91" spans="4:25" x14ac:dyDescent="0.25">
      <c r="D91" s="61"/>
      <c r="U91" s="61"/>
      <c r="V91" s="61"/>
      <c r="W91" s="61"/>
      <c r="X91" s="61"/>
      <c r="Y91" s="46"/>
    </row>
    <row r="92" spans="4:25" x14ac:dyDescent="0.25">
      <c r="D92" s="61"/>
      <c r="U92" s="61"/>
      <c r="V92" s="61"/>
      <c r="W92" s="61"/>
      <c r="X92" s="61"/>
      <c r="Y92" s="46"/>
    </row>
    <row r="93" spans="4:25" x14ac:dyDescent="0.25">
      <c r="D93" s="61"/>
      <c r="U93" s="61"/>
      <c r="V93" s="61"/>
      <c r="W93" s="61"/>
      <c r="X93" s="61"/>
      <c r="Y93" s="46"/>
    </row>
    <row r="94" spans="4:25" x14ac:dyDescent="0.25">
      <c r="D94" s="61"/>
      <c r="U94" s="61"/>
      <c r="V94" s="61"/>
      <c r="W94" s="61"/>
      <c r="X94" s="61"/>
      <c r="Y94" s="46"/>
    </row>
    <row r="95" spans="4:25" x14ac:dyDescent="0.25">
      <c r="D95" s="61"/>
      <c r="U95" s="61"/>
      <c r="V95" s="61"/>
      <c r="W95" s="61"/>
      <c r="X95" s="61"/>
      <c r="Y95" s="46"/>
    </row>
    <row r="96" spans="4:25" x14ac:dyDescent="0.25">
      <c r="D96" s="61"/>
      <c r="U96" s="61"/>
      <c r="V96" s="61"/>
      <c r="W96" s="61"/>
      <c r="X96" s="61"/>
      <c r="Y96" s="46"/>
    </row>
    <row r="97" spans="4:25" x14ac:dyDescent="0.25">
      <c r="D97" s="61"/>
      <c r="U97" s="61"/>
      <c r="V97" s="61"/>
      <c r="W97" s="61"/>
      <c r="X97" s="61"/>
      <c r="Y97" s="46"/>
    </row>
    <row r="98" spans="4:25" x14ac:dyDescent="0.25">
      <c r="D98" s="61"/>
      <c r="U98" s="61"/>
      <c r="V98" s="61"/>
      <c r="W98" s="61"/>
      <c r="X98" s="61"/>
      <c r="Y98" s="46"/>
    </row>
    <row r="99" spans="4:25" x14ac:dyDescent="0.25">
      <c r="D99" s="61"/>
      <c r="U99" s="61"/>
      <c r="V99" s="61"/>
      <c r="W99" s="61"/>
      <c r="X99" s="61"/>
      <c r="Y99" s="46"/>
    </row>
    <row r="100" spans="4:25" x14ac:dyDescent="0.25">
      <c r="D100" s="61"/>
      <c r="U100" s="61"/>
      <c r="V100" s="61"/>
      <c r="W100" s="61"/>
      <c r="X100" s="61"/>
      <c r="Y100" s="46"/>
    </row>
    <row r="101" spans="4:25" x14ac:dyDescent="0.25">
      <c r="D101" s="61"/>
      <c r="U101" s="61"/>
      <c r="V101" s="61"/>
      <c r="W101" s="61"/>
      <c r="X101" s="61"/>
      <c r="Y101" s="46"/>
    </row>
    <row r="102" spans="4:25" x14ac:dyDescent="0.25">
      <c r="D102" s="61"/>
      <c r="U102" s="61"/>
      <c r="V102" s="61"/>
      <c r="W102" s="61"/>
      <c r="X102" s="61"/>
      <c r="Y102" s="46"/>
    </row>
    <row r="103" spans="4:25" x14ac:dyDescent="0.25">
      <c r="D103" s="61"/>
      <c r="U103" s="61"/>
      <c r="V103" s="61"/>
      <c r="W103" s="61"/>
      <c r="X103" s="61"/>
      <c r="Y103" s="46"/>
    </row>
    <row r="104" spans="4:25" x14ac:dyDescent="0.25">
      <c r="D104" s="61"/>
      <c r="U104" s="61"/>
      <c r="V104" s="61"/>
      <c r="W104" s="61"/>
      <c r="X104" s="61"/>
      <c r="Y104" s="46"/>
    </row>
    <row r="105" spans="4:25" x14ac:dyDescent="0.25">
      <c r="D105" s="61"/>
      <c r="U105" s="61"/>
      <c r="V105" s="61"/>
      <c r="W105" s="61"/>
      <c r="X105" s="61"/>
      <c r="Y105" s="46"/>
    </row>
    <row r="106" spans="4:25" x14ac:dyDescent="0.25">
      <c r="D106" s="61"/>
      <c r="U106" s="61"/>
      <c r="V106" s="61"/>
      <c r="W106" s="61"/>
      <c r="X106" s="61"/>
      <c r="Y106" s="46"/>
    </row>
    <row r="107" spans="4:25" x14ac:dyDescent="0.25">
      <c r="D107" s="61"/>
      <c r="U107" s="61"/>
      <c r="V107" s="61"/>
      <c r="W107" s="61"/>
      <c r="X107" s="61"/>
      <c r="Y107" s="46"/>
    </row>
    <row r="108" spans="4:25" x14ac:dyDescent="0.25">
      <c r="D108" s="61"/>
      <c r="U108" s="61"/>
      <c r="V108" s="61"/>
      <c r="W108" s="61"/>
      <c r="X108" s="61"/>
      <c r="Y108" s="46"/>
    </row>
    <row r="109" spans="4:25" x14ac:dyDescent="0.25">
      <c r="D109" s="61"/>
      <c r="U109" s="61"/>
      <c r="V109" s="61"/>
      <c r="W109" s="61"/>
      <c r="X109" s="61"/>
      <c r="Y109" s="46"/>
    </row>
    <row r="110" spans="4:25" x14ac:dyDescent="0.25">
      <c r="D110" s="61"/>
      <c r="U110" s="61"/>
      <c r="V110" s="61"/>
      <c r="W110" s="61"/>
      <c r="X110" s="61"/>
      <c r="Y110" s="46"/>
    </row>
    <row r="111" spans="4:25" x14ac:dyDescent="0.25">
      <c r="D111" s="61"/>
      <c r="U111" s="61"/>
      <c r="V111" s="61"/>
      <c r="W111" s="61"/>
      <c r="X111" s="61"/>
      <c r="Y111" s="46"/>
    </row>
    <row r="112" spans="4:25" x14ac:dyDescent="0.25">
      <c r="D112" s="61"/>
      <c r="U112" s="61"/>
      <c r="V112" s="61"/>
      <c r="W112" s="61"/>
      <c r="X112" s="61"/>
      <c r="Y112" s="46"/>
    </row>
    <row r="113" spans="4:25" x14ac:dyDescent="0.25">
      <c r="D113" s="61"/>
      <c r="U113" s="61"/>
      <c r="V113" s="61"/>
      <c r="W113" s="61"/>
      <c r="X113" s="61"/>
      <c r="Y113" s="46"/>
    </row>
    <row r="114" spans="4:25" x14ac:dyDescent="0.25">
      <c r="D114" s="61"/>
      <c r="U114" s="61"/>
      <c r="V114" s="61"/>
      <c r="W114" s="61"/>
      <c r="X114" s="61"/>
      <c r="Y114" s="46"/>
    </row>
    <row r="115" spans="4:25" x14ac:dyDescent="0.25">
      <c r="D115" s="61"/>
      <c r="U115" s="61"/>
      <c r="V115" s="61"/>
      <c r="W115" s="61"/>
      <c r="X115" s="61"/>
      <c r="Y115" s="46"/>
    </row>
    <row r="116" spans="4:25" x14ac:dyDescent="0.25">
      <c r="D116" s="61"/>
      <c r="U116" s="61"/>
      <c r="V116" s="61"/>
      <c r="W116" s="61"/>
      <c r="X116" s="61"/>
      <c r="Y116" s="46"/>
    </row>
    <row r="117" spans="4:25" x14ac:dyDescent="0.25">
      <c r="D117" s="61"/>
      <c r="U117" s="61"/>
      <c r="V117" s="61"/>
      <c r="W117" s="61"/>
      <c r="X117" s="61"/>
      <c r="Y117" s="46"/>
    </row>
    <row r="118" spans="4:25" x14ac:dyDescent="0.25">
      <c r="D118" s="61"/>
      <c r="U118" s="61"/>
      <c r="V118" s="61"/>
      <c r="W118" s="61"/>
      <c r="X118" s="61"/>
      <c r="Y118" s="46"/>
    </row>
    <row r="119" spans="4:25" x14ac:dyDescent="0.25">
      <c r="D119" s="61"/>
      <c r="U119" s="61"/>
      <c r="V119" s="61"/>
      <c r="W119" s="61"/>
      <c r="X119" s="61"/>
      <c r="Y119" s="46"/>
    </row>
    <row r="120" spans="4:25" x14ac:dyDescent="0.25">
      <c r="D120" s="61"/>
      <c r="U120" s="61"/>
      <c r="V120" s="61"/>
      <c r="W120" s="61"/>
      <c r="X120" s="61"/>
      <c r="Y120" s="46"/>
    </row>
    <row r="121" spans="4:25" x14ac:dyDescent="0.25">
      <c r="D121" s="61"/>
      <c r="U121" s="61"/>
      <c r="V121" s="61"/>
      <c r="W121" s="61"/>
      <c r="X121" s="61"/>
      <c r="Y121" s="46"/>
    </row>
    <row r="122" spans="4:25" x14ac:dyDescent="0.25">
      <c r="D122" s="61"/>
      <c r="U122" s="61"/>
      <c r="V122" s="61"/>
      <c r="W122" s="61"/>
      <c r="X122" s="61"/>
      <c r="Y122" s="46"/>
    </row>
    <row r="123" spans="4:25" x14ac:dyDescent="0.25">
      <c r="D123" s="61"/>
      <c r="U123" s="61"/>
      <c r="V123" s="61"/>
      <c r="W123" s="61"/>
      <c r="X123" s="61"/>
      <c r="Y123" s="46"/>
    </row>
    <row r="124" spans="4:25" x14ac:dyDescent="0.25">
      <c r="D124" s="61"/>
      <c r="U124" s="61"/>
      <c r="V124" s="61"/>
      <c r="W124" s="61"/>
      <c r="X124" s="61"/>
      <c r="Y124" s="46"/>
    </row>
    <row r="125" spans="4:25" x14ac:dyDescent="0.25">
      <c r="D125" s="61"/>
      <c r="U125" s="61"/>
      <c r="V125" s="61"/>
      <c r="W125" s="61"/>
      <c r="X125" s="61"/>
      <c r="Y125" s="46"/>
    </row>
    <row r="126" spans="4:25" x14ac:dyDescent="0.25">
      <c r="D126" s="61"/>
      <c r="U126" s="61"/>
      <c r="V126" s="61"/>
      <c r="W126" s="61"/>
      <c r="X126" s="61"/>
      <c r="Y126" s="46"/>
    </row>
    <row r="127" spans="4:25" x14ac:dyDescent="0.25">
      <c r="D127" s="61"/>
      <c r="U127" s="61"/>
      <c r="V127" s="61"/>
      <c r="W127" s="61"/>
      <c r="X127" s="61"/>
      <c r="Y127" s="46"/>
    </row>
    <row r="128" spans="4:25" x14ac:dyDescent="0.25">
      <c r="D128" s="61"/>
      <c r="U128" s="61"/>
      <c r="V128" s="61"/>
      <c r="W128" s="61"/>
      <c r="X128" s="61"/>
      <c r="Y128" s="46"/>
    </row>
    <row r="129" spans="4:25" x14ac:dyDescent="0.25">
      <c r="D129" s="61"/>
      <c r="U129" s="61"/>
      <c r="V129" s="61"/>
      <c r="W129" s="61"/>
      <c r="X129" s="61"/>
      <c r="Y129" s="46"/>
    </row>
    <row r="130" spans="4:25" x14ac:dyDescent="0.25">
      <c r="D130" s="61"/>
      <c r="U130" s="61"/>
      <c r="V130" s="61"/>
      <c r="W130" s="61"/>
      <c r="X130" s="61"/>
      <c r="Y130" s="46"/>
    </row>
    <row r="131" spans="4:25" x14ac:dyDescent="0.25">
      <c r="D131" s="61"/>
      <c r="U131" s="61"/>
      <c r="V131" s="61"/>
      <c r="W131" s="61"/>
      <c r="X131" s="61"/>
      <c r="Y131" s="46"/>
    </row>
    <row r="132" spans="4:25" x14ac:dyDescent="0.25">
      <c r="D132" s="61"/>
      <c r="U132" s="61"/>
      <c r="V132" s="61"/>
      <c r="W132" s="61"/>
      <c r="X132" s="61"/>
      <c r="Y132" s="46"/>
    </row>
    <row r="133" spans="4:25" x14ac:dyDescent="0.25">
      <c r="D133" s="61"/>
      <c r="U133" s="61"/>
      <c r="V133" s="61"/>
      <c r="W133" s="61"/>
      <c r="X133" s="61"/>
      <c r="Y133" s="46"/>
    </row>
    <row r="134" spans="4:25" x14ac:dyDescent="0.25">
      <c r="D134" s="61"/>
      <c r="U134" s="61"/>
      <c r="V134" s="61"/>
      <c r="W134" s="61"/>
      <c r="X134" s="61"/>
      <c r="Y134" s="46"/>
    </row>
    <row r="135" spans="4:25" x14ac:dyDescent="0.25">
      <c r="D135" s="61"/>
      <c r="U135" s="61"/>
      <c r="V135" s="61"/>
      <c r="W135" s="61"/>
      <c r="X135" s="61"/>
      <c r="Y135" s="46"/>
    </row>
    <row r="136" spans="4:25" x14ac:dyDescent="0.25">
      <c r="D136" s="61"/>
      <c r="U136" s="61"/>
      <c r="V136" s="61"/>
      <c r="W136" s="61"/>
      <c r="X136" s="61"/>
      <c r="Y136" s="46"/>
    </row>
    <row r="137" spans="4:25" x14ac:dyDescent="0.25">
      <c r="D137" s="61"/>
      <c r="U137" s="61"/>
      <c r="V137" s="61"/>
      <c r="W137" s="61"/>
      <c r="X137" s="61"/>
      <c r="Y137" s="46"/>
    </row>
    <row r="138" spans="4:25" x14ac:dyDescent="0.25">
      <c r="D138" s="61"/>
      <c r="U138" s="61"/>
      <c r="V138" s="61"/>
      <c r="W138" s="61"/>
      <c r="X138" s="61"/>
      <c r="Y138" s="46"/>
    </row>
    <row r="139" spans="4:25" x14ac:dyDescent="0.25">
      <c r="D139" s="61"/>
      <c r="U139" s="61"/>
      <c r="V139" s="61"/>
      <c r="W139" s="61"/>
      <c r="X139" s="61"/>
      <c r="Y139" s="46"/>
    </row>
    <row r="140" spans="4:25" x14ac:dyDescent="0.25">
      <c r="D140" s="61"/>
      <c r="U140" s="61"/>
      <c r="V140" s="61"/>
      <c r="W140" s="61"/>
      <c r="X140" s="61"/>
      <c r="Y140" s="46"/>
    </row>
    <row r="141" spans="4:25" x14ac:dyDescent="0.25">
      <c r="D141" s="61"/>
      <c r="U141" s="61"/>
      <c r="V141" s="61"/>
      <c r="W141" s="61"/>
      <c r="X141" s="61"/>
      <c r="Y141" s="46"/>
    </row>
    <row r="142" spans="4:25" x14ac:dyDescent="0.25">
      <c r="D142" s="61"/>
      <c r="U142" s="61"/>
      <c r="V142" s="61"/>
      <c r="W142" s="61"/>
      <c r="X142" s="61"/>
      <c r="Y142" s="46"/>
    </row>
    <row r="143" spans="4:25" x14ac:dyDescent="0.25">
      <c r="D143" s="61"/>
      <c r="U143" s="61"/>
      <c r="V143" s="61"/>
      <c r="W143" s="61"/>
      <c r="X143" s="61"/>
      <c r="Y143" s="46"/>
    </row>
    <row r="144" spans="4:25" x14ac:dyDescent="0.25">
      <c r="D144" s="61"/>
      <c r="U144" s="61"/>
      <c r="V144" s="61"/>
      <c r="W144" s="61"/>
      <c r="X144" s="61"/>
      <c r="Y144" s="46"/>
    </row>
    <row r="145" spans="4:25" x14ac:dyDescent="0.25">
      <c r="D145" s="61"/>
      <c r="U145" s="61"/>
      <c r="V145" s="61"/>
      <c r="W145" s="61"/>
      <c r="X145" s="61"/>
      <c r="Y145" s="46"/>
    </row>
    <row r="146" spans="4:25" x14ac:dyDescent="0.25">
      <c r="D146" s="61"/>
      <c r="U146" s="61"/>
      <c r="V146" s="61"/>
      <c r="W146" s="61"/>
      <c r="X146" s="61"/>
      <c r="Y146" s="46"/>
    </row>
    <row r="147" spans="4:25" x14ac:dyDescent="0.25">
      <c r="D147" s="61"/>
      <c r="U147" s="61"/>
      <c r="V147" s="61"/>
      <c r="W147" s="61"/>
      <c r="X147" s="61"/>
      <c r="Y147" s="46"/>
    </row>
    <row r="148" spans="4:25" x14ac:dyDescent="0.25">
      <c r="D148" s="61"/>
      <c r="U148" s="61"/>
      <c r="V148" s="61"/>
      <c r="W148" s="61"/>
      <c r="X148" s="61"/>
      <c r="Y148" s="46"/>
    </row>
    <row r="149" spans="4:25" x14ac:dyDescent="0.25">
      <c r="D149" s="61"/>
      <c r="U149" s="61"/>
      <c r="V149" s="61"/>
      <c r="W149" s="61"/>
      <c r="X149" s="61"/>
      <c r="Y149" s="46"/>
    </row>
    <row r="150" spans="4:25" x14ac:dyDescent="0.25">
      <c r="D150" s="61"/>
      <c r="U150" s="61"/>
      <c r="V150" s="61"/>
      <c r="W150" s="61"/>
      <c r="X150" s="61"/>
      <c r="Y150" s="46"/>
    </row>
    <row r="151" spans="4:25" x14ac:dyDescent="0.25">
      <c r="D151" s="61"/>
      <c r="U151" s="61"/>
      <c r="V151" s="61"/>
      <c r="W151" s="61"/>
      <c r="X151" s="61"/>
      <c r="Y151" s="46"/>
    </row>
    <row r="152" spans="4:25" x14ac:dyDescent="0.25">
      <c r="D152" s="61"/>
      <c r="U152" s="61"/>
      <c r="V152" s="61"/>
      <c r="W152" s="61"/>
      <c r="X152" s="61"/>
      <c r="Y152" s="46"/>
    </row>
    <row r="153" spans="4:25" x14ac:dyDescent="0.25">
      <c r="D153" s="61"/>
      <c r="U153" s="61"/>
      <c r="V153" s="61"/>
      <c r="W153" s="61"/>
      <c r="X153" s="61"/>
      <c r="Y153" s="46"/>
    </row>
    <row r="154" spans="4:25" x14ac:dyDescent="0.25">
      <c r="D154" s="61"/>
      <c r="U154" s="61"/>
      <c r="V154" s="61"/>
      <c r="W154" s="61"/>
      <c r="X154" s="61"/>
      <c r="Y154" s="46"/>
    </row>
    <row r="155" spans="4:25" x14ac:dyDescent="0.25">
      <c r="D155" s="61"/>
      <c r="U155" s="61"/>
      <c r="V155" s="61"/>
      <c r="W155" s="61"/>
      <c r="X155" s="61"/>
      <c r="Y155" s="46"/>
    </row>
    <row r="156" spans="4:25" x14ac:dyDescent="0.25">
      <c r="D156" s="61"/>
      <c r="U156" s="61"/>
      <c r="V156" s="61"/>
      <c r="W156" s="61"/>
      <c r="X156" s="61"/>
      <c r="Y156" s="46"/>
    </row>
    <row r="157" spans="4:25" x14ac:dyDescent="0.25">
      <c r="D157" s="61"/>
      <c r="U157" s="61"/>
      <c r="V157" s="61"/>
      <c r="W157" s="61"/>
      <c r="X157" s="61"/>
      <c r="Y157" s="46"/>
    </row>
    <row r="158" spans="4:25" x14ac:dyDescent="0.25">
      <c r="D158" s="61"/>
      <c r="U158" s="61"/>
      <c r="V158" s="61"/>
      <c r="W158" s="61"/>
      <c r="X158" s="61"/>
      <c r="Y158" s="46"/>
    </row>
    <row r="159" spans="4:25" x14ac:dyDescent="0.25">
      <c r="D159" s="61"/>
      <c r="U159" s="61"/>
      <c r="V159" s="61"/>
      <c r="W159" s="61"/>
      <c r="X159" s="61"/>
      <c r="Y159" s="46"/>
    </row>
    <row r="160" spans="4:25" x14ac:dyDescent="0.25">
      <c r="D160" s="61"/>
      <c r="U160" s="61"/>
      <c r="V160" s="61"/>
      <c r="W160" s="61"/>
      <c r="X160" s="61"/>
      <c r="Y160" s="46"/>
    </row>
    <row r="161" spans="4:25" x14ac:dyDescent="0.25">
      <c r="D161" s="61"/>
      <c r="U161" s="61"/>
      <c r="V161" s="61"/>
      <c r="W161" s="61"/>
      <c r="X161" s="61"/>
      <c r="Y161" s="46"/>
    </row>
    <row r="162" spans="4:25" x14ac:dyDescent="0.25">
      <c r="D162" s="61"/>
      <c r="U162" s="61"/>
      <c r="V162" s="61"/>
      <c r="W162" s="61"/>
      <c r="X162" s="61"/>
      <c r="Y162" s="46"/>
    </row>
    <row r="163" spans="4:25" x14ac:dyDescent="0.25">
      <c r="D163" s="61"/>
      <c r="U163" s="61"/>
      <c r="V163" s="61"/>
      <c r="W163" s="61"/>
      <c r="X163" s="61"/>
      <c r="Y163" s="46"/>
    </row>
    <row r="164" spans="4:25" x14ac:dyDescent="0.25">
      <c r="D164" s="61"/>
      <c r="U164" s="61"/>
      <c r="V164" s="61"/>
      <c r="W164" s="61"/>
      <c r="X164" s="61"/>
      <c r="Y164" s="46"/>
    </row>
    <row r="165" spans="4:25" x14ac:dyDescent="0.25">
      <c r="D165" s="61"/>
      <c r="U165" s="61"/>
      <c r="V165" s="61"/>
      <c r="W165" s="61"/>
      <c r="X165" s="61"/>
      <c r="Y165" s="46"/>
    </row>
    <row r="166" spans="4:25" x14ac:dyDescent="0.25">
      <c r="D166" s="61"/>
      <c r="U166" s="61"/>
      <c r="V166" s="61"/>
      <c r="W166" s="61"/>
      <c r="X166" s="61"/>
      <c r="Y166" s="46"/>
    </row>
    <row r="167" spans="4:25" x14ac:dyDescent="0.25">
      <c r="D167" s="61"/>
      <c r="U167" s="61"/>
      <c r="V167" s="61"/>
      <c r="W167" s="61"/>
      <c r="X167" s="61"/>
      <c r="Y167" s="46"/>
    </row>
    <row r="168" spans="4:25" x14ac:dyDescent="0.25">
      <c r="D168" s="61"/>
      <c r="U168" s="61"/>
      <c r="V168" s="61"/>
      <c r="W168" s="61"/>
      <c r="X168" s="61"/>
      <c r="Y168" s="46"/>
    </row>
    <row r="169" spans="4:25" x14ac:dyDescent="0.25">
      <c r="D169" s="61"/>
      <c r="U169" s="61"/>
      <c r="V169" s="61"/>
      <c r="W169" s="61"/>
      <c r="X169" s="61"/>
      <c r="Y169" s="46"/>
    </row>
    <row r="170" spans="4:25" ht="13.9" customHeight="1" x14ac:dyDescent="0.25">
      <c r="D170" s="61"/>
      <c r="U170" s="61"/>
      <c r="V170" s="61"/>
      <c r="W170" s="61"/>
      <c r="X170" s="61"/>
      <c r="Y170" s="46"/>
    </row>
    <row r="171" spans="4:25" x14ac:dyDescent="0.25">
      <c r="D171" s="61"/>
      <c r="U171" s="61"/>
      <c r="V171" s="61"/>
      <c r="W171" s="61"/>
      <c r="X171" s="61"/>
      <c r="Y171" s="46"/>
    </row>
    <row r="172" spans="4:25" x14ac:dyDescent="0.25">
      <c r="D172" s="61"/>
      <c r="U172" s="61"/>
      <c r="V172" s="61"/>
      <c r="W172" s="61"/>
      <c r="X172" s="61"/>
      <c r="Y172" s="46"/>
    </row>
    <row r="173" spans="4:25" x14ac:dyDescent="0.25">
      <c r="D173" s="61"/>
      <c r="U173" s="61"/>
      <c r="V173" s="61"/>
      <c r="W173" s="61"/>
      <c r="X173" s="61"/>
      <c r="Y173" s="46"/>
    </row>
    <row r="174" spans="4:25" x14ac:dyDescent="0.25">
      <c r="D174" s="61"/>
      <c r="U174" s="61"/>
      <c r="V174" s="61"/>
      <c r="W174" s="61"/>
      <c r="X174" s="61"/>
      <c r="Y174" s="46"/>
    </row>
    <row r="175" spans="4:25" x14ac:dyDescent="0.25">
      <c r="D175" s="61"/>
      <c r="U175" s="61"/>
      <c r="V175" s="61"/>
      <c r="W175" s="61"/>
      <c r="X175" s="61"/>
      <c r="Y175" s="46"/>
    </row>
    <row r="176" spans="4:25" x14ac:dyDescent="0.25">
      <c r="D176" s="61"/>
      <c r="U176" s="61"/>
      <c r="V176" s="61"/>
      <c r="W176" s="61"/>
      <c r="X176" s="61"/>
      <c r="Y176" s="46"/>
    </row>
    <row r="177" spans="4:25" x14ac:dyDescent="0.25">
      <c r="D177" s="61"/>
      <c r="U177" s="61"/>
      <c r="V177" s="61"/>
      <c r="W177" s="61"/>
      <c r="X177" s="61"/>
      <c r="Y177" s="46"/>
    </row>
    <row r="178" spans="4:25" x14ac:dyDescent="0.25">
      <c r="D178" s="61"/>
      <c r="U178" s="61"/>
      <c r="V178" s="61"/>
      <c r="W178" s="61"/>
      <c r="X178" s="61"/>
      <c r="Y178" s="46"/>
    </row>
    <row r="179" spans="4:25" x14ac:dyDescent="0.25">
      <c r="D179" s="61"/>
      <c r="U179" s="61"/>
      <c r="V179" s="61"/>
      <c r="W179" s="61"/>
      <c r="X179" s="61"/>
      <c r="Y179" s="46"/>
    </row>
    <row r="180" spans="4:25" x14ac:dyDescent="0.25">
      <c r="D180" s="61"/>
      <c r="U180" s="61"/>
      <c r="V180" s="61"/>
      <c r="W180" s="61"/>
      <c r="X180" s="61"/>
      <c r="Y180" s="46"/>
    </row>
    <row r="181" spans="4:25" x14ac:dyDescent="0.25">
      <c r="D181" s="61"/>
      <c r="U181" s="61"/>
      <c r="V181" s="61"/>
      <c r="W181" s="61"/>
      <c r="X181" s="61"/>
      <c r="Y181" s="46"/>
    </row>
    <row r="182" spans="4:25" x14ac:dyDescent="0.25">
      <c r="D182" s="61"/>
      <c r="U182" s="61"/>
      <c r="V182" s="61"/>
      <c r="W182" s="61"/>
      <c r="X182" s="61"/>
      <c r="Y182" s="46"/>
    </row>
    <row r="183" spans="4:25" x14ac:dyDescent="0.25">
      <c r="D183" s="61"/>
      <c r="U183" s="61"/>
      <c r="V183" s="61"/>
      <c r="W183" s="61"/>
      <c r="X183" s="61"/>
      <c r="Y183" s="46"/>
    </row>
    <row r="184" spans="4:25" x14ac:dyDescent="0.25">
      <c r="D184" s="61"/>
      <c r="U184" s="61"/>
      <c r="V184" s="61"/>
      <c r="W184" s="61"/>
      <c r="X184" s="61"/>
      <c r="Y184" s="46"/>
    </row>
    <row r="185" spans="4:25" x14ac:dyDescent="0.25">
      <c r="D185" s="61"/>
      <c r="U185" s="61"/>
      <c r="V185" s="61"/>
      <c r="W185" s="61"/>
      <c r="X185" s="61"/>
      <c r="Y185" s="46"/>
    </row>
    <row r="186" spans="4:25" x14ac:dyDescent="0.25">
      <c r="D186" s="61"/>
      <c r="U186" s="61"/>
      <c r="V186" s="61"/>
      <c r="W186" s="61"/>
      <c r="X186" s="61"/>
      <c r="Y186" s="46"/>
    </row>
    <row r="187" spans="4:25" x14ac:dyDescent="0.25">
      <c r="D187" s="61"/>
      <c r="U187" s="61"/>
      <c r="V187" s="61"/>
      <c r="W187" s="61"/>
      <c r="X187" s="61"/>
      <c r="Y187" s="46"/>
    </row>
    <row r="188" spans="4:25" x14ac:dyDescent="0.25">
      <c r="D188" s="61"/>
      <c r="U188" s="61"/>
      <c r="V188" s="61"/>
      <c r="W188" s="61"/>
      <c r="X188" s="61"/>
      <c r="Y188" s="46"/>
    </row>
    <row r="189" spans="4:25" x14ac:dyDescent="0.25">
      <c r="D189" s="61"/>
      <c r="U189" s="61"/>
      <c r="V189" s="61"/>
      <c r="W189" s="61"/>
      <c r="X189" s="61"/>
      <c r="Y189" s="46"/>
    </row>
    <row r="190" spans="4:25" x14ac:dyDescent="0.25">
      <c r="D190" s="61"/>
      <c r="U190" s="61"/>
      <c r="V190" s="61"/>
      <c r="W190" s="61"/>
      <c r="X190" s="61"/>
      <c r="Y190" s="46"/>
    </row>
    <row r="191" spans="4:25" x14ac:dyDescent="0.25">
      <c r="D191" s="61"/>
      <c r="U191" s="61"/>
      <c r="V191" s="61"/>
      <c r="W191" s="61"/>
      <c r="X191" s="61"/>
      <c r="Y191" s="46"/>
    </row>
    <row r="192" spans="4:25" x14ac:dyDescent="0.25">
      <c r="D192" s="61"/>
      <c r="U192" s="61"/>
      <c r="V192" s="61"/>
      <c r="W192" s="61"/>
      <c r="X192" s="61"/>
      <c r="Y192" s="46"/>
    </row>
    <row r="193" spans="4:25" x14ac:dyDescent="0.25">
      <c r="D193" s="61"/>
      <c r="U193" s="61"/>
      <c r="V193" s="61"/>
      <c r="W193" s="61"/>
      <c r="X193" s="61"/>
      <c r="Y193" s="46"/>
    </row>
    <row r="194" spans="4:25" x14ac:dyDescent="0.25">
      <c r="D194" s="61"/>
      <c r="U194" s="61"/>
      <c r="V194" s="61"/>
      <c r="W194" s="61"/>
      <c r="X194" s="61"/>
      <c r="Y194" s="46"/>
    </row>
    <row r="195" spans="4:25" x14ac:dyDescent="0.25">
      <c r="D195" s="61"/>
      <c r="U195" s="61"/>
      <c r="V195" s="61"/>
      <c r="W195" s="61"/>
      <c r="X195" s="61"/>
      <c r="Y195" s="46"/>
    </row>
    <row r="196" spans="4:25" x14ac:dyDescent="0.25">
      <c r="D196" s="61"/>
      <c r="U196" s="61"/>
      <c r="V196" s="61"/>
      <c r="W196" s="61"/>
      <c r="X196" s="61"/>
      <c r="Y196" s="46"/>
    </row>
    <row r="197" spans="4:25" x14ac:dyDescent="0.25">
      <c r="D197" s="61"/>
      <c r="U197" s="61"/>
      <c r="V197" s="61"/>
      <c r="W197" s="61"/>
      <c r="X197" s="61"/>
      <c r="Y197" s="46"/>
    </row>
    <row r="198" spans="4:25" x14ac:dyDescent="0.25">
      <c r="D198" s="61"/>
      <c r="U198" s="61"/>
      <c r="V198" s="61"/>
      <c r="W198" s="61"/>
      <c r="X198" s="61"/>
      <c r="Y198" s="46"/>
    </row>
    <row r="199" spans="4:25" x14ac:dyDescent="0.25">
      <c r="D199" s="61"/>
      <c r="U199" s="61"/>
      <c r="V199" s="61"/>
      <c r="W199" s="61"/>
      <c r="X199" s="61"/>
      <c r="Y199" s="46"/>
    </row>
    <row r="200" spans="4:25" x14ac:dyDescent="0.25">
      <c r="D200" s="61"/>
      <c r="U200" s="61"/>
      <c r="V200" s="61"/>
      <c r="W200" s="61"/>
      <c r="X200" s="61"/>
      <c r="Y200" s="46"/>
    </row>
    <row r="201" spans="4:25" x14ac:dyDescent="0.25">
      <c r="D201" s="61"/>
      <c r="U201" s="61"/>
      <c r="V201" s="61"/>
      <c r="W201" s="61"/>
      <c r="X201" s="61"/>
      <c r="Y201" s="46"/>
    </row>
    <row r="202" spans="4:25" x14ac:dyDescent="0.25">
      <c r="D202" s="61"/>
      <c r="U202" s="61"/>
      <c r="V202" s="61"/>
      <c r="W202" s="61"/>
      <c r="X202" s="61"/>
      <c r="Y202" s="46"/>
    </row>
    <row r="203" spans="4:25" x14ac:dyDescent="0.25">
      <c r="D203" s="61"/>
      <c r="U203" s="61"/>
      <c r="V203" s="61"/>
      <c r="W203" s="61"/>
      <c r="X203" s="61"/>
      <c r="Y203" s="46"/>
    </row>
    <row r="204" spans="4:25" x14ac:dyDescent="0.25">
      <c r="D204" s="61"/>
      <c r="U204" s="61"/>
      <c r="V204" s="61"/>
      <c r="W204" s="61"/>
      <c r="X204" s="61"/>
      <c r="Y204" s="46"/>
    </row>
    <row r="205" spans="4:25" x14ac:dyDescent="0.25">
      <c r="D205" s="61"/>
      <c r="U205" s="61"/>
      <c r="V205" s="61"/>
      <c r="W205" s="61"/>
      <c r="X205" s="61"/>
      <c r="Y205" s="46"/>
    </row>
    <row r="206" spans="4:25" x14ac:dyDescent="0.25">
      <c r="D206" s="61"/>
      <c r="U206" s="61"/>
      <c r="V206" s="61"/>
      <c r="W206" s="61"/>
      <c r="X206" s="61"/>
      <c r="Y206" s="46"/>
    </row>
    <row r="207" spans="4:25" x14ac:dyDescent="0.25">
      <c r="D207" s="61"/>
      <c r="U207" s="61"/>
      <c r="V207" s="61"/>
      <c r="W207" s="61"/>
      <c r="X207" s="61"/>
      <c r="Y207" s="46"/>
    </row>
    <row r="208" spans="4:25" x14ac:dyDescent="0.25">
      <c r="D208" s="61"/>
      <c r="U208" s="61"/>
      <c r="V208" s="61"/>
      <c r="W208" s="61"/>
      <c r="X208" s="61"/>
      <c r="Y208" s="46"/>
    </row>
    <row r="209" spans="4:25" x14ac:dyDescent="0.25">
      <c r="D209" s="61"/>
      <c r="U209" s="61"/>
      <c r="V209" s="61"/>
      <c r="W209" s="61"/>
      <c r="X209" s="61"/>
      <c r="Y209" s="46"/>
    </row>
    <row r="210" spans="4:25" x14ac:dyDescent="0.25">
      <c r="D210" s="61"/>
      <c r="U210" s="61"/>
      <c r="V210" s="61"/>
      <c r="W210" s="61"/>
      <c r="X210" s="61"/>
      <c r="Y210" s="46"/>
    </row>
    <row r="211" spans="4:25" x14ac:dyDescent="0.25">
      <c r="D211" s="61"/>
      <c r="U211" s="61"/>
      <c r="V211" s="61"/>
      <c r="W211" s="61"/>
      <c r="X211" s="61"/>
      <c r="Y211" s="46"/>
    </row>
    <row r="212" spans="4:25" x14ac:dyDescent="0.25">
      <c r="D212" s="61"/>
      <c r="U212" s="61"/>
      <c r="V212" s="61"/>
      <c r="W212" s="61"/>
      <c r="X212" s="61"/>
      <c r="Y212" s="46"/>
    </row>
    <row r="213" spans="4:25" x14ac:dyDescent="0.25">
      <c r="D213" s="61"/>
      <c r="U213" s="61"/>
      <c r="V213" s="61"/>
      <c r="W213" s="61"/>
      <c r="X213" s="61"/>
      <c r="Y213" s="46"/>
    </row>
    <row r="214" spans="4:25" x14ac:dyDescent="0.25">
      <c r="D214" s="61"/>
      <c r="U214" s="61"/>
      <c r="V214" s="61"/>
      <c r="W214" s="61"/>
      <c r="X214" s="61"/>
      <c r="Y214" s="46"/>
    </row>
    <row r="215" spans="4:25" x14ac:dyDescent="0.25">
      <c r="D215" s="61"/>
      <c r="U215" s="61"/>
      <c r="V215" s="61"/>
      <c r="W215" s="61"/>
      <c r="X215" s="61"/>
      <c r="Y215" s="46"/>
    </row>
    <row r="216" spans="4:25" x14ac:dyDescent="0.25">
      <c r="D216" s="61"/>
      <c r="U216" s="61"/>
      <c r="V216" s="61"/>
      <c r="W216" s="61"/>
      <c r="X216" s="61"/>
      <c r="Y216" s="46"/>
    </row>
    <row r="217" spans="4:25" x14ac:dyDescent="0.25">
      <c r="D217" s="61"/>
      <c r="U217" s="61"/>
      <c r="V217" s="61"/>
      <c r="W217" s="61"/>
      <c r="X217" s="61"/>
      <c r="Y217" s="46"/>
    </row>
    <row r="218" spans="4:25" x14ac:dyDescent="0.25">
      <c r="D218" s="61"/>
      <c r="U218" s="61"/>
      <c r="V218" s="61"/>
      <c r="W218" s="61"/>
      <c r="X218" s="61"/>
      <c r="Y218" s="46"/>
    </row>
    <row r="219" spans="4:25" x14ac:dyDescent="0.25">
      <c r="D219" s="61"/>
      <c r="U219" s="61"/>
      <c r="V219" s="61"/>
      <c r="W219" s="61"/>
      <c r="X219" s="61"/>
      <c r="Y219" s="46"/>
    </row>
    <row r="220" spans="4:25" x14ac:dyDescent="0.25">
      <c r="D220" s="61"/>
      <c r="U220" s="61"/>
      <c r="V220" s="61"/>
      <c r="W220" s="61"/>
      <c r="X220" s="61"/>
      <c r="Y220" s="46"/>
    </row>
    <row r="221" spans="4:25" x14ac:dyDescent="0.25">
      <c r="D221" s="61"/>
      <c r="U221" s="61"/>
      <c r="V221" s="61"/>
      <c r="W221" s="61"/>
      <c r="X221" s="61"/>
      <c r="Y221" s="46"/>
    </row>
    <row r="222" spans="4:25" x14ac:dyDescent="0.25">
      <c r="D222" s="61"/>
      <c r="U222" s="61"/>
      <c r="V222" s="61"/>
      <c r="W222" s="61"/>
      <c r="X222" s="61"/>
      <c r="Y222" s="46"/>
    </row>
    <row r="223" spans="4:25" x14ac:dyDescent="0.25">
      <c r="D223" s="61"/>
      <c r="U223" s="61"/>
      <c r="V223" s="61"/>
      <c r="W223" s="61"/>
      <c r="X223" s="61"/>
      <c r="Y223" s="46"/>
    </row>
    <row r="224" spans="4:25" x14ac:dyDescent="0.25">
      <c r="D224" s="61"/>
      <c r="U224" s="61"/>
      <c r="V224" s="61"/>
      <c r="W224" s="61"/>
      <c r="X224" s="61"/>
      <c r="Y224" s="46"/>
    </row>
    <row r="225" spans="4:25" x14ac:dyDescent="0.25">
      <c r="D225" s="61"/>
      <c r="U225" s="61"/>
      <c r="V225" s="61"/>
      <c r="W225" s="61"/>
      <c r="X225" s="61"/>
      <c r="Y225" s="46"/>
    </row>
    <row r="226" spans="4:25" x14ac:dyDescent="0.25">
      <c r="D226" s="61"/>
      <c r="U226" s="61"/>
      <c r="V226" s="61"/>
      <c r="W226" s="61"/>
      <c r="X226" s="61"/>
      <c r="Y226" s="46"/>
    </row>
    <row r="227" spans="4:25" x14ac:dyDescent="0.25">
      <c r="D227" s="61"/>
      <c r="U227" s="61"/>
      <c r="V227" s="61"/>
      <c r="W227" s="61"/>
      <c r="X227" s="61"/>
      <c r="Y227" s="46"/>
    </row>
    <row r="228" spans="4:25" x14ac:dyDescent="0.25">
      <c r="D228" s="61"/>
      <c r="U228" s="61"/>
      <c r="V228" s="61"/>
      <c r="W228" s="61"/>
      <c r="X228" s="61"/>
      <c r="Y228" s="46"/>
    </row>
    <row r="229" spans="4:25" x14ac:dyDescent="0.25">
      <c r="D229" s="61"/>
      <c r="U229" s="61"/>
      <c r="V229" s="61"/>
      <c r="W229" s="61"/>
      <c r="X229" s="61"/>
      <c r="Y229" s="46"/>
    </row>
    <row r="230" spans="4:25" x14ac:dyDescent="0.25">
      <c r="D230" s="61"/>
      <c r="U230" s="61"/>
      <c r="V230" s="61"/>
      <c r="W230" s="61"/>
      <c r="X230" s="61"/>
      <c r="Y230" s="46"/>
    </row>
    <row r="231" spans="4:25" x14ac:dyDescent="0.25">
      <c r="D231" s="61"/>
      <c r="U231" s="61"/>
      <c r="V231" s="61"/>
      <c r="W231" s="61"/>
      <c r="X231" s="61"/>
      <c r="Y231" s="46"/>
    </row>
    <row r="232" spans="4:25" x14ac:dyDescent="0.25">
      <c r="D232" s="61"/>
      <c r="U232" s="61"/>
      <c r="V232" s="61"/>
      <c r="W232" s="61"/>
      <c r="X232" s="61"/>
      <c r="Y232" s="46"/>
    </row>
    <row r="233" spans="4:25" x14ac:dyDescent="0.25">
      <c r="D233" s="61"/>
      <c r="U233" s="61"/>
      <c r="V233" s="61"/>
      <c r="W233" s="61"/>
      <c r="X233" s="61"/>
      <c r="Y233" s="46"/>
    </row>
    <row r="234" spans="4:25" x14ac:dyDescent="0.25">
      <c r="D234" s="61"/>
      <c r="U234" s="61"/>
      <c r="V234" s="61"/>
      <c r="W234" s="61"/>
      <c r="X234" s="61"/>
      <c r="Y234" s="46"/>
    </row>
    <row r="235" spans="4:25" x14ac:dyDescent="0.25">
      <c r="D235" s="61"/>
      <c r="U235" s="61"/>
      <c r="V235" s="61"/>
      <c r="W235" s="61"/>
      <c r="X235" s="61"/>
      <c r="Y235" s="46"/>
    </row>
    <row r="236" spans="4:25" x14ac:dyDescent="0.25">
      <c r="D236" s="61"/>
      <c r="U236" s="61"/>
      <c r="V236" s="61"/>
      <c r="W236" s="61"/>
      <c r="X236" s="61"/>
      <c r="Y236" s="46"/>
    </row>
    <row r="237" spans="4:25" x14ac:dyDescent="0.25">
      <c r="D237" s="61"/>
      <c r="U237" s="61"/>
      <c r="V237" s="61"/>
      <c r="W237" s="61"/>
      <c r="X237" s="61"/>
      <c r="Y237" s="46"/>
    </row>
    <row r="238" spans="4:25" x14ac:dyDescent="0.25">
      <c r="D238" s="61"/>
      <c r="U238" s="61"/>
      <c r="V238" s="61"/>
      <c r="W238" s="61"/>
      <c r="X238" s="61"/>
      <c r="Y238" s="46"/>
    </row>
    <row r="239" spans="4:25" x14ac:dyDescent="0.25">
      <c r="D239" s="61"/>
      <c r="U239" s="61"/>
      <c r="V239" s="61"/>
      <c r="W239" s="61"/>
      <c r="X239" s="61"/>
      <c r="Y239" s="46"/>
    </row>
    <row r="240" spans="4:25" x14ac:dyDescent="0.25">
      <c r="D240" s="61"/>
      <c r="U240" s="61"/>
      <c r="V240" s="61"/>
      <c r="W240" s="61"/>
      <c r="X240" s="61"/>
      <c r="Y240" s="46"/>
    </row>
    <row r="241" spans="4:25" x14ac:dyDescent="0.25">
      <c r="D241" s="61"/>
      <c r="U241" s="61"/>
      <c r="V241" s="61"/>
      <c r="W241" s="61"/>
      <c r="X241" s="61"/>
      <c r="Y241" s="46"/>
    </row>
    <row r="242" spans="4:25" x14ac:dyDescent="0.25">
      <c r="D242" s="61"/>
      <c r="U242" s="61"/>
      <c r="V242" s="61"/>
      <c r="W242" s="61"/>
      <c r="X242" s="61"/>
      <c r="Y242" s="46"/>
    </row>
    <row r="243" spans="4:25" x14ac:dyDescent="0.25">
      <c r="D243" s="61"/>
      <c r="U243" s="61"/>
      <c r="V243" s="61"/>
      <c r="W243" s="61"/>
      <c r="X243" s="61"/>
      <c r="Y243" s="46"/>
    </row>
    <row r="244" spans="4:25" x14ac:dyDescent="0.25">
      <c r="D244" s="61"/>
      <c r="U244" s="61"/>
      <c r="V244" s="61"/>
      <c r="W244" s="61"/>
      <c r="X244" s="61"/>
      <c r="Y244" s="46"/>
    </row>
    <row r="245" spans="4:25" ht="13.9" customHeight="1" x14ac:dyDescent="0.25">
      <c r="D245" s="61"/>
      <c r="U245" s="61"/>
      <c r="V245" s="61"/>
      <c r="W245" s="61"/>
      <c r="X245" s="61"/>
      <c r="Y245" s="46"/>
    </row>
    <row r="246" spans="4:25" x14ac:dyDescent="0.25">
      <c r="D246" s="61"/>
      <c r="U246" s="61"/>
      <c r="V246" s="61"/>
      <c r="W246" s="61"/>
      <c r="X246" s="61"/>
      <c r="Y246" s="46"/>
    </row>
    <row r="247" spans="4:25" x14ac:dyDescent="0.25">
      <c r="D247" s="61"/>
      <c r="U247" s="61"/>
      <c r="V247" s="61"/>
      <c r="W247" s="61"/>
      <c r="X247" s="61"/>
      <c r="Y247" s="46"/>
    </row>
    <row r="248" spans="4:25" x14ac:dyDescent="0.25">
      <c r="D248" s="61"/>
      <c r="U248" s="61"/>
      <c r="V248" s="61"/>
      <c r="W248" s="61"/>
      <c r="X248" s="61"/>
      <c r="Y248" s="46"/>
    </row>
    <row r="249" spans="4:25" x14ac:dyDescent="0.25">
      <c r="D249" s="61"/>
      <c r="U249" s="61"/>
      <c r="V249" s="61"/>
      <c r="W249" s="61"/>
      <c r="X249" s="61"/>
      <c r="Y249" s="46"/>
    </row>
    <row r="250" spans="4:25" x14ac:dyDescent="0.25">
      <c r="D250" s="61"/>
      <c r="U250" s="61"/>
      <c r="V250" s="61"/>
      <c r="W250" s="61"/>
      <c r="X250" s="61"/>
      <c r="Y250" s="46"/>
    </row>
    <row r="251" spans="4:25" x14ac:dyDescent="0.25">
      <c r="D251" s="61"/>
      <c r="U251" s="61"/>
      <c r="V251" s="61"/>
      <c r="W251" s="61"/>
      <c r="X251" s="61"/>
      <c r="Y251" s="46"/>
    </row>
    <row r="252" spans="4:25" x14ac:dyDescent="0.25">
      <c r="D252" s="61"/>
      <c r="U252" s="61"/>
      <c r="V252" s="61"/>
      <c r="W252" s="61"/>
      <c r="X252" s="61"/>
      <c r="Y252" s="46"/>
    </row>
    <row r="253" spans="4:25" x14ac:dyDescent="0.25">
      <c r="D253" s="61"/>
      <c r="U253" s="61"/>
      <c r="V253" s="61"/>
      <c r="W253" s="61"/>
      <c r="X253" s="61"/>
      <c r="Y253" s="46"/>
    </row>
    <row r="254" spans="4:25" x14ac:dyDescent="0.25">
      <c r="D254" s="61"/>
      <c r="U254" s="61"/>
      <c r="V254" s="61"/>
      <c r="W254" s="61"/>
      <c r="X254" s="61"/>
      <c r="Y254" s="46"/>
    </row>
    <row r="255" spans="4:25" x14ac:dyDescent="0.25">
      <c r="D255" s="61"/>
      <c r="U255" s="61"/>
      <c r="V255" s="61"/>
      <c r="W255" s="61"/>
      <c r="X255" s="61"/>
      <c r="Y255" s="46"/>
    </row>
    <row r="256" spans="4:25" x14ac:dyDescent="0.25">
      <c r="D256" s="61"/>
      <c r="U256" s="61"/>
      <c r="V256" s="61"/>
      <c r="W256" s="61"/>
      <c r="X256" s="61"/>
      <c r="Y256" s="46"/>
    </row>
    <row r="257" spans="4:25" x14ac:dyDescent="0.25">
      <c r="D257" s="61"/>
      <c r="U257" s="61"/>
      <c r="V257" s="61"/>
      <c r="W257" s="61"/>
      <c r="X257" s="61"/>
      <c r="Y257" s="46"/>
    </row>
    <row r="258" spans="4:25" x14ac:dyDescent="0.25">
      <c r="D258" s="61"/>
      <c r="U258" s="61"/>
      <c r="V258" s="61"/>
      <c r="W258" s="61"/>
      <c r="X258" s="61"/>
      <c r="Y258" s="46"/>
    </row>
    <row r="259" spans="4:25" x14ac:dyDescent="0.25">
      <c r="D259" s="61"/>
      <c r="U259" s="61"/>
      <c r="V259" s="61"/>
      <c r="W259" s="61"/>
      <c r="X259" s="61"/>
      <c r="Y259" s="46"/>
    </row>
    <row r="260" spans="4:25" x14ac:dyDescent="0.25">
      <c r="D260" s="61"/>
      <c r="U260" s="61"/>
      <c r="V260" s="61"/>
      <c r="W260" s="61"/>
      <c r="X260" s="61"/>
      <c r="Y260" s="46"/>
    </row>
    <row r="261" spans="4:25" x14ac:dyDescent="0.25">
      <c r="D261" s="61"/>
      <c r="U261" s="61"/>
      <c r="V261" s="61"/>
      <c r="W261" s="61"/>
      <c r="X261" s="61"/>
      <c r="Y261" s="46"/>
    </row>
    <row r="262" spans="4:25" x14ac:dyDescent="0.25">
      <c r="D262" s="61"/>
      <c r="U262" s="61"/>
      <c r="V262" s="61"/>
      <c r="W262" s="61"/>
      <c r="X262" s="61"/>
      <c r="Y262" s="46"/>
    </row>
    <row r="263" spans="4:25" x14ac:dyDescent="0.25">
      <c r="D263" s="61"/>
      <c r="U263" s="61"/>
      <c r="V263" s="61"/>
      <c r="W263" s="61"/>
      <c r="X263" s="61"/>
      <c r="Y263" s="46"/>
    </row>
    <row r="264" spans="4:25" x14ac:dyDescent="0.25">
      <c r="D264" s="61"/>
      <c r="U264" s="61"/>
      <c r="V264" s="61"/>
      <c r="W264" s="61"/>
      <c r="X264" s="61"/>
      <c r="Y264" s="46"/>
    </row>
    <row r="265" spans="4:25" x14ac:dyDescent="0.25">
      <c r="D265" s="61"/>
      <c r="U265" s="61"/>
      <c r="V265" s="61"/>
      <c r="W265" s="61"/>
      <c r="X265" s="61"/>
      <c r="Y265" s="46"/>
    </row>
    <row r="266" spans="4:25" x14ac:dyDescent="0.25">
      <c r="D266" s="61"/>
      <c r="U266" s="61"/>
      <c r="V266" s="61"/>
      <c r="W266" s="61"/>
      <c r="X266" s="61"/>
      <c r="Y266" s="46"/>
    </row>
    <row r="267" spans="4:25" x14ac:dyDescent="0.25">
      <c r="D267" s="61"/>
      <c r="U267" s="61"/>
      <c r="V267" s="61"/>
      <c r="W267" s="61"/>
      <c r="X267" s="61"/>
      <c r="Y267" s="46"/>
    </row>
    <row r="268" spans="4:25" x14ac:dyDescent="0.25">
      <c r="D268" s="61"/>
      <c r="U268" s="61"/>
      <c r="V268" s="61"/>
      <c r="W268" s="61"/>
      <c r="X268" s="61"/>
      <c r="Y268" s="46"/>
    </row>
    <row r="269" spans="4:25" x14ac:dyDescent="0.25">
      <c r="D269" s="61"/>
      <c r="U269" s="61"/>
      <c r="V269" s="61"/>
      <c r="W269" s="61"/>
      <c r="X269" s="61"/>
      <c r="Y269" s="46"/>
    </row>
    <row r="270" spans="4:25" x14ac:dyDescent="0.25">
      <c r="D270" s="61"/>
      <c r="U270" s="61"/>
      <c r="V270" s="61"/>
      <c r="W270" s="61"/>
      <c r="X270" s="61"/>
      <c r="Y270" s="46"/>
    </row>
    <row r="271" spans="4:25" x14ac:dyDescent="0.25">
      <c r="D271" s="61"/>
      <c r="U271" s="61"/>
      <c r="V271" s="61"/>
      <c r="W271" s="61"/>
      <c r="X271" s="61"/>
      <c r="Y271" s="46"/>
    </row>
    <row r="272" spans="4:25" x14ac:dyDescent="0.25">
      <c r="D272" s="61"/>
      <c r="U272" s="61"/>
      <c r="V272" s="61"/>
      <c r="W272" s="61"/>
      <c r="X272" s="61"/>
      <c r="Y272" s="46"/>
    </row>
    <row r="273" spans="4:25" x14ac:dyDescent="0.25">
      <c r="D273" s="61"/>
      <c r="U273" s="61"/>
      <c r="V273" s="61"/>
      <c r="W273" s="61"/>
      <c r="X273" s="61"/>
      <c r="Y273" s="46"/>
    </row>
    <row r="274" spans="4:25" x14ac:dyDescent="0.25">
      <c r="D274" s="61"/>
      <c r="U274" s="61"/>
      <c r="V274" s="61"/>
      <c r="W274" s="61"/>
      <c r="X274" s="61"/>
      <c r="Y274" s="46"/>
    </row>
    <row r="275" spans="4:25" x14ac:dyDescent="0.25">
      <c r="D275" s="61"/>
      <c r="U275" s="61"/>
      <c r="V275" s="61"/>
      <c r="W275" s="61"/>
      <c r="X275" s="61"/>
      <c r="Y275" s="46"/>
    </row>
    <row r="276" spans="4:25" x14ac:dyDescent="0.25">
      <c r="D276" s="61"/>
      <c r="U276" s="61"/>
      <c r="V276" s="61"/>
      <c r="W276" s="61"/>
      <c r="X276" s="61"/>
      <c r="Y276" s="46"/>
    </row>
    <row r="277" spans="4:25" x14ac:dyDescent="0.25">
      <c r="D277" s="61"/>
      <c r="U277" s="61"/>
      <c r="V277" s="61"/>
      <c r="W277" s="61"/>
      <c r="X277" s="61"/>
      <c r="Y277" s="46"/>
    </row>
    <row r="278" spans="4:25" x14ac:dyDescent="0.25">
      <c r="D278" s="61"/>
      <c r="U278" s="61"/>
      <c r="V278" s="61"/>
      <c r="W278" s="61"/>
      <c r="X278" s="61"/>
      <c r="Y278" s="46"/>
    </row>
    <row r="279" spans="4:25" x14ac:dyDescent="0.25">
      <c r="D279" s="61"/>
      <c r="U279" s="61"/>
      <c r="V279" s="61"/>
      <c r="W279" s="61"/>
      <c r="X279" s="61"/>
      <c r="Y279" s="46"/>
    </row>
    <row r="280" spans="4:25" x14ac:dyDescent="0.25">
      <c r="D280" s="61"/>
      <c r="U280" s="61"/>
      <c r="V280" s="61"/>
      <c r="W280" s="61"/>
      <c r="X280" s="61"/>
      <c r="Y280" s="46"/>
    </row>
    <row r="281" spans="4:25" x14ac:dyDescent="0.25">
      <c r="D281" s="61"/>
      <c r="U281" s="61"/>
      <c r="V281" s="61"/>
      <c r="W281" s="61"/>
      <c r="X281" s="61"/>
      <c r="Y281" s="46"/>
    </row>
    <row r="282" spans="4:25" x14ac:dyDescent="0.25">
      <c r="D282" s="61"/>
      <c r="U282" s="61"/>
      <c r="V282" s="61"/>
      <c r="W282" s="61"/>
      <c r="X282" s="61"/>
      <c r="Y282" s="46"/>
    </row>
    <row r="283" spans="4:25" x14ac:dyDescent="0.25">
      <c r="D283" s="61"/>
      <c r="U283" s="61"/>
      <c r="V283" s="61"/>
      <c r="W283" s="61"/>
      <c r="X283" s="61"/>
      <c r="Y283" s="46"/>
    </row>
    <row r="284" spans="4:25" x14ac:dyDescent="0.25">
      <c r="D284" s="61"/>
      <c r="U284" s="61"/>
      <c r="V284" s="61"/>
      <c r="W284" s="61"/>
      <c r="X284" s="61"/>
      <c r="Y284" s="46"/>
    </row>
    <row r="285" spans="4:25" x14ac:dyDescent="0.25">
      <c r="D285" s="61"/>
      <c r="U285" s="61"/>
      <c r="V285" s="61"/>
      <c r="W285" s="61"/>
      <c r="X285" s="61"/>
      <c r="Y285" s="46"/>
    </row>
    <row r="286" spans="4:25" x14ac:dyDescent="0.25">
      <c r="D286" s="61"/>
      <c r="U286" s="61"/>
      <c r="V286" s="61"/>
      <c r="W286" s="61"/>
      <c r="X286" s="61"/>
      <c r="Y286" s="46"/>
    </row>
    <row r="287" spans="4:25" x14ac:dyDescent="0.25">
      <c r="D287" s="61"/>
      <c r="U287" s="61"/>
      <c r="V287" s="61"/>
      <c r="W287" s="61"/>
      <c r="X287" s="61"/>
      <c r="Y287" s="46"/>
    </row>
    <row r="288" spans="4:25" x14ac:dyDescent="0.25">
      <c r="D288" s="61"/>
      <c r="U288" s="61"/>
      <c r="V288" s="61"/>
      <c r="W288" s="61"/>
      <c r="X288" s="61"/>
      <c r="Y288" s="46"/>
    </row>
    <row r="289" spans="4:25" x14ac:dyDescent="0.25">
      <c r="D289" s="61"/>
      <c r="U289" s="61"/>
      <c r="V289" s="61"/>
      <c r="W289" s="61"/>
      <c r="X289" s="61"/>
      <c r="Y289" s="46"/>
    </row>
    <row r="290" spans="4:25" x14ac:dyDescent="0.25">
      <c r="D290" s="61"/>
      <c r="U290" s="61"/>
      <c r="V290" s="61"/>
      <c r="W290" s="61"/>
      <c r="X290" s="61"/>
      <c r="Y290" s="46"/>
    </row>
    <row r="291" spans="4:25" x14ac:dyDescent="0.25">
      <c r="D291" s="61"/>
      <c r="U291" s="61"/>
      <c r="V291" s="61"/>
      <c r="W291" s="61"/>
      <c r="X291" s="61"/>
      <c r="Y291" s="46"/>
    </row>
    <row r="292" spans="4:25" x14ac:dyDescent="0.25">
      <c r="D292" s="61"/>
      <c r="U292" s="61"/>
      <c r="V292" s="61"/>
      <c r="W292" s="61"/>
      <c r="X292" s="61"/>
      <c r="Y292" s="46"/>
    </row>
    <row r="293" spans="4:25" x14ac:dyDescent="0.25">
      <c r="D293" s="61"/>
      <c r="U293" s="61"/>
      <c r="V293" s="61"/>
      <c r="W293" s="61"/>
      <c r="X293" s="61"/>
      <c r="Y293" s="46"/>
    </row>
    <row r="294" spans="4:25" x14ac:dyDescent="0.25">
      <c r="D294" s="61"/>
      <c r="U294" s="61"/>
      <c r="V294" s="61"/>
      <c r="W294" s="61"/>
      <c r="X294" s="61"/>
      <c r="Y294" s="46"/>
    </row>
    <row r="295" spans="4:25" x14ac:dyDescent="0.25">
      <c r="D295" s="61"/>
      <c r="U295" s="61"/>
      <c r="V295" s="61"/>
      <c r="W295" s="61"/>
      <c r="X295" s="61"/>
      <c r="Y295" s="46"/>
    </row>
    <row r="296" spans="4:25" x14ac:dyDescent="0.25">
      <c r="D296" s="61"/>
      <c r="U296" s="61"/>
      <c r="V296" s="61"/>
      <c r="W296" s="61"/>
      <c r="X296" s="61"/>
      <c r="Y296" s="46"/>
    </row>
    <row r="297" spans="4:25" x14ac:dyDescent="0.25">
      <c r="D297" s="61"/>
      <c r="U297" s="61"/>
      <c r="V297" s="61"/>
      <c r="W297" s="61"/>
      <c r="X297" s="61"/>
      <c r="Y297" s="46"/>
    </row>
    <row r="298" spans="4:25" x14ac:dyDescent="0.25">
      <c r="D298" s="61"/>
      <c r="U298" s="61"/>
      <c r="V298" s="61"/>
      <c r="W298" s="61"/>
      <c r="X298" s="61"/>
      <c r="Y298" s="46"/>
    </row>
    <row r="299" spans="4:25" x14ac:dyDescent="0.25">
      <c r="D299" s="61"/>
      <c r="U299" s="61"/>
      <c r="V299" s="61"/>
      <c r="W299" s="61"/>
      <c r="X299" s="61"/>
      <c r="Y299" s="46"/>
    </row>
    <row r="300" spans="4:25" x14ac:dyDescent="0.25">
      <c r="D300" s="61"/>
      <c r="U300" s="61"/>
      <c r="V300" s="61"/>
      <c r="W300" s="61"/>
      <c r="X300" s="61"/>
      <c r="Y300" s="46"/>
    </row>
    <row r="301" spans="4:25" x14ac:dyDescent="0.25">
      <c r="D301" s="61"/>
      <c r="U301" s="61"/>
      <c r="V301" s="61"/>
      <c r="W301" s="61"/>
      <c r="X301" s="61"/>
      <c r="Y301" s="46"/>
    </row>
    <row r="302" spans="4:25" x14ac:dyDescent="0.25">
      <c r="D302" s="61"/>
      <c r="U302" s="61"/>
      <c r="V302" s="61"/>
      <c r="W302" s="61"/>
      <c r="X302" s="61"/>
      <c r="Y302" s="46"/>
    </row>
    <row r="303" spans="4:25" x14ac:dyDescent="0.25">
      <c r="D303" s="61"/>
      <c r="U303" s="61"/>
      <c r="V303" s="61"/>
      <c r="W303" s="61"/>
      <c r="X303" s="61"/>
      <c r="Y303" s="46"/>
    </row>
    <row r="304" spans="4:25" x14ac:dyDescent="0.25">
      <c r="D304" s="61"/>
      <c r="U304" s="61"/>
      <c r="V304" s="61"/>
      <c r="W304" s="61"/>
      <c r="X304" s="61"/>
      <c r="Y304" s="46"/>
    </row>
    <row r="305" spans="4:25" x14ac:dyDescent="0.25">
      <c r="D305" s="61"/>
      <c r="U305" s="61"/>
      <c r="V305" s="61"/>
      <c r="W305" s="61"/>
      <c r="X305" s="61"/>
      <c r="Y305" s="46"/>
    </row>
    <row r="306" spans="4:25" x14ac:dyDescent="0.25">
      <c r="D306" s="61"/>
      <c r="U306" s="61"/>
      <c r="V306" s="61"/>
      <c r="W306" s="61"/>
      <c r="X306" s="61"/>
      <c r="Y306" s="46"/>
    </row>
    <row r="307" spans="4:25" x14ac:dyDescent="0.25">
      <c r="D307" s="61"/>
      <c r="U307" s="61"/>
      <c r="V307" s="61"/>
      <c r="W307" s="61"/>
      <c r="X307" s="61"/>
      <c r="Y307" s="46"/>
    </row>
    <row r="308" spans="4:25" x14ac:dyDescent="0.25">
      <c r="D308" s="61"/>
      <c r="U308" s="61"/>
      <c r="V308" s="61"/>
      <c r="W308" s="61"/>
      <c r="X308" s="61"/>
      <c r="Y308" s="46"/>
    </row>
    <row r="309" spans="4:25" x14ac:dyDescent="0.25">
      <c r="D309" s="61"/>
      <c r="U309" s="61"/>
      <c r="V309" s="61"/>
      <c r="W309" s="61"/>
      <c r="X309" s="61"/>
      <c r="Y309" s="46"/>
    </row>
    <row r="310" spans="4:25" x14ac:dyDescent="0.25">
      <c r="D310" s="61"/>
      <c r="U310" s="61"/>
      <c r="V310" s="61"/>
      <c r="W310" s="61"/>
      <c r="X310" s="61"/>
      <c r="Y310" s="46"/>
    </row>
    <row r="311" spans="4:25" x14ac:dyDescent="0.25">
      <c r="D311" s="61"/>
      <c r="U311" s="61"/>
      <c r="V311" s="61"/>
      <c r="W311" s="61"/>
      <c r="X311" s="61"/>
      <c r="Y311" s="46"/>
    </row>
    <row r="312" spans="4:25" x14ac:dyDescent="0.25">
      <c r="D312" s="61"/>
      <c r="U312" s="61"/>
      <c r="V312" s="61"/>
      <c r="W312" s="61"/>
      <c r="X312" s="61"/>
      <c r="Y312" s="46"/>
    </row>
    <row r="313" spans="4:25" x14ac:dyDescent="0.25">
      <c r="D313" s="61"/>
      <c r="U313" s="61"/>
      <c r="V313" s="61"/>
      <c r="W313" s="61"/>
      <c r="X313" s="61"/>
      <c r="Y313" s="46"/>
    </row>
    <row r="314" spans="4:25" x14ac:dyDescent="0.25">
      <c r="D314" s="61"/>
      <c r="U314" s="61"/>
      <c r="V314" s="61"/>
      <c r="W314" s="61"/>
      <c r="X314" s="61"/>
      <c r="Y314" s="46"/>
    </row>
    <row r="315" spans="4:25" x14ac:dyDescent="0.25">
      <c r="D315" s="61"/>
      <c r="U315" s="61"/>
      <c r="V315" s="61"/>
      <c r="W315" s="61"/>
      <c r="X315" s="61"/>
      <c r="Y315" s="46"/>
    </row>
    <row r="316" spans="4:25" x14ac:dyDescent="0.25">
      <c r="D316" s="61"/>
      <c r="U316" s="61"/>
      <c r="V316" s="61"/>
      <c r="W316" s="61"/>
      <c r="X316" s="61"/>
      <c r="Y316" s="46"/>
    </row>
    <row r="317" spans="4:25" x14ac:dyDescent="0.25">
      <c r="D317" s="61"/>
      <c r="U317" s="61"/>
      <c r="V317" s="61"/>
      <c r="W317" s="61"/>
      <c r="X317" s="61"/>
      <c r="Y317" s="46"/>
    </row>
    <row r="318" spans="4:25" x14ac:dyDescent="0.25">
      <c r="D318" s="61"/>
      <c r="U318" s="61"/>
      <c r="V318" s="61"/>
      <c r="W318" s="61"/>
      <c r="X318" s="61"/>
      <c r="Y318" s="46"/>
    </row>
    <row r="319" spans="4:25" x14ac:dyDescent="0.25">
      <c r="D319" s="61"/>
      <c r="U319" s="61"/>
      <c r="V319" s="61"/>
      <c r="W319" s="61"/>
      <c r="X319" s="61"/>
      <c r="Y319" s="46"/>
    </row>
    <row r="320" spans="4:25" x14ac:dyDescent="0.25">
      <c r="D320" s="61"/>
      <c r="U320" s="61"/>
      <c r="V320" s="61"/>
      <c r="W320" s="61"/>
      <c r="X320" s="61"/>
      <c r="Y320" s="46"/>
    </row>
    <row r="321" spans="4:25" x14ac:dyDescent="0.25">
      <c r="D321" s="61"/>
      <c r="U321" s="61"/>
      <c r="V321" s="61"/>
      <c r="W321" s="61"/>
      <c r="X321" s="61"/>
      <c r="Y321" s="46"/>
    </row>
    <row r="322" spans="4:25" x14ac:dyDescent="0.25">
      <c r="D322" s="61"/>
      <c r="U322" s="61"/>
      <c r="V322" s="61"/>
      <c r="W322" s="61"/>
      <c r="X322" s="61"/>
      <c r="Y322" s="46"/>
    </row>
    <row r="323" spans="4:25" x14ac:dyDescent="0.25">
      <c r="D323" s="61"/>
      <c r="U323" s="61"/>
      <c r="V323" s="61"/>
      <c r="W323" s="61"/>
      <c r="X323" s="61"/>
      <c r="Y323" s="46"/>
    </row>
    <row r="324" spans="4:25" x14ac:dyDescent="0.25">
      <c r="D324" s="61"/>
      <c r="U324" s="61"/>
      <c r="V324" s="61"/>
      <c r="W324" s="61"/>
      <c r="X324" s="61"/>
      <c r="Y324" s="46"/>
    </row>
    <row r="325" spans="4:25" x14ac:dyDescent="0.25">
      <c r="D325" s="61"/>
      <c r="U325" s="61"/>
      <c r="V325" s="61"/>
      <c r="W325" s="61"/>
      <c r="X325" s="61"/>
      <c r="Y325" s="46"/>
    </row>
    <row r="326" spans="4:25" x14ac:dyDescent="0.25">
      <c r="D326" s="61"/>
      <c r="U326" s="61"/>
      <c r="V326" s="61"/>
      <c r="W326" s="61"/>
      <c r="X326" s="61"/>
      <c r="Y326" s="46"/>
    </row>
    <row r="327" spans="4:25" x14ac:dyDescent="0.25">
      <c r="D327" s="61"/>
      <c r="U327" s="61"/>
      <c r="V327" s="61"/>
      <c r="W327" s="61"/>
      <c r="X327" s="61"/>
      <c r="Y327" s="46"/>
    </row>
    <row r="328" spans="4:25" x14ac:dyDescent="0.25">
      <c r="D328" s="61"/>
      <c r="U328" s="61"/>
      <c r="V328" s="61"/>
      <c r="W328" s="61"/>
      <c r="X328" s="61"/>
      <c r="Y328" s="46"/>
    </row>
    <row r="329" spans="4:25" x14ac:dyDescent="0.25">
      <c r="D329" s="61"/>
      <c r="U329" s="61"/>
      <c r="V329" s="61"/>
      <c r="W329" s="61"/>
      <c r="X329" s="61"/>
      <c r="Y329" s="46"/>
    </row>
    <row r="330" spans="4:25" ht="13.9" customHeight="1" x14ac:dyDescent="0.25">
      <c r="D330" s="61"/>
      <c r="U330" s="61"/>
      <c r="V330" s="61"/>
      <c r="W330" s="61"/>
      <c r="X330" s="61"/>
      <c r="Y330" s="46"/>
    </row>
    <row r="331" spans="4:25" x14ac:dyDescent="0.25">
      <c r="D331" s="61"/>
      <c r="U331" s="61"/>
      <c r="V331" s="61"/>
      <c r="W331" s="61"/>
      <c r="X331" s="61"/>
      <c r="Y331" s="46"/>
    </row>
    <row r="332" spans="4:25" x14ac:dyDescent="0.25">
      <c r="D332" s="61"/>
      <c r="U332" s="61"/>
      <c r="V332" s="61"/>
      <c r="W332" s="61"/>
      <c r="X332" s="61"/>
      <c r="Y332" s="46"/>
    </row>
    <row r="333" spans="4:25" x14ac:dyDescent="0.25">
      <c r="D333" s="61"/>
      <c r="U333" s="61"/>
      <c r="V333" s="61"/>
      <c r="W333" s="61"/>
      <c r="X333" s="61"/>
      <c r="Y333" s="46"/>
    </row>
    <row r="334" spans="4:25" x14ac:dyDescent="0.25">
      <c r="D334" s="61"/>
      <c r="U334" s="61"/>
      <c r="V334" s="61"/>
      <c r="W334" s="61"/>
      <c r="X334" s="61"/>
      <c r="Y334" s="46"/>
    </row>
    <row r="335" spans="4:25" x14ac:dyDescent="0.25">
      <c r="D335" s="61"/>
      <c r="U335" s="61"/>
      <c r="V335" s="61"/>
      <c r="W335" s="61"/>
      <c r="X335" s="61"/>
      <c r="Y335" s="46"/>
    </row>
    <row r="336" spans="4:25" x14ac:dyDescent="0.25">
      <c r="D336" s="61"/>
      <c r="U336" s="61"/>
      <c r="V336" s="61"/>
      <c r="W336" s="61"/>
      <c r="X336" s="61"/>
      <c r="Y336" s="46"/>
    </row>
    <row r="337" spans="4:25" x14ac:dyDescent="0.25">
      <c r="D337" s="61"/>
      <c r="U337" s="61"/>
      <c r="V337" s="61"/>
      <c r="W337" s="61"/>
      <c r="X337" s="61"/>
      <c r="Y337" s="46"/>
    </row>
    <row r="338" spans="4:25" x14ac:dyDescent="0.25">
      <c r="D338" s="61"/>
      <c r="U338" s="61"/>
      <c r="V338" s="61"/>
      <c r="W338" s="61"/>
      <c r="X338" s="61"/>
      <c r="Y338" s="46"/>
    </row>
    <row r="339" spans="4:25" x14ac:dyDescent="0.25">
      <c r="D339" s="61"/>
      <c r="U339" s="61"/>
      <c r="V339" s="61"/>
      <c r="W339" s="61"/>
      <c r="X339" s="61"/>
      <c r="Y339" s="46"/>
    </row>
    <row r="340" spans="4:25" x14ac:dyDescent="0.25">
      <c r="D340" s="61"/>
      <c r="U340" s="61"/>
      <c r="V340" s="61"/>
      <c r="W340" s="61"/>
      <c r="X340" s="61"/>
      <c r="Y340" s="46"/>
    </row>
    <row r="341" spans="4:25" x14ac:dyDescent="0.25">
      <c r="D341" s="61"/>
      <c r="U341" s="61"/>
      <c r="V341" s="61"/>
      <c r="W341" s="61"/>
      <c r="X341" s="61"/>
      <c r="Y341" s="46"/>
    </row>
    <row r="342" spans="4:25" x14ac:dyDescent="0.25">
      <c r="D342" s="61"/>
      <c r="U342" s="61"/>
      <c r="V342" s="61"/>
      <c r="W342" s="61"/>
      <c r="X342" s="61"/>
      <c r="Y342" s="46"/>
    </row>
    <row r="343" spans="4:25" x14ac:dyDescent="0.25">
      <c r="D343" s="61"/>
      <c r="U343" s="61"/>
      <c r="V343" s="61"/>
      <c r="W343" s="61"/>
      <c r="X343" s="61"/>
      <c r="Y343" s="46"/>
    </row>
    <row r="344" spans="4:25" x14ac:dyDescent="0.25">
      <c r="D344" s="61"/>
      <c r="U344" s="61"/>
      <c r="V344" s="61"/>
      <c r="W344" s="61"/>
      <c r="X344" s="61"/>
      <c r="Y344" s="46"/>
    </row>
    <row r="345" spans="4:25" x14ac:dyDescent="0.25">
      <c r="D345" s="61"/>
      <c r="U345" s="61"/>
      <c r="V345" s="61"/>
      <c r="W345" s="61"/>
      <c r="X345" s="61"/>
      <c r="Y345" s="46"/>
    </row>
    <row r="346" spans="4:25" x14ac:dyDescent="0.25">
      <c r="D346" s="61"/>
      <c r="U346" s="61"/>
      <c r="V346" s="61"/>
      <c r="W346" s="61"/>
      <c r="X346" s="61"/>
      <c r="Y346" s="46"/>
    </row>
    <row r="347" spans="4:25" x14ac:dyDescent="0.25">
      <c r="D347" s="61"/>
      <c r="U347" s="61"/>
      <c r="V347" s="61"/>
      <c r="W347" s="61"/>
      <c r="X347" s="61"/>
      <c r="Y347" s="46"/>
    </row>
    <row r="348" spans="4:25" x14ac:dyDescent="0.25">
      <c r="D348" s="61"/>
      <c r="U348" s="61"/>
      <c r="V348" s="61"/>
      <c r="W348" s="61"/>
      <c r="X348" s="61"/>
      <c r="Y348" s="46"/>
    </row>
    <row r="349" spans="4:25" x14ac:dyDescent="0.25">
      <c r="D349" s="61"/>
      <c r="U349" s="61"/>
      <c r="V349" s="61"/>
      <c r="W349" s="61"/>
      <c r="X349" s="61"/>
      <c r="Y349" s="46"/>
    </row>
    <row r="350" spans="4:25" x14ac:dyDescent="0.25">
      <c r="D350" s="61"/>
      <c r="U350" s="61"/>
      <c r="V350" s="61"/>
      <c r="W350" s="61"/>
      <c r="X350" s="61"/>
      <c r="Y350" s="46"/>
    </row>
    <row r="351" spans="4:25" x14ac:dyDescent="0.25">
      <c r="D351" s="61"/>
      <c r="U351" s="61"/>
      <c r="V351" s="61"/>
      <c r="W351" s="61"/>
      <c r="X351" s="61"/>
      <c r="Y351" s="46"/>
    </row>
    <row r="352" spans="4:25" x14ac:dyDescent="0.25">
      <c r="D352" s="61"/>
      <c r="U352" s="61"/>
      <c r="V352" s="61"/>
      <c r="W352" s="61"/>
      <c r="X352" s="61"/>
      <c r="Y352" s="46"/>
    </row>
    <row r="353" spans="4:25" x14ac:dyDescent="0.25">
      <c r="D353" s="61"/>
      <c r="U353" s="61"/>
      <c r="V353" s="61"/>
      <c r="W353" s="61"/>
      <c r="X353" s="61"/>
      <c r="Y353" s="46"/>
    </row>
    <row r="354" spans="4:25" x14ac:dyDescent="0.25">
      <c r="D354" s="61"/>
      <c r="U354" s="61"/>
      <c r="V354" s="61"/>
      <c r="W354" s="61"/>
      <c r="X354" s="61"/>
      <c r="Y354" s="46"/>
    </row>
    <row r="355" spans="4:25" x14ac:dyDescent="0.25">
      <c r="D355" s="61"/>
      <c r="U355" s="61"/>
      <c r="V355" s="61"/>
      <c r="W355" s="61"/>
      <c r="X355" s="61"/>
      <c r="Y355" s="46"/>
    </row>
    <row r="356" spans="4:25" x14ac:dyDescent="0.25">
      <c r="D356" s="61"/>
      <c r="U356" s="61"/>
      <c r="V356" s="61"/>
      <c r="W356" s="61"/>
      <c r="X356" s="61"/>
      <c r="Y356" s="46"/>
    </row>
    <row r="357" spans="4:25" x14ac:dyDescent="0.25">
      <c r="D357" s="61"/>
      <c r="U357" s="61"/>
      <c r="V357" s="61"/>
      <c r="W357" s="61"/>
      <c r="X357" s="61"/>
      <c r="Y357" s="46"/>
    </row>
    <row r="358" spans="4:25" x14ac:dyDescent="0.25">
      <c r="D358" s="61"/>
      <c r="U358" s="61"/>
      <c r="V358" s="61"/>
      <c r="W358" s="61"/>
      <c r="X358" s="61"/>
      <c r="Y358" s="46"/>
    </row>
    <row r="359" spans="4:25" x14ac:dyDescent="0.25">
      <c r="D359" s="61"/>
      <c r="U359" s="61"/>
      <c r="V359" s="61"/>
      <c r="W359" s="61"/>
      <c r="X359" s="61"/>
      <c r="Y359" s="46"/>
    </row>
    <row r="360" spans="4:25" x14ac:dyDescent="0.25">
      <c r="D360" s="61"/>
      <c r="U360" s="61"/>
      <c r="V360" s="61"/>
      <c r="W360" s="61"/>
      <c r="X360" s="61"/>
      <c r="Y360" s="46"/>
    </row>
    <row r="361" spans="4:25" x14ac:dyDescent="0.25">
      <c r="D361" s="61"/>
      <c r="U361" s="61"/>
      <c r="V361" s="61"/>
      <c r="W361" s="61"/>
      <c r="X361" s="61"/>
      <c r="Y361" s="46"/>
    </row>
    <row r="362" spans="4:25" x14ac:dyDescent="0.25">
      <c r="D362" s="61"/>
      <c r="U362" s="61"/>
      <c r="V362" s="61"/>
      <c r="W362" s="61"/>
      <c r="X362" s="61"/>
      <c r="Y362" s="46"/>
    </row>
    <row r="363" spans="4:25" x14ac:dyDescent="0.25">
      <c r="D363" s="61"/>
      <c r="U363" s="61"/>
      <c r="V363" s="61"/>
      <c r="W363" s="61"/>
      <c r="X363" s="61"/>
      <c r="Y363" s="46"/>
    </row>
    <row r="364" spans="4:25" x14ac:dyDescent="0.25">
      <c r="D364" s="61"/>
      <c r="U364" s="61"/>
      <c r="V364" s="61"/>
      <c r="W364" s="61"/>
      <c r="X364" s="61"/>
      <c r="Y364" s="46"/>
    </row>
    <row r="365" spans="4:25" x14ac:dyDescent="0.25">
      <c r="D365" s="61"/>
      <c r="U365" s="61"/>
      <c r="V365" s="61"/>
      <c r="W365" s="61"/>
      <c r="X365" s="61"/>
      <c r="Y365" s="46"/>
    </row>
    <row r="366" spans="4:25" x14ac:dyDescent="0.25">
      <c r="D366" s="61"/>
      <c r="U366" s="61"/>
      <c r="V366" s="61"/>
      <c r="W366" s="61"/>
      <c r="X366" s="61"/>
      <c r="Y366" s="46"/>
    </row>
    <row r="367" spans="4:25" x14ac:dyDescent="0.25">
      <c r="D367" s="61"/>
      <c r="U367" s="61"/>
      <c r="V367" s="61"/>
      <c r="W367" s="61"/>
      <c r="X367" s="61"/>
      <c r="Y367" s="46"/>
    </row>
    <row r="368" spans="4:25" x14ac:dyDescent="0.25">
      <c r="D368" s="61"/>
      <c r="U368" s="61"/>
      <c r="V368" s="61"/>
      <c r="W368" s="61"/>
      <c r="X368" s="61"/>
      <c r="Y368" s="46"/>
    </row>
    <row r="369" spans="4:25" x14ac:dyDescent="0.25">
      <c r="D369" s="61"/>
      <c r="U369" s="61"/>
      <c r="V369" s="61"/>
      <c r="W369" s="61"/>
      <c r="X369" s="61"/>
      <c r="Y369" s="46"/>
    </row>
    <row r="370" spans="4:25" x14ac:dyDescent="0.25">
      <c r="D370" s="61"/>
      <c r="U370" s="61"/>
      <c r="V370" s="61"/>
      <c r="W370" s="61"/>
      <c r="X370" s="61"/>
      <c r="Y370" s="46"/>
    </row>
    <row r="371" spans="4:25" x14ac:dyDescent="0.25">
      <c r="D371" s="61"/>
      <c r="U371" s="61"/>
      <c r="V371" s="61"/>
      <c r="W371" s="61"/>
      <c r="X371" s="61"/>
      <c r="Y371" s="46"/>
    </row>
    <row r="372" spans="4:25" x14ac:dyDescent="0.25">
      <c r="D372" s="61"/>
      <c r="U372" s="61"/>
      <c r="V372" s="61"/>
      <c r="W372" s="61"/>
      <c r="X372" s="61"/>
      <c r="Y372" s="46"/>
    </row>
    <row r="373" spans="4:25" x14ac:dyDescent="0.25">
      <c r="D373" s="61"/>
      <c r="U373" s="61"/>
      <c r="V373" s="61"/>
      <c r="W373" s="61"/>
      <c r="X373" s="61"/>
      <c r="Y373" s="46"/>
    </row>
    <row r="374" spans="4:25" x14ac:dyDescent="0.25">
      <c r="D374" s="61"/>
      <c r="U374" s="61"/>
      <c r="V374" s="61"/>
      <c r="W374" s="61"/>
      <c r="X374" s="61"/>
      <c r="Y374" s="46"/>
    </row>
    <row r="375" spans="4:25" x14ac:dyDescent="0.25">
      <c r="D375" s="61"/>
      <c r="U375" s="61"/>
      <c r="V375" s="61"/>
      <c r="W375" s="61"/>
      <c r="X375" s="61"/>
      <c r="Y375" s="46"/>
    </row>
    <row r="376" spans="4:25" x14ac:dyDescent="0.25">
      <c r="D376" s="61"/>
      <c r="U376" s="61"/>
      <c r="V376" s="61"/>
      <c r="W376" s="61"/>
      <c r="X376" s="61"/>
      <c r="Y376" s="46"/>
    </row>
    <row r="377" spans="4:25" x14ac:dyDescent="0.25">
      <c r="D377" s="61"/>
      <c r="U377" s="61"/>
      <c r="V377" s="61"/>
      <c r="W377" s="61"/>
      <c r="X377" s="61"/>
      <c r="Y377" s="46"/>
    </row>
    <row r="378" spans="4:25" x14ac:dyDescent="0.25">
      <c r="D378" s="61"/>
      <c r="U378" s="61"/>
      <c r="V378" s="61"/>
      <c r="W378" s="61"/>
      <c r="X378" s="61"/>
      <c r="Y378" s="46"/>
    </row>
    <row r="379" spans="4:25" x14ac:dyDescent="0.25">
      <c r="D379" s="61"/>
      <c r="U379" s="61"/>
      <c r="V379" s="61"/>
      <c r="W379" s="61"/>
      <c r="X379" s="61"/>
      <c r="Y379" s="46"/>
    </row>
    <row r="380" spans="4:25" x14ac:dyDescent="0.25">
      <c r="D380" s="61"/>
      <c r="U380" s="61"/>
      <c r="V380" s="61"/>
      <c r="W380" s="61"/>
      <c r="X380" s="61"/>
      <c r="Y380" s="46"/>
    </row>
    <row r="381" spans="4:25" x14ac:dyDescent="0.25">
      <c r="D381" s="61"/>
      <c r="U381" s="61"/>
      <c r="V381" s="61"/>
      <c r="W381" s="61"/>
      <c r="X381" s="61"/>
      <c r="Y381" s="46"/>
    </row>
    <row r="382" spans="4:25" x14ac:dyDescent="0.25">
      <c r="D382" s="61"/>
      <c r="U382" s="61"/>
      <c r="V382" s="61"/>
      <c r="W382" s="61"/>
      <c r="X382" s="61"/>
      <c r="Y382" s="46"/>
    </row>
    <row r="383" spans="4:25" x14ac:dyDescent="0.25">
      <c r="D383" s="61"/>
      <c r="U383" s="61"/>
      <c r="V383" s="61"/>
      <c r="W383" s="61"/>
      <c r="X383" s="61"/>
      <c r="Y383" s="46"/>
    </row>
    <row r="384" spans="4:25" x14ac:dyDescent="0.25">
      <c r="D384" s="61"/>
      <c r="U384" s="61"/>
      <c r="V384" s="61"/>
      <c r="W384" s="61"/>
      <c r="X384" s="61"/>
      <c r="Y384" s="46"/>
    </row>
    <row r="385" spans="4:25" x14ac:dyDescent="0.25">
      <c r="D385" s="61"/>
      <c r="U385" s="61"/>
      <c r="V385" s="61"/>
      <c r="W385" s="61"/>
      <c r="X385" s="61"/>
      <c r="Y385" s="46"/>
    </row>
    <row r="386" spans="4:25" x14ac:dyDescent="0.25">
      <c r="D386" s="61"/>
      <c r="U386" s="61"/>
      <c r="V386" s="61"/>
      <c r="W386" s="61"/>
      <c r="X386" s="61"/>
      <c r="Y386" s="46"/>
    </row>
    <row r="387" spans="4:25" x14ac:dyDescent="0.25">
      <c r="D387" s="61"/>
      <c r="U387" s="61"/>
      <c r="V387" s="61"/>
      <c r="W387" s="61"/>
      <c r="X387" s="61"/>
      <c r="Y387" s="46"/>
    </row>
    <row r="388" spans="4:25" x14ac:dyDescent="0.25">
      <c r="D388" s="61"/>
      <c r="U388" s="61"/>
      <c r="V388" s="61"/>
      <c r="W388" s="61"/>
      <c r="X388" s="61"/>
      <c r="Y388" s="46"/>
    </row>
    <row r="389" spans="4:25" x14ac:dyDescent="0.25">
      <c r="D389" s="61"/>
      <c r="U389" s="61"/>
      <c r="V389" s="61"/>
      <c r="W389" s="61"/>
      <c r="X389" s="61"/>
      <c r="Y389" s="46"/>
    </row>
    <row r="390" spans="4:25" x14ac:dyDescent="0.25">
      <c r="D390" s="61"/>
      <c r="U390" s="61"/>
      <c r="V390" s="61"/>
      <c r="W390" s="61"/>
      <c r="X390" s="61"/>
      <c r="Y390" s="46"/>
    </row>
    <row r="391" spans="4:25" x14ac:dyDescent="0.25">
      <c r="D391" s="61"/>
      <c r="U391" s="61"/>
      <c r="V391" s="61"/>
      <c r="W391" s="61"/>
      <c r="X391" s="61"/>
      <c r="Y391" s="46"/>
    </row>
    <row r="392" spans="4:25" x14ac:dyDescent="0.25">
      <c r="D392" s="61"/>
      <c r="U392" s="61"/>
      <c r="V392" s="61"/>
      <c r="W392" s="61"/>
      <c r="X392" s="61"/>
      <c r="Y392" s="46"/>
    </row>
    <row r="393" spans="4:25" x14ac:dyDescent="0.25">
      <c r="D393" s="61"/>
      <c r="U393" s="61"/>
      <c r="V393" s="61"/>
      <c r="W393" s="61"/>
      <c r="X393" s="61"/>
      <c r="Y393" s="46"/>
    </row>
    <row r="394" spans="4:25" x14ac:dyDescent="0.25">
      <c r="D394" s="61"/>
      <c r="U394" s="61"/>
      <c r="V394" s="61"/>
      <c r="W394" s="61"/>
      <c r="X394" s="61"/>
      <c r="Y394" s="46"/>
    </row>
    <row r="395" spans="4:25" x14ac:dyDescent="0.25">
      <c r="D395" s="61"/>
      <c r="U395" s="61"/>
      <c r="V395" s="61"/>
      <c r="W395" s="61"/>
      <c r="X395" s="61"/>
      <c r="Y395" s="46"/>
    </row>
    <row r="396" spans="4:25" x14ac:dyDescent="0.25">
      <c r="D396" s="61"/>
      <c r="U396" s="61"/>
      <c r="V396" s="61"/>
      <c r="W396" s="61"/>
      <c r="X396" s="61"/>
      <c r="Y396" s="46"/>
    </row>
    <row r="397" spans="4:25" x14ac:dyDescent="0.25">
      <c r="D397" s="61"/>
      <c r="U397" s="61"/>
      <c r="V397" s="61"/>
      <c r="W397" s="61"/>
      <c r="X397" s="61"/>
      <c r="Y397" s="46"/>
    </row>
    <row r="398" spans="4:25" x14ac:dyDescent="0.25">
      <c r="D398" s="61"/>
      <c r="U398" s="61"/>
      <c r="V398" s="61"/>
      <c r="W398" s="61"/>
      <c r="X398" s="61"/>
      <c r="Y398" s="46"/>
    </row>
    <row r="399" spans="4:25" x14ac:dyDescent="0.25">
      <c r="D399" s="61"/>
      <c r="U399" s="61"/>
      <c r="V399" s="61"/>
      <c r="W399" s="61"/>
      <c r="X399" s="61"/>
      <c r="Y399" s="46"/>
    </row>
    <row r="400" spans="4:25" x14ac:dyDescent="0.25">
      <c r="D400" s="61"/>
      <c r="U400" s="61"/>
      <c r="V400" s="61"/>
      <c r="W400" s="61"/>
      <c r="X400" s="61"/>
      <c r="Y400" s="46"/>
    </row>
    <row r="401" spans="4:25" x14ac:dyDescent="0.25">
      <c r="D401" s="61"/>
      <c r="U401" s="61"/>
      <c r="V401" s="61"/>
      <c r="W401" s="61"/>
      <c r="X401" s="61"/>
      <c r="Y401" s="46"/>
    </row>
    <row r="402" spans="4:25" x14ac:dyDescent="0.25">
      <c r="D402" s="61"/>
      <c r="U402" s="61"/>
      <c r="V402" s="61"/>
      <c r="W402" s="61"/>
      <c r="X402" s="61"/>
      <c r="Y402" s="46"/>
    </row>
    <row r="403" spans="4:25" x14ac:dyDescent="0.25">
      <c r="D403" s="61"/>
      <c r="U403" s="61"/>
      <c r="V403" s="61"/>
      <c r="W403" s="61"/>
      <c r="X403" s="61"/>
      <c r="Y403" s="46"/>
    </row>
    <row r="404" spans="4:25" x14ac:dyDescent="0.25">
      <c r="D404" s="61"/>
      <c r="U404" s="61"/>
      <c r="V404" s="61"/>
      <c r="W404" s="61"/>
      <c r="X404" s="61"/>
      <c r="Y404" s="46"/>
    </row>
    <row r="405" spans="4:25" x14ac:dyDescent="0.25">
      <c r="D405" s="61"/>
      <c r="U405" s="61"/>
      <c r="V405" s="61"/>
      <c r="W405" s="61"/>
      <c r="X405" s="61"/>
      <c r="Y405" s="46"/>
    </row>
    <row r="406" spans="4:25" x14ac:dyDescent="0.25">
      <c r="D406" s="61"/>
      <c r="U406" s="61"/>
      <c r="V406" s="61"/>
      <c r="W406" s="61"/>
      <c r="X406" s="61"/>
      <c r="Y406" s="46"/>
    </row>
    <row r="407" spans="4:25" x14ac:dyDescent="0.25">
      <c r="D407" s="61"/>
      <c r="U407" s="61"/>
      <c r="V407" s="61"/>
      <c r="W407" s="61"/>
      <c r="X407" s="61"/>
      <c r="Y407" s="46"/>
    </row>
    <row r="408" spans="4:25" x14ac:dyDescent="0.25">
      <c r="D408" s="61"/>
      <c r="U408" s="61"/>
      <c r="V408" s="61"/>
      <c r="W408" s="61"/>
      <c r="X408" s="61"/>
      <c r="Y408" s="46"/>
    </row>
    <row r="409" spans="4:25" x14ac:dyDescent="0.25">
      <c r="D409" s="61"/>
      <c r="U409" s="61"/>
      <c r="V409" s="61"/>
      <c r="W409" s="61"/>
      <c r="X409" s="61"/>
      <c r="Y409" s="46"/>
    </row>
    <row r="410" spans="4:25" x14ac:dyDescent="0.25">
      <c r="D410" s="61"/>
      <c r="U410" s="61"/>
      <c r="V410" s="61"/>
      <c r="W410" s="61"/>
      <c r="X410" s="61"/>
      <c r="Y410" s="46"/>
    </row>
    <row r="411" spans="4:25" x14ac:dyDescent="0.25">
      <c r="D411" s="61"/>
      <c r="U411" s="61"/>
      <c r="V411" s="61"/>
      <c r="W411" s="61"/>
      <c r="X411" s="61"/>
      <c r="Y411" s="46"/>
    </row>
    <row r="412" spans="4:25" x14ac:dyDescent="0.25">
      <c r="D412" s="61"/>
      <c r="U412" s="61"/>
      <c r="V412" s="61"/>
      <c r="W412" s="61"/>
      <c r="X412" s="61"/>
      <c r="Y412" s="46"/>
    </row>
    <row r="413" spans="4:25" x14ac:dyDescent="0.25">
      <c r="D413" s="61"/>
      <c r="U413" s="61"/>
      <c r="V413" s="61"/>
      <c r="W413" s="61"/>
      <c r="X413" s="61"/>
      <c r="Y413" s="46"/>
    </row>
    <row r="414" spans="4:25" x14ac:dyDescent="0.25">
      <c r="D414" s="61"/>
      <c r="U414" s="61"/>
      <c r="V414" s="61"/>
      <c r="W414" s="61"/>
      <c r="X414" s="61"/>
      <c r="Y414" s="46"/>
    </row>
    <row r="415" spans="4:25" x14ac:dyDescent="0.25">
      <c r="D415" s="61"/>
      <c r="U415" s="61"/>
      <c r="V415" s="61"/>
      <c r="W415" s="61"/>
      <c r="X415" s="61"/>
      <c r="Y415" s="46"/>
    </row>
    <row r="416" spans="4:25" x14ac:dyDescent="0.25">
      <c r="D416" s="61"/>
      <c r="U416" s="61"/>
      <c r="V416" s="61"/>
      <c r="W416" s="61"/>
      <c r="X416" s="61"/>
      <c r="Y416" s="46"/>
    </row>
    <row r="417" spans="4:25" x14ac:dyDescent="0.25">
      <c r="D417" s="61"/>
      <c r="U417" s="61"/>
      <c r="V417" s="61"/>
      <c r="W417" s="61"/>
      <c r="X417" s="61"/>
      <c r="Y417" s="46"/>
    </row>
    <row r="418" spans="4:25" x14ac:dyDescent="0.25">
      <c r="D418" s="61"/>
      <c r="U418" s="61"/>
      <c r="V418" s="61"/>
      <c r="W418" s="61"/>
      <c r="X418" s="61"/>
      <c r="Y418" s="46"/>
    </row>
    <row r="419" spans="4:25" x14ac:dyDescent="0.25">
      <c r="D419" s="61"/>
      <c r="U419" s="61"/>
      <c r="V419" s="61"/>
      <c r="W419" s="61"/>
      <c r="X419" s="61"/>
      <c r="Y419" s="46"/>
    </row>
    <row r="420" spans="4:25" x14ac:dyDescent="0.25">
      <c r="D420" s="61"/>
      <c r="U420" s="61"/>
      <c r="V420" s="61"/>
      <c r="W420" s="61"/>
      <c r="X420" s="61"/>
      <c r="Y420" s="46"/>
    </row>
    <row r="421" spans="4:25" x14ac:dyDescent="0.25">
      <c r="D421" s="61"/>
      <c r="U421" s="61"/>
      <c r="V421" s="61"/>
      <c r="W421" s="61"/>
      <c r="X421" s="61"/>
      <c r="Y421" s="46"/>
    </row>
    <row r="422" spans="4:25" x14ac:dyDescent="0.25">
      <c r="D422" s="61"/>
      <c r="U422" s="61"/>
      <c r="V422" s="61"/>
      <c r="W422" s="61"/>
      <c r="X422" s="61"/>
      <c r="Y422" s="46"/>
    </row>
    <row r="423" spans="4:25" x14ac:dyDescent="0.25">
      <c r="D423" s="61"/>
      <c r="U423" s="61"/>
      <c r="V423" s="61"/>
      <c r="W423" s="61"/>
      <c r="X423" s="61"/>
      <c r="Y423" s="46"/>
    </row>
    <row r="424" spans="4:25" x14ac:dyDescent="0.25">
      <c r="D424" s="61"/>
      <c r="U424" s="61"/>
    </row>
    <row r="425" spans="4:25" x14ac:dyDescent="0.25">
      <c r="U425" s="61"/>
    </row>
    <row r="426" spans="4:25" x14ac:dyDescent="0.25">
      <c r="U426" s="61"/>
    </row>
    <row r="427" spans="4:25" x14ac:dyDescent="0.25">
      <c r="U427" s="61"/>
    </row>
    <row r="428" spans="4:25" x14ac:dyDescent="0.25">
      <c r="U428" s="61"/>
    </row>
    <row r="429" spans="4:25" x14ac:dyDescent="0.25">
      <c r="U429" s="61"/>
    </row>
    <row r="430" spans="4:25" x14ac:dyDescent="0.25">
      <c r="U430" s="61"/>
    </row>
    <row r="431" spans="4:25" x14ac:dyDescent="0.25">
      <c r="U431" s="61"/>
    </row>
    <row r="432" spans="4:25" x14ac:dyDescent="0.25">
      <c r="U432" s="61"/>
    </row>
    <row r="433" spans="21:21" x14ac:dyDescent="0.25">
      <c r="U433" s="61"/>
    </row>
    <row r="434" spans="21:21" x14ac:dyDescent="0.25">
      <c r="U434" s="61"/>
    </row>
    <row r="435" spans="21:21" x14ac:dyDescent="0.25">
      <c r="U435" s="61"/>
    </row>
    <row r="436" spans="21:21" x14ac:dyDescent="0.25">
      <c r="U436" s="61"/>
    </row>
    <row r="437" spans="21:21" x14ac:dyDescent="0.25">
      <c r="U437" s="61"/>
    </row>
    <row r="438" spans="21:21" x14ac:dyDescent="0.25">
      <c r="U438" s="61"/>
    </row>
    <row r="439" spans="21:21" x14ac:dyDescent="0.25">
      <c r="U439" s="61"/>
    </row>
    <row r="440" spans="21:21" x14ac:dyDescent="0.25">
      <c r="U440" s="61"/>
    </row>
    <row r="441" spans="21:21" x14ac:dyDescent="0.25">
      <c r="U441" s="61"/>
    </row>
    <row r="442" spans="21:21" x14ac:dyDescent="0.25">
      <c r="U442" s="61"/>
    </row>
    <row r="443" spans="21:21" x14ac:dyDescent="0.25">
      <c r="U443" s="61"/>
    </row>
    <row r="444" spans="21:21" x14ac:dyDescent="0.25">
      <c r="U444" s="61"/>
    </row>
    <row r="445" spans="21:21" x14ac:dyDescent="0.25">
      <c r="U445" s="61"/>
    </row>
    <row r="446" spans="21:21" x14ac:dyDescent="0.25">
      <c r="U446" s="61"/>
    </row>
    <row r="447" spans="21:21" x14ac:dyDescent="0.25">
      <c r="U447" s="61"/>
    </row>
    <row r="448" spans="21:21" x14ac:dyDescent="0.25">
      <c r="U448" s="61"/>
    </row>
    <row r="449" spans="21:21" x14ac:dyDescent="0.25">
      <c r="U449" s="61"/>
    </row>
    <row r="450" spans="21:21" x14ac:dyDescent="0.25">
      <c r="U450" s="61"/>
    </row>
    <row r="451" spans="21:21" x14ac:dyDescent="0.25">
      <c r="U451" s="61"/>
    </row>
    <row r="452" spans="21:21" x14ac:dyDescent="0.25">
      <c r="U452" s="61"/>
    </row>
    <row r="453" spans="21:21" x14ac:dyDescent="0.25">
      <c r="U453" s="61"/>
    </row>
    <row r="454" spans="21:21" x14ac:dyDescent="0.25">
      <c r="U454" s="61"/>
    </row>
    <row r="455" spans="21:21" x14ac:dyDescent="0.25">
      <c r="U455" s="61"/>
    </row>
    <row r="456" spans="21:21" x14ac:dyDescent="0.25">
      <c r="U456" s="61"/>
    </row>
    <row r="457" spans="21:21" x14ac:dyDescent="0.25">
      <c r="U457" s="61"/>
    </row>
    <row r="458" spans="21:21" x14ac:dyDescent="0.25">
      <c r="U458" s="61"/>
    </row>
    <row r="459" spans="21:21" x14ac:dyDescent="0.25">
      <c r="U459" s="61"/>
    </row>
    <row r="460" spans="21:21" x14ac:dyDescent="0.25">
      <c r="U460" s="61"/>
    </row>
    <row r="461" spans="21:21" x14ac:dyDescent="0.25">
      <c r="U461" s="61"/>
    </row>
    <row r="462" spans="21:21" x14ac:dyDescent="0.25">
      <c r="U462" s="61"/>
    </row>
    <row r="463" spans="21:21" x14ac:dyDescent="0.25">
      <c r="U463" s="61"/>
    </row>
    <row r="464" spans="21:21" x14ac:dyDescent="0.25">
      <c r="U464" s="61"/>
    </row>
    <row r="465" spans="21:21" x14ac:dyDescent="0.25">
      <c r="U465" s="61"/>
    </row>
    <row r="466" spans="21:21" x14ac:dyDescent="0.25">
      <c r="U466" s="61"/>
    </row>
    <row r="467" spans="21:21" x14ac:dyDescent="0.25">
      <c r="U467" s="61"/>
    </row>
    <row r="468" spans="21:21" x14ac:dyDescent="0.25">
      <c r="U468" s="61"/>
    </row>
    <row r="469" spans="21:21" x14ac:dyDescent="0.25">
      <c r="U469" s="61"/>
    </row>
    <row r="470" spans="21:21" x14ac:dyDescent="0.25">
      <c r="U470" s="61"/>
    </row>
    <row r="471" spans="21:21" x14ac:dyDescent="0.25">
      <c r="U471" s="61"/>
    </row>
    <row r="472" spans="21:21" x14ac:dyDescent="0.25">
      <c r="U472" s="61"/>
    </row>
    <row r="473" spans="21:21" x14ac:dyDescent="0.25">
      <c r="U473" s="61"/>
    </row>
    <row r="474" spans="21:21" x14ac:dyDescent="0.25">
      <c r="U474" s="61"/>
    </row>
    <row r="475" spans="21:21" x14ac:dyDescent="0.25">
      <c r="U475" s="61"/>
    </row>
    <row r="476" spans="21:21" x14ac:dyDescent="0.25">
      <c r="U476" s="61"/>
    </row>
    <row r="477" spans="21:21" x14ac:dyDescent="0.25">
      <c r="U477" s="61"/>
    </row>
    <row r="478" spans="21:21" x14ac:dyDescent="0.25">
      <c r="U478" s="61"/>
    </row>
    <row r="479" spans="21:21" x14ac:dyDescent="0.25">
      <c r="U479" s="61"/>
    </row>
    <row r="480" spans="21:21" x14ac:dyDescent="0.25">
      <c r="U480" s="61"/>
    </row>
    <row r="481" spans="21:21" x14ac:dyDescent="0.25">
      <c r="U481" s="61"/>
    </row>
    <row r="482" spans="21:21" x14ac:dyDescent="0.25">
      <c r="U482" s="61"/>
    </row>
    <row r="483" spans="21:21" x14ac:dyDescent="0.25">
      <c r="U483" s="61"/>
    </row>
    <row r="484" spans="21:21" x14ac:dyDescent="0.25">
      <c r="U484" s="61"/>
    </row>
    <row r="485" spans="21:21" x14ac:dyDescent="0.25">
      <c r="U485" s="61"/>
    </row>
    <row r="486" spans="21:21" x14ac:dyDescent="0.25">
      <c r="U486" s="61"/>
    </row>
    <row r="487" spans="21:21" x14ac:dyDescent="0.25">
      <c r="U487" s="61"/>
    </row>
    <row r="488" spans="21:21" x14ac:dyDescent="0.25">
      <c r="U488" s="61"/>
    </row>
    <row r="489" spans="21:21" x14ac:dyDescent="0.25">
      <c r="U489" s="61"/>
    </row>
    <row r="490" spans="21:21" x14ac:dyDescent="0.25">
      <c r="U490" s="61"/>
    </row>
    <row r="491" spans="21:21" x14ac:dyDescent="0.25">
      <c r="U491" s="61"/>
    </row>
    <row r="492" spans="21:21" x14ac:dyDescent="0.25">
      <c r="U492" s="61"/>
    </row>
    <row r="493" spans="21:21" x14ac:dyDescent="0.25">
      <c r="U493" s="61"/>
    </row>
    <row r="494" spans="21:21" x14ac:dyDescent="0.25">
      <c r="U494" s="61"/>
    </row>
    <row r="495" spans="21:21" x14ac:dyDescent="0.25">
      <c r="U495" s="61"/>
    </row>
    <row r="496" spans="21:21" x14ac:dyDescent="0.25">
      <c r="U496" s="61"/>
    </row>
    <row r="497" spans="21:21" x14ac:dyDescent="0.25">
      <c r="U497" s="61"/>
    </row>
    <row r="498" spans="21:21" x14ac:dyDescent="0.25">
      <c r="U498" s="61"/>
    </row>
    <row r="499" spans="21:21" x14ac:dyDescent="0.25">
      <c r="U499" s="61"/>
    </row>
    <row r="500" spans="21:21" x14ac:dyDescent="0.25">
      <c r="U500" s="61"/>
    </row>
    <row r="501" spans="21:21" x14ac:dyDescent="0.25">
      <c r="U501" s="61"/>
    </row>
    <row r="502" spans="21:21" x14ac:dyDescent="0.25">
      <c r="U502" s="61"/>
    </row>
    <row r="503" spans="21:21" x14ac:dyDescent="0.25">
      <c r="U503" s="61"/>
    </row>
    <row r="504" spans="21:21" x14ac:dyDescent="0.25">
      <c r="U504" s="61"/>
    </row>
    <row r="505" spans="21:21" x14ac:dyDescent="0.25">
      <c r="U505" s="61"/>
    </row>
    <row r="506" spans="21:21" x14ac:dyDescent="0.25">
      <c r="U506" s="61"/>
    </row>
    <row r="507" spans="21:21" x14ac:dyDescent="0.25">
      <c r="U507" s="61"/>
    </row>
    <row r="508" spans="21:21" x14ac:dyDescent="0.25">
      <c r="U508" s="61"/>
    </row>
    <row r="509" spans="21:21" x14ac:dyDescent="0.25">
      <c r="U509" s="61"/>
    </row>
    <row r="510" spans="21:21" x14ac:dyDescent="0.25">
      <c r="U510" s="61"/>
    </row>
    <row r="511" spans="21:21" x14ac:dyDescent="0.25">
      <c r="U511" s="61"/>
    </row>
    <row r="512" spans="21:21" x14ac:dyDescent="0.25">
      <c r="U512" s="61"/>
    </row>
    <row r="513" spans="21:21" x14ac:dyDescent="0.25">
      <c r="U513" s="61"/>
    </row>
    <row r="514" spans="21:21" x14ac:dyDescent="0.25">
      <c r="U514" s="61"/>
    </row>
    <row r="515" spans="21:21" x14ac:dyDescent="0.25">
      <c r="U515" s="61"/>
    </row>
    <row r="516" spans="21:21" x14ac:dyDescent="0.25">
      <c r="U516" s="61"/>
    </row>
    <row r="517" spans="21:21" x14ac:dyDescent="0.25">
      <c r="U517" s="61"/>
    </row>
    <row r="518" spans="21:21" x14ac:dyDescent="0.25">
      <c r="U518" s="61"/>
    </row>
    <row r="519" spans="21:21" x14ac:dyDescent="0.25">
      <c r="U519" s="61"/>
    </row>
    <row r="520" spans="21:21" x14ac:dyDescent="0.25">
      <c r="U520" s="61"/>
    </row>
    <row r="521" spans="21:21" x14ac:dyDescent="0.25">
      <c r="U521" s="61"/>
    </row>
    <row r="522" spans="21:21" x14ac:dyDescent="0.25">
      <c r="U522" s="61"/>
    </row>
    <row r="523" spans="21:21" x14ac:dyDescent="0.25">
      <c r="U523" s="61"/>
    </row>
    <row r="524" spans="21:21" x14ac:dyDescent="0.25">
      <c r="U524" s="61"/>
    </row>
    <row r="525" spans="21:21" x14ac:dyDescent="0.25">
      <c r="U525" s="61"/>
    </row>
    <row r="526" spans="21:21" x14ac:dyDescent="0.25">
      <c r="U526" s="61"/>
    </row>
    <row r="527" spans="21:21" x14ac:dyDescent="0.25">
      <c r="U527" s="61"/>
    </row>
    <row r="528" spans="21:21" x14ac:dyDescent="0.25">
      <c r="U528" s="61"/>
    </row>
    <row r="529" spans="21:21" x14ac:dyDescent="0.25">
      <c r="U529" s="61"/>
    </row>
    <row r="530" spans="21:21" x14ac:dyDescent="0.25">
      <c r="U530" s="61"/>
    </row>
    <row r="531" spans="21:21" x14ac:dyDescent="0.25">
      <c r="U531" s="61"/>
    </row>
    <row r="532" spans="21:21" x14ac:dyDescent="0.25">
      <c r="U532" s="61"/>
    </row>
    <row r="533" spans="21:21" x14ac:dyDescent="0.25">
      <c r="U533" s="61"/>
    </row>
    <row r="534" spans="21:21" x14ac:dyDescent="0.25">
      <c r="U534" s="61"/>
    </row>
    <row r="535" spans="21:21" x14ac:dyDescent="0.25">
      <c r="U535" s="61"/>
    </row>
    <row r="536" spans="21:21" x14ac:dyDescent="0.25">
      <c r="U536" s="61"/>
    </row>
    <row r="537" spans="21:21" x14ac:dyDescent="0.25">
      <c r="U537" s="61"/>
    </row>
    <row r="538" spans="21:21" x14ac:dyDescent="0.25">
      <c r="U538" s="61"/>
    </row>
    <row r="539" spans="21:21" x14ac:dyDescent="0.25">
      <c r="U539" s="61"/>
    </row>
    <row r="540" spans="21:21" x14ac:dyDescent="0.25">
      <c r="U540" s="61"/>
    </row>
    <row r="541" spans="21:21" x14ac:dyDescent="0.25">
      <c r="U541" s="61"/>
    </row>
    <row r="542" spans="21:21" x14ac:dyDescent="0.25">
      <c r="U542" s="61"/>
    </row>
    <row r="543" spans="21:21" x14ac:dyDescent="0.25">
      <c r="U543" s="61"/>
    </row>
    <row r="544" spans="21:21" x14ac:dyDescent="0.25">
      <c r="U544" s="61"/>
    </row>
    <row r="545" spans="21:21" x14ac:dyDescent="0.25">
      <c r="U545" s="61"/>
    </row>
    <row r="546" spans="21:21" x14ac:dyDescent="0.25">
      <c r="U546" s="61"/>
    </row>
    <row r="547" spans="21:21" x14ac:dyDescent="0.25">
      <c r="U547" s="61"/>
    </row>
    <row r="548" spans="21:21" x14ac:dyDescent="0.25">
      <c r="U548" s="61"/>
    </row>
    <row r="549" spans="21:21" x14ac:dyDescent="0.25">
      <c r="U549" s="61"/>
    </row>
    <row r="550" spans="21:21" x14ac:dyDescent="0.25">
      <c r="U550" s="61"/>
    </row>
    <row r="551" spans="21:21" x14ac:dyDescent="0.25">
      <c r="U551" s="61"/>
    </row>
    <row r="552" spans="21:21" x14ac:dyDescent="0.25">
      <c r="U552" s="61"/>
    </row>
    <row r="553" spans="21:21" x14ac:dyDescent="0.25">
      <c r="U553" s="61"/>
    </row>
    <row r="554" spans="21:21" x14ac:dyDescent="0.25">
      <c r="U554" s="61"/>
    </row>
    <row r="555" spans="21:21" x14ac:dyDescent="0.25">
      <c r="U555" s="61"/>
    </row>
    <row r="556" spans="21:21" x14ac:dyDescent="0.25">
      <c r="U556" s="61"/>
    </row>
    <row r="557" spans="21:21" x14ac:dyDescent="0.25">
      <c r="U557" s="61"/>
    </row>
    <row r="558" spans="21:21" x14ac:dyDescent="0.25">
      <c r="U558" s="61"/>
    </row>
    <row r="559" spans="21:21" x14ac:dyDescent="0.25">
      <c r="U559" s="61"/>
    </row>
    <row r="560" spans="21:21" x14ac:dyDescent="0.25">
      <c r="U560" s="61"/>
    </row>
    <row r="561" spans="21:21" x14ac:dyDescent="0.25">
      <c r="U561" s="61"/>
    </row>
    <row r="562" spans="21:21" x14ac:dyDescent="0.25">
      <c r="U562" s="61"/>
    </row>
    <row r="563" spans="21:21" x14ac:dyDescent="0.25">
      <c r="U563" s="61"/>
    </row>
    <row r="564" spans="21:21" x14ac:dyDescent="0.25">
      <c r="U564" s="61"/>
    </row>
    <row r="565" spans="21:21" x14ac:dyDescent="0.25">
      <c r="U565" s="61"/>
    </row>
    <row r="566" spans="21:21" x14ac:dyDescent="0.25">
      <c r="U566" s="61"/>
    </row>
    <row r="567" spans="21:21" x14ac:dyDescent="0.25">
      <c r="U567" s="61"/>
    </row>
    <row r="568" spans="21:21" x14ac:dyDescent="0.25">
      <c r="U568" s="61"/>
    </row>
    <row r="569" spans="21:21" x14ac:dyDescent="0.25">
      <c r="U569" s="61"/>
    </row>
    <row r="570" spans="21:21" x14ac:dyDescent="0.25">
      <c r="U570" s="61"/>
    </row>
    <row r="571" spans="21:21" x14ac:dyDescent="0.25">
      <c r="U571" s="61"/>
    </row>
    <row r="572" spans="21:21" x14ac:dyDescent="0.25">
      <c r="U572" s="61"/>
    </row>
    <row r="573" spans="21:21" x14ac:dyDescent="0.25">
      <c r="U573" s="61"/>
    </row>
    <row r="574" spans="21:21" x14ac:dyDescent="0.25">
      <c r="U574" s="61"/>
    </row>
    <row r="575" spans="21:21" x14ac:dyDescent="0.25">
      <c r="U575" s="61"/>
    </row>
    <row r="576" spans="21:21" x14ac:dyDescent="0.25">
      <c r="U576" s="61"/>
    </row>
    <row r="577" spans="21:21" x14ac:dyDescent="0.25">
      <c r="U577" s="61"/>
    </row>
    <row r="578" spans="21:21" x14ac:dyDescent="0.25">
      <c r="U578" s="61"/>
    </row>
    <row r="579" spans="21:21" x14ac:dyDescent="0.25">
      <c r="U579" s="61"/>
    </row>
    <row r="580" spans="21:21" x14ac:dyDescent="0.25">
      <c r="U580" s="61"/>
    </row>
    <row r="581" spans="21:21" x14ac:dyDescent="0.25">
      <c r="U581" s="61"/>
    </row>
    <row r="582" spans="21:21" x14ac:dyDescent="0.25">
      <c r="U582" s="61"/>
    </row>
    <row r="583" spans="21:21" x14ac:dyDescent="0.25">
      <c r="U583" s="61"/>
    </row>
    <row r="584" spans="21:21" x14ac:dyDescent="0.25">
      <c r="U584" s="61"/>
    </row>
    <row r="585" spans="21:21" x14ac:dyDescent="0.25">
      <c r="U585" s="61"/>
    </row>
    <row r="586" spans="21:21" x14ac:dyDescent="0.25">
      <c r="U586" s="61"/>
    </row>
    <row r="587" spans="21:21" x14ac:dyDescent="0.25">
      <c r="U587" s="61"/>
    </row>
    <row r="588" spans="21:21" x14ac:dyDescent="0.25">
      <c r="U588" s="61"/>
    </row>
    <row r="589" spans="21:21" x14ac:dyDescent="0.25">
      <c r="U589" s="61"/>
    </row>
    <row r="590" spans="21:21" x14ac:dyDescent="0.25">
      <c r="U590" s="61"/>
    </row>
    <row r="591" spans="21:21" x14ac:dyDescent="0.25">
      <c r="U591" s="61"/>
    </row>
    <row r="592" spans="21:21" x14ac:dyDescent="0.25">
      <c r="U592" s="61"/>
    </row>
    <row r="593" spans="21:21" x14ac:dyDescent="0.25">
      <c r="U593" s="61"/>
    </row>
    <row r="594" spans="21:21" x14ac:dyDescent="0.25">
      <c r="U594" s="61"/>
    </row>
    <row r="595" spans="21:21" x14ac:dyDescent="0.25">
      <c r="U595" s="61"/>
    </row>
    <row r="596" spans="21:21" x14ac:dyDescent="0.25">
      <c r="U596" s="61"/>
    </row>
    <row r="597" spans="21:21" x14ac:dyDescent="0.25">
      <c r="U597" s="61"/>
    </row>
    <row r="598" spans="21:21" x14ac:dyDescent="0.25">
      <c r="U598" s="61"/>
    </row>
    <row r="599" spans="21:21" x14ac:dyDescent="0.25">
      <c r="U599" s="61"/>
    </row>
    <row r="600" spans="21:21" x14ac:dyDescent="0.25">
      <c r="U600" s="61"/>
    </row>
    <row r="601" spans="21:21" x14ac:dyDescent="0.25">
      <c r="U601" s="61"/>
    </row>
    <row r="602" spans="21:21" x14ac:dyDescent="0.25">
      <c r="U602" s="61"/>
    </row>
    <row r="603" spans="21:21" x14ac:dyDescent="0.25">
      <c r="U603" s="61"/>
    </row>
    <row r="604" spans="21:21" x14ac:dyDescent="0.25">
      <c r="U604" s="61"/>
    </row>
    <row r="605" spans="21:21" x14ac:dyDescent="0.25">
      <c r="U605" s="61"/>
    </row>
    <row r="606" spans="21:21" x14ac:dyDescent="0.25">
      <c r="U606" s="61"/>
    </row>
    <row r="607" spans="21:21" x14ac:dyDescent="0.25">
      <c r="U607" s="61"/>
    </row>
    <row r="608" spans="21:21" x14ac:dyDescent="0.25">
      <c r="U608" s="61"/>
    </row>
    <row r="609" spans="21:21" x14ac:dyDescent="0.25">
      <c r="U609" s="61"/>
    </row>
    <row r="610" spans="21:21" x14ac:dyDescent="0.25">
      <c r="U610" s="61"/>
    </row>
    <row r="611" spans="21:21" x14ac:dyDescent="0.25">
      <c r="U611" s="61"/>
    </row>
    <row r="612" spans="21:21" x14ac:dyDescent="0.25">
      <c r="U612" s="61"/>
    </row>
    <row r="613" spans="21:21" x14ac:dyDescent="0.25">
      <c r="U613" s="61"/>
    </row>
    <row r="614" spans="21:21" x14ac:dyDescent="0.25">
      <c r="U614" s="61"/>
    </row>
    <row r="615" spans="21:21" x14ac:dyDescent="0.25">
      <c r="U615" s="61"/>
    </row>
    <row r="616" spans="21:21" x14ac:dyDescent="0.25">
      <c r="U616" s="61"/>
    </row>
    <row r="617" spans="21:21" x14ac:dyDescent="0.25">
      <c r="U617" s="61"/>
    </row>
    <row r="618" spans="21:21" x14ac:dyDescent="0.25">
      <c r="U618" s="61"/>
    </row>
    <row r="619" spans="21:21" x14ac:dyDescent="0.25">
      <c r="U619" s="61"/>
    </row>
    <row r="620" spans="21:21" x14ac:dyDescent="0.25">
      <c r="U620" s="61"/>
    </row>
    <row r="621" spans="21:21" x14ac:dyDescent="0.25">
      <c r="U621" s="61"/>
    </row>
    <row r="622" spans="21:21" x14ac:dyDescent="0.25">
      <c r="U622" s="61"/>
    </row>
    <row r="623" spans="21:21" x14ac:dyDescent="0.25">
      <c r="U623" s="61"/>
    </row>
    <row r="624" spans="21:21" x14ac:dyDescent="0.25">
      <c r="U624" s="61"/>
    </row>
    <row r="625" spans="21:21" x14ac:dyDescent="0.25">
      <c r="U625" s="61"/>
    </row>
    <row r="626" spans="21:21" x14ac:dyDescent="0.25">
      <c r="U626" s="61"/>
    </row>
    <row r="627" spans="21:21" x14ac:dyDescent="0.25">
      <c r="U627" s="61"/>
    </row>
    <row r="628" spans="21:21" x14ac:dyDescent="0.25">
      <c r="U628" s="61"/>
    </row>
    <row r="629" spans="21:21" x14ac:dyDescent="0.25">
      <c r="U629" s="61"/>
    </row>
    <row r="630" spans="21:21" x14ac:dyDescent="0.25">
      <c r="U630" s="61"/>
    </row>
    <row r="631" spans="21:21" x14ac:dyDescent="0.25">
      <c r="U631" s="61"/>
    </row>
    <row r="632" spans="21:21" x14ac:dyDescent="0.25">
      <c r="U632" s="61"/>
    </row>
    <row r="633" spans="21:21" x14ac:dyDescent="0.25">
      <c r="U633" s="61"/>
    </row>
    <row r="634" spans="21:21" x14ac:dyDescent="0.25">
      <c r="U634" s="61"/>
    </row>
    <row r="635" spans="21:21" x14ac:dyDescent="0.25">
      <c r="U635" s="61"/>
    </row>
    <row r="636" spans="21:21" x14ac:dyDescent="0.25">
      <c r="U636" s="61"/>
    </row>
    <row r="637" spans="21:21" x14ac:dyDescent="0.25">
      <c r="U637" s="61"/>
    </row>
    <row r="638" spans="21:21" x14ac:dyDescent="0.25">
      <c r="U638" s="61"/>
    </row>
    <row r="639" spans="21:21" x14ac:dyDescent="0.25">
      <c r="U639" s="61"/>
    </row>
    <row r="640" spans="21:21" x14ac:dyDescent="0.25">
      <c r="U640" s="61"/>
    </row>
    <row r="641" spans="21:21" x14ac:dyDescent="0.25">
      <c r="U641" s="61"/>
    </row>
    <row r="642" spans="21:21" x14ac:dyDescent="0.25">
      <c r="U642" s="61"/>
    </row>
    <row r="643" spans="21:21" x14ac:dyDescent="0.25">
      <c r="U643" s="61"/>
    </row>
    <row r="644" spans="21:21" x14ac:dyDescent="0.25">
      <c r="U644" s="61"/>
    </row>
    <row r="645" spans="21:21" x14ac:dyDescent="0.25">
      <c r="U645" s="61"/>
    </row>
    <row r="646" spans="21:21" x14ac:dyDescent="0.25">
      <c r="U646" s="61"/>
    </row>
    <row r="647" spans="21:21" x14ac:dyDescent="0.25">
      <c r="U647" s="61"/>
    </row>
    <row r="648" spans="21:21" x14ac:dyDescent="0.25">
      <c r="U648" s="61"/>
    </row>
    <row r="649" spans="21:21" x14ac:dyDescent="0.25">
      <c r="U649" s="61"/>
    </row>
    <row r="650" spans="21:21" x14ac:dyDescent="0.25">
      <c r="U650" s="61"/>
    </row>
    <row r="651" spans="21:21" x14ac:dyDescent="0.25">
      <c r="U651" s="61"/>
    </row>
    <row r="652" spans="21:21" x14ac:dyDescent="0.25">
      <c r="U652" s="61"/>
    </row>
    <row r="653" spans="21:21" x14ac:dyDescent="0.25">
      <c r="U653" s="61"/>
    </row>
    <row r="654" spans="21:21" x14ac:dyDescent="0.25">
      <c r="U654" s="61"/>
    </row>
    <row r="655" spans="21:21" x14ac:dyDescent="0.25">
      <c r="U655" s="61"/>
    </row>
    <row r="656" spans="21:21" x14ac:dyDescent="0.25">
      <c r="U656" s="61"/>
    </row>
    <row r="657" spans="21:21" x14ac:dyDescent="0.25">
      <c r="U657" s="61"/>
    </row>
    <row r="658" spans="21:21" x14ac:dyDescent="0.25">
      <c r="U658" s="61"/>
    </row>
    <row r="659" spans="21:21" x14ac:dyDescent="0.25">
      <c r="U659" s="61"/>
    </row>
    <row r="660" spans="21:21" x14ac:dyDescent="0.25">
      <c r="U660" s="61"/>
    </row>
    <row r="661" spans="21:21" x14ac:dyDescent="0.25">
      <c r="U661" s="61"/>
    </row>
    <row r="662" spans="21:21" x14ac:dyDescent="0.25">
      <c r="U662" s="61"/>
    </row>
    <row r="663" spans="21:21" x14ac:dyDescent="0.25">
      <c r="U663" s="61"/>
    </row>
    <row r="664" spans="21:21" x14ac:dyDescent="0.25">
      <c r="U664" s="61"/>
    </row>
    <row r="665" spans="21:21" x14ac:dyDescent="0.25">
      <c r="U665" s="61"/>
    </row>
    <row r="666" spans="21:21" x14ac:dyDescent="0.25">
      <c r="U666" s="61"/>
    </row>
    <row r="667" spans="21:21" x14ac:dyDescent="0.25">
      <c r="U667" s="61"/>
    </row>
    <row r="668" spans="21:21" x14ac:dyDescent="0.25">
      <c r="U668" s="61"/>
    </row>
    <row r="669" spans="21:21" x14ac:dyDescent="0.25">
      <c r="U669" s="61"/>
    </row>
    <row r="670" spans="21:21" x14ac:dyDescent="0.25">
      <c r="U670" s="61"/>
    </row>
    <row r="671" spans="21:21" x14ac:dyDescent="0.25">
      <c r="U671" s="61"/>
    </row>
    <row r="672" spans="21:21" x14ac:dyDescent="0.25">
      <c r="U672" s="61"/>
    </row>
    <row r="673" spans="21:21" x14ac:dyDescent="0.25">
      <c r="U673" s="61"/>
    </row>
    <row r="674" spans="21:21" x14ac:dyDescent="0.25">
      <c r="U674" s="61"/>
    </row>
    <row r="675" spans="21:21" x14ac:dyDescent="0.25">
      <c r="U675" s="61"/>
    </row>
    <row r="676" spans="21:21" x14ac:dyDescent="0.25">
      <c r="U676" s="61"/>
    </row>
    <row r="677" spans="21:21" x14ac:dyDescent="0.25">
      <c r="U677" s="61"/>
    </row>
    <row r="678" spans="21:21" x14ac:dyDescent="0.25">
      <c r="U678" s="61"/>
    </row>
    <row r="679" spans="21:21" x14ac:dyDescent="0.25">
      <c r="U679" s="61"/>
    </row>
    <row r="680" spans="21:21" x14ac:dyDescent="0.25">
      <c r="U680" s="61"/>
    </row>
    <row r="681" spans="21:21" x14ac:dyDescent="0.25">
      <c r="U681" s="61"/>
    </row>
    <row r="682" spans="21:21" x14ac:dyDescent="0.25">
      <c r="U682" s="61"/>
    </row>
    <row r="683" spans="21:21" x14ac:dyDescent="0.25">
      <c r="U683" s="61"/>
    </row>
    <row r="684" spans="21:21" x14ac:dyDescent="0.25">
      <c r="U684" s="61"/>
    </row>
    <row r="685" spans="21:21" x14ac:dyDescent="0.25">
      <c r="U685" s="61"/>
    </row>
    <row r="686" spans="21:21" x14ac:dyDescent="0.25">
      <c r="U686" s="61"/>
    </row>
    <row r="687" spans="21:21" x14ac:dyDescent="0.25">
      <c r="U687" s="61"/>
    </row>
    <row r="688" spans="21:21" x14ac:dyDescent="0.25">
      <c r="U688" s="61"/>
    </row>
    <row r="689" spans="21:21" x14ac:dyDescent="0.25">
      <c r="U689" s="61"/>
    </row>
    <row r="690" spans="21:21" x14ac:dyDescent="0.25">
      <c r="U690" s="61"/>
    </row>
    <row r="691" spans="21:21" x14ac:dyDescent="0.25">
      <c r="U691" s="61"/>
    </row>
    <row r="692" spans="21:21" x14ac:dyDescent="0.25">
      <c r="U692" s="61"/>
    </row>
    <row r="693" spans="21:21" x14ac:dyDescent="0.25">
      <c r="U693" s="61"/>
    </row>
    <row r="694" spans="21:21" x14ac:dyDescent="0.25">
      <c r="U694" s="61"/>
    </row>
    <row r="695" spans="21:21" x14ac:dyDescent="0.25">
      <c r="U695" s="61"/>
    </row>
    <row r="696" spans="21:21" x14ac:dyDescent="0.25">
      <c r="U696" s="61"/>
    </row>
    <row r="697" spans="21:21" x14ac:dyDescent="0.25">
      <c r="U697" s="61"/>
    </row>
    <row r="698" spans="21:21" x14ac:dyDescent="0.25">
      <c r="U698" s="61"/>
    </row>
    <row r="699" spans="21:21" x14ac:dyDescent="0.25">
      <c r="U699" s="61"/>
    </row>
    <row r="700" spans="21:21" x14ac:dyDescent="0.25">
      <c r="U700" s="61"/>
    </row>
    <row r="701" spans="21:21" x14ac:dyDescent="0.25">
      <c r="U701" s="61"/>
    </row>
    <row r="702" spans="21:21" x14ac:dyDescent="0.25">
      <c r="U702" s="61"/>
    </row>
    <row r="703" spans="21:21" x14ac:dyDescent="0.25">
      <c r="U703" s="61"/>
    </row>
    <row r="704" spans="21:21" x14ac:dyDescent="0.25">
      <c r="U704" s="61"/>
    </row>
    <row r="705" spans="21:21" x14ac:dyDescent="0.25">
      <c r="U705" s="61"/>
    </row>
    <row r="706" spans="21:21" x14ac:dyDescent="0.25">
      <c r="U706" s="61"/>
    </row>
    <row r="707" spans="21:21" x14ac:dyDescent="0.25">
      <c r="U707" s="61"/>
    </row>
    <row r="708" spans="21:21" x14ac:dyDescent="0.25">
      <c r="U708" s="61"/>
    </row>
    <row r="709" spans="21:21" x14ac:dyDescent="0.25">
      <c r="U709" s="61"/>
    </row>
    <row r="710" spans="21:21" x14ac:dyDescent="0.25">
      <c r="U710" s="61"/>
    </row>
    <row r="711" spans="21:21" x14ac:dyDescent="0.25">
      <c r="U711" s="61"/>
    </row>
    <row r="712" spans="21:21" x14ac:dyDescent="0.25">
      <c r="U712" s="61"/>
    </row>
    <row r="713" spans="21:21" x14ac:dyDescent="0.25">
      <c r="U713" s="61"/>
    </row>
    <row r="714" spans="21:21" x14ac:dyDescent="0.25">
      <c r="U714" s="61"/>
    </row>
    <row r="715" spans="21:21" x14ac:dyDescent="0.25">
      <c r="U715" s="61"/>
    </row>
    <row r="716" spans="21:21" x14ac:dyDescent="0.25">
      <c r="U716" s="61"/>
    </row>
    <row r="717" spans="21:21" x14ac:dyDescent="0.25">
      <c r="U717" s="61"/>
    </row>
    <row r="718" spans="21:21" x14ac:dyDescent="0.25">
      <c r="U718" s="61"/>
    </row>
    <row r="719" spans="21:21" x14ac:dyDescent="0.25">
      <c r="U719" s="61"/>
    </row>
    <row r="720" spans="21:21" x14ac:dyDescent="0.25">
      <c r="U720" s="61"/>
    </row>
    <row r="721" spans="21:21" x14ac:dyDescent="0.25">
      <c r="U721" s="61"/>
    </row>
    <row r="722" spans="21:21" x14ac:dyDescent="0.25">
      <c r="U722" s="61"/>
    </row>
    <row r="723" spans="21:21" x14ac:dyDescent="0.25">
      <c r="U723" s="61"/>
    </row>
    <row r="724" spans="21:21" x14ac:dyDescent="0.25">
      <c r="U724" s="61"/>
    </row>
    <row r="725" spans="21:21" x14ac:dyDescent="0.25">
      <c r="U725" s="61"/>
    </row>
    <row r="726" spans="21:21" x14ac:dyDescent="0.25">
      <c r="U726" s="61"/>
    </row>
    <row r="727" spans="21:21" x14ac:dyDescent="0.25">
      <c r="U727" s="61"/>
    </row>
    <row r="728" spans="21:21" x14ac:dyDescent="0.25">
      <c r="U728" s="61"/>
    </row>
    <row r="729" spans="21:21" x14ac:dyDescent="0.25">
      <c r="U729" s="61"/>
    </row>
    <row r="730" spans="21:21" x14ac:dyDescent="0.25">
      <c r="U730" s="61"/>
    </row>
    <row r="731" spans="21:21" x14ac:dyDescent="0.25">
      <c r="U731" s="61"/>
    </row>
    <row r="732" spans="21:21" x14ac:dyDescent="0.25">
      <c r="U732" s="61"/>
    </row>
    <row r="733" spans="21:21" x14ac:dyDescent="0.25">
      <c r="U733" s="61"/>
    </row>
    <row r="734" spans="21:21" x14ac:dyDescent="0.25">
      <c r="U734" s="61"/>
    </row>
    <row r="735" spans="21:21" x14ac:dyDescent="0.25">
      <c r="U735" s="61"/>
    </row>
    <row r="736" spans="21:21" x14ac:dyDescent="0.25">
      <c r="U736" s="61"/>
    </row>
    <row r="737" spans="21:21" x14ac:dyDescent="0.25">
      <c r="U737" s="61"/>
    </row>
    <row r="738" spans="21:21" x14ac:dyDescent="0.25">
      <c r="U738" s="61"/>
    </row>
    <row r="739" spans="21:21" x14ac:dyDescent="0.25">
      <c r="U739" s="61"/>
    </row>
    <row r="740" spans="21:21" x14ac:dyDescent="0.25">
      <c r="U740" s="61"/>
    </row>
    <row r="741" spans="21:21" x14ac:dyDescent="0.25">
      <c r="U741" s="61"/>
    </row>
    <row r="742" spans="21:21" x14ac:dyDescent="0.25">
      <c r="U742" s="61"/>
    </row>
    <row r="743" spans="21:21" x14ac:dyDescent="0.25">
      <c r="U743" s="61"/>
    </row>
    <row r="744" spans="21:21" x14ac:dyDescent="0.25">
      <c r="U744" s="61"/>
    </row>
    <row r="745" spans="21:21" x14ac:dyDescent="0.25">
      <c r="U745" s="61"/>
    </row>
    <row r="746" spans="21:21" x14ac:dyDescent="0.25">
      <c r="U746" s="61"/>
    </row>
    <row r="747" spans="21:21" x14ac:dyDescent="0.25">
      <c r="U747" s="61"/>
    </row>
    <row r="748" spans="21:21" x14ac:dyDescent="0.25">
      <c r="U748" s="61"/>
    </row>
    <row r="749" spans="21:21" x14ac:dyDescent="0.25">
      <c r="U749" s="61"/>
    </row>
    <row r="750" spans="21:21" x14ac:dyDescent="0.25">
      <c r="U750" s="61"/>
    </row>
    <row r="751" spans="21:21" x14ac:dyDescent="0.25">
      <c r="U751" s="61"/>
    </row>
    <row r="752" spans="21:21" x14ac:dyDescent="0.25">
      <c r="U752" s="61"/>
    </row>
    <row r="753" spans="21:21" x14ac:dyDescent="0.25">
      <c r="U753" s="61"/>
    </row>
    <row r="754" spans="21:21" x14ac:dyDescent="0.25">
      <c r="U754" s="61"/>
    </row>
    <row r="755" spans="21:21" x14ac:dyDescent="0.25">
      <c r="U755" s="61"/>
    </row>
    <row r="756" spans="21:21" x14ac:dyDescent="0.25">
      <c r="U756" s="61"/>
    </row>
    <row r="757" spans="21:21" x14ac:dyDescent="0.25">
      <c r="U757" s="61"/>
    </row>
    <row r="758" spans="21:21" x14ac:dyDescent="0.25">
      <c r="U758" s="61"/>
    </row>
    <row r="759" spans="21:21" x14ac:dyDescent="0.25">
      <c r="U759" s="61"/>
    </row>
    <row r="760" spans="21:21" x14ac:dyDescent="0.25">
      <c r="U760" s="61"/>
    </row>
    <row r="761" spans="21:21" x14ac:dyDescent="0.25">
      <c r="U761" s="61"/>
    </row>
    <row r="762" spans="21:21" x14ac:dyDescent="0.25">
      <c r="U762" s="61"/>
    </row>
    <row r="763" spans="21:21" x14ac:dyDescent="0.25">
      <c r="U763" s="61"/>
    </row>
    <row r="764" spans="21:21" x14ac:dyDescent="0.25">
      <c r="U764" s="61"/>
    </row>
    <row r="765" spans="21:21" x14ac:dyDescent="0.25">
      <c r="U765" s="61"/>
    </row>
    <row r="766" spans="21:21" x14ac:dyDescent="0.25">
      <c r="U766" s="61"/>
    </row>
    <row r="767" spans="21:21" x14ac:dyDescent="0.25">
      <c r="U767" s="61"/>
    </row>
    <row r="768" spans="21:21" x14ac:dyDescent="0.25">
      <c r="U768" s="61"/>
    </row>
    <row r="769" spans="21:21" x14ac:dyDescent="0.25">
      <c r="U769" s="61"/>
    </row>
    <row r="770" spans="21:21" x14ac:dyDescent="0.25">
      <c r="U770" s="61"/>
    </row>
    <row r="771" spans="21:21" x14ac:dyDescent="0.25">
      <c r="U771" s="61"/>
    </row>
    <row r="772" spans="21:21" x14ac:dyDescent="0.25">
      <c r="U772" s="61"/>
    </row>
    <row r="773" spans="21:21" x14ac:dyDescent="0.25">
      <c r="U773" s="61"/>
    </row>
    <row r="774" spans="21:21" x14ac:dyDescent="0.25">
      <c r="U774" s="61"/>
    </row>
    <row r="775" spans="21:21" x14ac:dyDescent="0.25">
      <c r="U775" s="61"/>
    </row>
    <row r="776" spans="21:21" x14ac:dyDescent="0.25">
      <c r="U776" s="61"/>
    </row>
    <row r="777" spans="21:21" x14ac:dyDescent="0.25">
      <c r="U777" s="61"/>
    </row>
    <row r="778" spans="21:21" x14ac:dyDescent="0.25">
      <c r="U778" s="61"/>
    </row>
    <row r="779" spans="21:21" x14ac:dyDescent="0.25">
      <c r="U779" s="61"/>
    </row>
    <row r="780" spans="21:21" x14ac:dyDescent="0.25">
      <c r="U780" s="61"/>
    </row>
    <row r="781" spans="21:21" x14ac:dyDescent="0.25">
      <c r="U781" s="61"/>
    </row>
    <row r="782" spans="21:21" x14ac:dyDescent="0.25">
      <c r="U782" s="61"/>
    </row>
    <row r="783" spans="21:21" x14ac:dyDescent="0.25">
      <c r="U783" s="61"/>
    </row>
    <row r="784" spans="21:21" x14ac:dyDescent="0.25">
      <c r="U784" s="61"/>
    </row>
    <row r="785" spans="21:21" x14ac:dyDescent="0.25">
      <c r="U785" s="61"/>
    </row>
    <row r="786" spans="21:21" x14ac:dyDescent="0.25">
      <c r="U786" s="61"/>
    </row>
    <row r="787" spans="21:21" x14ac:dyDescent="0.25">
      <c r="U787" s="61"/>
    </row>
    <row r="788" spans="21:21" x14ac:dyDescent="0.25">
      <c r="U788" s="61"/>
    </row>
    <row r="789" spans="21:21" x14ac:dyDescent="0.25">
      <c r="U789" s="61"/>
    </row>
    <row r="790" spans="21:21" x14ac:dyDescent="0.25">
      <c r="U790" s="61"/>
    </row>
    <row r="791" spans="21:21" x14ac:dyDescent="0.25">
      <c r="U791" s="61"/>
    </row>
    <row r="792" spans="21:21" x14ac:dyDescent="0.25">
      <c r="U792" s="61"/>
    </row>
    <row r="793" spans="21:21" x14ac:dyDescent="0.25">
      <c r="U793" s="61"/>
    </row>
    <row r="794" spans="21:21" x14ac:dyDescent="0.25">
      <c r="U794" s="61"/>
    </row>
    <row r="795" spans="21:21" x14ac:dyDescent="0.25">
      <c r="U795" s="61"/>
    </row>
    <row r="796" spans="21:21" x14ac:dyDescent="0.25">
      <c r="U796" s="61"/>
    </row>
    <row r="797" spans="21:21" x14ac:dyDescent="0.25">
      <c r="U797" s="61"/>
    </row>
    <row r="798" spans="21:21" x14ac:dyDescent="0.25">
      <c r="U798" s="61"/>
    </row>
    <row r="799" spans="21:21" x14ac:dyDescent="0.25">
      <c r="U799" s="61"/>
    </row>
    <row r="800" spans="21:21" x14ac:dyDescent="0.25">
      <c r="U800" s="61"/>
    </row>
    <row r="801" spans="21:21" x14ac:dyDescent="0.25">
      <c r="U801" s="61"/>
    </row>
    <row r="802" spans="21:21" x14ac:dyDescent="0.25">
      <c r="U802" s="61"/>
    </row>
    <row r="803" spans="21:21" x14ac:dyDescent="0.25">
      <c r="U803" s="61"/>
    </row>
    <row r="804" spans="21:21" x14ac:dyDescent="0.25">
      <c r="U804" s="61"/>
    </row>
    <row r="805" spans="21:21" x14ac:dyDescent="0.25">
      <c r="U805" s="61"/>
    </row>
    <row r="806" spans="21:21" x14ac:dyDescent="0.25">
      <c r="U806" s="61"/>
    </row>
    <row r="807" spans="21:21" x14ac:dyDescent="0.25">
      <c r="U807" s="61"/>
    </row>
    <row r="808" spans="21:21" x14ac:dyDescent="0.25">
      <c r="U808" s="61"/>
    </row>
    <row r="809" spans="21:21" x14ac:dyDescent="0.25">
      <c r="U809" s="61"/>
    </row>
    <row r="810" spans="21:21" x14ac:dyDescent="0.25">
      <c r="U810" s="61"/>
    </row>
    <row r="811" spans="21:21" x14ac:dyDescent="0.25">
      <c r="U811" s="61"/>
    </row>
    <row r="812" spans="21:21" x14ac:dyDescent="0.25">
      <c r="U812" s="61"/>
    </row>
    <row r="813" spans="21:21" x14ac:dyDescent="0.25">
      <c r="U813" s="61"/>
    </row>
    <row r="814" spans="21:21" x14ac:dyDescent="0.25">
      <c r="U814" s="61"/>
    </row>
    <row r="815" spans="21:21" x14ac:dyDescent="0.25">
      <c r="U815" s="61"/>
    </row>
    <row r="816" spans="21:21" x14ac:dyDescent="0.25">
      <c r="U816" s="61"/>
    </row>
    <row r="817" spans="21:21" x14ac:dyDescent="0.25">
      <c r="U817" s="61"/>
    </row>
    <row r="818" spans="21:21" x14ac:dyDescent="0.25">
      <c r="U818" s="61"/>
    </row>
    <row r="819" spans="21:21" x14ac:dyDescent="0.25">
      <c r="U819" s="61"/>
    </row>
    <row r="820" spans="21:21" x14ac:dyDescent="0.25">
      <c r="U820" s="61"/>
    </row>
    <row r="821" spans="21:21" x14ac:dyDescent="0.25">
      <c r="U821" s="61"/>
    </row>
    <row r="822" spans="21:21" x14ac:dyDescent="0.25">
      <c r="U822" s="61"/>
    </row>
    <row r="823" spans="21:21" x14ac:dyDescent="0.25">
      <c r="U823" s="61"/>
    </row>
    <row r="824" spans="21:21" x14ac:dyDescent="0.25">
      <c r="U824" s="61"/>
    </row>
    <row r="825" spans="21:21" x14ac:dyDescent="0.25">
      <c r="U825" s="61"/>
    </row>
    <row r="826" spans="21:21" x14ac:dyDescent="0.25">
      <c r="U826" s="61"/>
    </row>
    <row r="827" spans="21:21" x14ac:dyDescent="0.25">
      <c r="U827" s="61"/>
    </row>
    <row r="828" spans="21:21" x14ac:dyDescent="0.25">
      <c r="U828" s="61"/>
    </row>
    <row r="829" spans="21:21" x14ac:dyDescent="0.25">
      <c r="U829" s="61"/>
    </row>
    <row r="830" spans="21:21" x14ac:dyDescent="0.25">
      <c r="U830" s="61"/>
    </row>
    <row r="831" spans="21:21" x14ac:dyDescent="0.25">
      <c r="U831" s="61"/>
    </row>
    <row r="832" spans="21:21" x14ac:dyDescent="0.25">
      <c r="U832" s="61"/>
    </row>
    <row r="833" spans="21:21" x14ac:dyDescent="0.25">
      <c r="U833" s="61"/>
    </row>
    <row r="834" spans="21:21" x14ac:dyDescent="0.25">
      <c r="U834" s="61"/>
    </row>
    <row r="835" spans="21:21" x14ac:dyDescent="0.25">
      <c r="U835" s="61"/>
    </row>
    <row r="836" spans="21:21" x14ac:dyDescent="0.25">
      <c r="U836" s="61"/>
    </row>
    <row r="837" spans="21:21" x14ac:dyDescent="0.25">
      <c r="U837" s="61"/>
    </row>
    <row r="838" spans="21:21" x14ac:dyDescent="0.25">
      <c r="U838" s="61"/>
    </row>
    <row r="839" spans="21:21" x14ac:dyDescent="0.25">
      <c r="U839" s="61"/>
    </row>
    <row r="840" spans="21:21" x14ac:dyDescent="0.25">
      <c r="U840" s="61"/>
    </row>
    <row r="841" spans="21:21" x14ac:dyDescent="0.25">
      <c r="U841" s="61"/>
    </row>
    <row r="842" spans="21:21" x14ac:dyDescent="0.25">
      <c r="U842" s="61"/>
    </row>
    <row r="843" spans="21:21" x14ac:dyDescent="0.25">
      <c r="U843" s="61"/>
    </row>
    <row r="844" spans="21:21" x14ac:dyDescent="0.25">
      <c r="U844" s="61"/>
    </row>
    <row r="845" spans="21:21" x14ac:dyDescent="0.25">
      <c r="U845" s="61"/>
    </row>
    <row r="846" spans="21:21" x14ac:dyDescent="0.25">
      <c r="U846" s="61"/>
    </row>
    <row r="847" spans="21:21" x14ac:dyDescent="0.25">
      <c r="U847" s="61"/>
    </row>
    <row r="848" spans="21:21" x14ac:dyDescent="0.25">
      <c r="U848" s="61"/>
    </row>
    <row r="849" spans="21:21" x14ac:dyDescent="0.25">
      <c r="U849" s="61"/>
    </row>
    <row r="850" spans="21:21" x14ac:dyDescent="0.25">
      <c r="U850" s="61"/>
    </row>
    <row r="851" spans="21:21" x14ac:dyDescent="0.25">
      <c r="U851" s="61"/>
    </row>
    <row r="852" spans="21:21" x14ac:dyDescent="0.25">
      <c r="U852" s="61"/>
    </row>
    <row r="853" spans="21:21" x14ac:dyDescent="0.25">
      <c r="U853" s="61"/>
    </row>
    <row r="854" spans="21:21" x14ac:dyDescent="0.25">
      <c r="U854" s="61"/>
    </row>
    <row r="855" spans="21:21" x14ac:dyDescent="0.25">
      <c r="U855" s="61"/>
    </row>
    <row r="856" spans="21:21" x14ac:dyDescent="0.25">
      <c r="U856" s="61"/>
    </row>
    <row r="857" spans="21:21" x14ac:dyDescent="0.25">
      <c r="U857" s="61"/>
    </row>
    <row r="858" spans="21:21" x14ac:dyDescent="0.25">
      <c r="U858" s="61"/>
    </row>
    <row r="859" spans="21:21" x14ac:dyDescent="0.25">
      <c r="U859" s="61"/>
    </row>
    <row r="860" spans="21:21" x14ac:dyDescent="0.25">
      <c r="U860" s="61"/>
    </row>
    <row r="861" spans="21:21" x14ac:dyDescent="0.25">
      <c r="U861" s="61"/>
    </row>
    <row r="862" spans="21:21" x14ac:dyDescent="0.25">
      <c r="U862" s="61"/>
    </row>
    <row r="863" spans="21:21" x14ac:dyDescent="0.25">
      <c r="U863" s="61"/>
    </row>
    <row r="864" spans="21:21" x14ac:dyDescent="0.25">
      <c r="U864" s="61"/>
    </row>
    <row r="865" spans="21:21" x14ac:dyDescent="0.25">
      <c r="U865" s="61"/>
    </row>
    <row r="866" spans="21:21" x14ac:dyDescent="0.25">
      <c r="U866" s="61"/>
    </row>
    <row r="867" spans="21:21" x14ac:dyDescent="0.25">
      <c r="U867" s="61"/>
    </row>
    <row r="868" spans="21:21" x14ac:dyDescent="0.25">
      <c r="U868" s="61"/>
    </row>
    <row r="869" spans="21:21" x14ac:dyDescent="0.25">
      <c r="U869" s="61"/>
    </row>
    <row r="870" spans="21:21" x14ac:dyDescent="0.25">
      <c r="U870" s="61"/>
    </row>
    <row r="871" spans="21:21" x14ac:dyDescent="0.25">
      <c r="U871" s="61"/>
    </row>
    <row r="872" spans="21:21" x14ac:dyDescent="0.25">
      <c r="U872" s="61"/>
    </row>
    <row r="873" spans="21:21" x14ac:dyDescent="0.25">
      <c r="U873" s="61"/>
    </row>
    <row r="874" spans="21:21" x14ac:dyDescent="0.25">
      <c r="U874" s="61"/>
    </row>
    <row r="875" spans="21:21" x14ac:dyDescent="0.25">
      <c r="U875" s="61"/>
    </row>
    <row r="876" spans="21:21" x14ac:dyDescent="0.25">
      <c r="U876" s="61"/>
    </row>
    <row r="877" spans="21:21" x14ac:dyDescent="0.25">
      <c r="U877" s="61"/>
    </row>
    <row r="878" spans="21:21" x14ac:dyDescent="0.25">
      <c r="U878" s="61"/>
    </row>
    <row r="879" spans="21:21" x14ac:dyDescent="0.25">
      <c r="U879" s="61"/>
    </row>
    <row r="880" spans="21:21" x14ac:dyDescent="0.25">
      <c r="U880" s="61"/>
    </row>
    <row r="881" spans="21:21" x14ac:dyDescent="0.25">
      <c r="U881" s="61"/>
    </row>
    <row r="882" spans="21:21" x14ac:dyDescent="0.25">
      <c r="U882" s="61"/>
    </row>
    <row r="883" spans="21:21" x14ac:dyDescent="0.25">
      <c r="U883" s="61"/>
    </row>
    <row r="884" spans="21:21" x14ac:dyDescent="0.25">
      <c r="U884" s="61"/>
    </row>
    <row r="885" spans="21:21" x14ac:dyDescent="0.25">
      <c r="U885" s="61"/>
    </row>
    <row r="886" spans="21:21" x14ac:dyDescent="0.25">
      <c r="U886" s="61"/>
    </row>
    <row r="887" spans="21:21" x14ac:dyDescent="0.25">
      <c r="U887" s="61"/>
    </row>
    <row r="888" spans="21:21" x14ac:dyDescent="0.25">
      <c r="U888" s="61"/>
    </row>
    <row r="889" spans="21:21" x14ac:dyDescent="0.25">
      <c r="U889" s="61"/>
    </row>
    <row r="890" spans="21:21" x14ac:dyDescent="0.25">
      <c r="U890" s="61"/>
    </row>
    <row r="891" spans="21:21" x14ac:dyDescent="0.25">
      <c r="U891" s="61"/>
    </row>
    <row r="892" spans="21:21" x14ac:dyDescent="0.25">
      <c r="U892" s="61"/>
    </row>
    <row r="893" spans="21:21" x14ac:dyDescent="0.25">
      <c r="U893" s="61"/>
    </row>
    <row r="894" spans="21:21" x14ac:dyDescent="0.25">
      <c r="U894" s="61"/>
    </row>
    <row r="895" spans="21:21" x14ac:dyDescent="0.25">
      <c r="U895" s="61"/>
    </row>
    <row r="896" spans="21:21" x14ac:dyDescent="0.25">
      <c r="U896" s="61"/>
    </row>
    <row r="897" spans="21:21" x14ac:dyDescent="0.25">
      <c r="U897" s="61"/>
    </row>
    <row r="898" spans="21:21" x14ac:dyDescent="0.25">
      <c r="U898" s="61"/>
    </row>
    <row r="899" spans="21:21" x14ac:dyDescent="0.25">
      <c r="U899" s="61"/>
    </row>
    <row r="900" spans="21:21" x14ac:dyDescent="0.25">
      <c r="U900" s="61"/>
    </row>
    <row r="901" spans="21:21" x14ac:dyDescent="0.25">
      <c r="U901" s="61"/>
    </row>
    <row r="902" spans="21:21" x14ac:dyDescent="0.25">
      <c r="U902" s="61"/>
    </row>
    <row r="903" spans="21:21" x14ac:dyDescent="0.25">
      <c r="U903" s="61"/>
    </row>
    <row r="904" spans="21:21" x14ac:dyDescent="0.25">
      <c r="U904" s="61"/>
    </row>
    <row r="905" spans="21:21" x14ac:dyDescent="0.25">
      <c r="U905" s="61"/>
    </row>
    <row r="906" spans="21:21" x14ac:dyDescent="0.25">
      <c r="U906" s="61"/>
    </row>
    <row r="907" spans="21:21" x14ac:dyDescent="0.25">
      <c r="U907" s="6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E536E-5A5D-4F18-BD18-AB5855C5BC87}">
  <dimension ref="A1:JD907"/>
  <sheetViews>
    <sheetView workbookViewId="0">
      <selection activeCell="B23" sqref="B23"/>
    </sheetView>
  </sheetViews>
  <sheetFormatPr defaultRowHeight="15" x14ac:dyDescent="0.25"/>
  <cols>
    <col min="1" max="1" width="9.140625" style="61"/>
    <col min="2" max="2" width="18.42578125" style="61" bestFit="1" customWidth="1"/>
    <col min="3" max="3" width="18.85546875" style="61" bestFit="1" customWidth="1"/>
    <col min="4" max="4" width="15.85546875" bestFit="1" customWidth="1"/>
    <col min="9" max="9" width="9.5703125" bestFit="1" customWidth="1"/>
    <col min="10" max="10" width="8.85546875" customWidth="1"/>
    <col min="20" max="20" width="9" customWidth="1"/>
    <col min="22" max="22" width="23.28515625" customWidth="1"/>
    <col min="23" max="23" width="18.28515625" customWidth="1"/>
    <col min="24" max="24" width="17.42578125" customWidth="1"/>
    <col min="25" max="25" width="19.7109375" customWidth="1"/>
    <col min="28" max="28" width="9.140625" style="32"/>
    <col min="32" max="32" width="24.7109375" bestFit="1" customWidth="1"/>
    <col min="33" max="33" width="6" bestFit="1" customWidth="1"/>
    <col min="35" max="35" width="24.7109375" bestFit="1" customWidth="1"/>
    <col min="36" max="36" width="26.140625" bestFit="1" customWidth="1"/>
  </cols>
  <sheetData>
    <row r="1" spans="1:264" ht="30" x14ac:dyDescent="0.25">
      <c r="A1" s="136" t="s">
        <v>464</v>
      </c>
      <c r="B1" s="136" t="s">
        <v>465</v>
      </c>
      <c r="C1" s="136" t="s">
        <v>736</v>
      </c>
      <c r="D1" s="136" t="s">
        <v>735</v>
      </c>
      <c r="E1" s="136" t="s">
        <v>384</v>
      </c>
      <c r="F1" s="136" t="s">
        <v>389</v>
      </c>
      <c r="G1" s="136" t="s">
        <v>393</v>
      </c>
      <c r="H1" s="162" t="s">
        <v>734</v>
      </c>
      <c r="I1" s="162" t="s">
        <v>310</v>
      </c>
      <c r="J1" s="162"/>
      <c r="K1" s="136" t="s">
        <v>465</v>
      </c>
      <c r="L1" s="136" t="s">
        <v>736</v>
      </c>
      <c r="M1" s="136" t="s">
        <v>735</v>
      </c>
      <c r="N1" s="136" t="s">
        <v>384</v>
      </c>
      <c r="O1" s="136" t="s">
        <v>389</v>
      </c>
      <c r="P1" s="136" t="s">
        <v>393</v>
      </c>
      <c r="Q1" s="162" t="s">
        <v>734</v>
      </c>
      <c r="R1" s="162" t="s">
        <v>310</v>
      </c>
      <c r="T1" s="162" t="s">
        <v>465</v>
      </c>
      <c r="U1" s="162" t="s">
        <v>464</v>
      </c>
      <c r="V1" s="159" t="s">
        <v>348</v>
      </c>
      <c r="W1" s="159" t="s">
        <v>334</v>
      </c>
      <c r="X1" s="158" t="s">
        <v>733</v>
      </c>
      <c r="Y1" s="158" t="s">
        <v>350</v>
      </c>
      <c r="Z1" s="161" t="s">
        <v>310</v>
      </c>
      <c r="AB1" s="157" t="s">
        <v>507</v>
      </c>
      <c r="AF1" s="153"/>
      <c r="AG1" s="153"/>
      <c r="AI1" s="42"/>
    </row>
    <row r="2" spans="1:264" x14ac:dyDescent="0.25">
      <c r="A2" s="128" t="s">
        <v>489</v>
      </c>
      <c r="B2" s="128" t="s">
        <v>1149</v>
      </c>
      <c r="C2" s="128" t="s">
        <v>732</v>
      </c>
      <c r="D2" s="128">
        <v>53.6</v>
      </c>
      <c r="E2" s="128">
        <v>46.4</v>
      </c>
      <c r="F2" s="128">
        <v>0</v>
      </c>
      <c r="G2" s="128">
        <v>0</v>
      </c>
      <c r="H2">
        <f t="shared" ref="H2:H33" si="0">D2+E2+F2+G2</f>
        <v>100</v>
      </c>
      <c r="I2" s="120">
        <f t="shared" ref="I2:I33" si="1">H2/MAX($H$2:$H$71)*100</f>
        <v>43.103448275862064</v>
      </c>
      <c r="K2" s="128" t="s">
        <v>1149</v>
      </c>
      <c r="L2" s="128">
        <v>2020</v>
      </c>
      <c r="M2" s="128">
        <v>70.91</v>
      </c>
      <c r="N2" s="128">
        <v>42.95</v>
      </c>
      <c r="O2" s="128">
        <v>25.8</v>
      </c>
      <c r="P2" s="128">
        <v>1.8</v>
      </c>
      <c r="Q2">
        <f t="shared" ref="Q2:Q33" si="2">M2+N2+O2+P2</f>
        <v>141.46</v>
      </c>
      <c r="R2">
        <f t="shared" ref="R2:R33" si="3">Q2/MAX($Q$2:$Q$71)*100</f>
        <v>53.583333333333336</v>
      </c>
      <c r="T2" s="128" t="s">
        <v>1149</v>
      </c>
      <c r="U2" s="128" t="s">
        <v>489</v>
      </c>
      <c r="V2" s="61">
        <v>43.103448275862064</v>
      </c>
      <c r="W2" s="61">
        <v>53.583333333333336</v>
      </c>
      <c r="X2" s="61">
        <f>100*((W2-V2)/V2)</f>
        <v>24.313333333333354</v>
      </c>
      <c r="Y2" s="61">
        <f>AVERAGE($X$2:$X$72)</f>
        <v>60.700365490354486</v>
      </c>
      <c r="Z2" s="46">
        <f t="shared" ref="Z2:Z33" si="4">IF(W2&gt;=80,12,((W2/100)*12)+(((X2/MAX($X$2:$X$72))/(Y2/100))))</f>
        <v>6.4522750965989157</v>
      </c>
      <c r="AA2">
        <f t="shared" ref="AA2:AA33" si="5">Z2/12*100</f>
        <v>53.768959138324298</v>
      </c>
      <c r="AB2" s="32">
        <f t="shared" ref="AB2:AB33" si="6">LOOKUP(AA2,$AF$3:$AG$10,$AH$3:$AH$10)</f>
        <v>6</v>
      </c>
      <c r="AF2" t="s">
        <v>505</v>
      </c>
      <c r="AG2" t="s">
        <v>506</v>
      </c>
      <c r="AI2" s="152"/>
      <c r="AJ2" s="152"/>
    </row>
    <row r="3" spans="1:264" x14ac:dyDescent="0.25">
      <c r="A3" s="128" t="s">
        <v>489</v>
      </c>
      <c r="B3" s="128" t="s">
        <v>1150</v>
      </c>
      <c r="C3" s="128" t="s">
        <v>732</v>
      </c>
      <c r="D3" s="128">
        <v>38</v>
      </c>
      <c r="E3" s="128">
        <v>50</v>
      </c>
      <c r="F3" s="128">
        <v>0</v>
      </c>
      <c r="G3" s="128">
        <v>0</v>
      </c>
      <c r="H3">
        <f t="shared" si="0"/>
        <v>88</v>
      </c>
      <c r="I3" s="120">
        <f t="shared" si="1"/>
        <v>37.931034482758619</v>
      </c>
      <c r="K3" s="128" t="s">
        <v>1150</v>
      </c>
      <c r="L3" s="128">
        <v>2020</v>
      </c>
      <c r="M3" s="128">
        <v>62</v>
      </c>
      <c r="N3" s="128">
        <v>33.58</v>
      </c>
      <c r="O3" s="128">
        <v>22.36</v>
      </c>
      <c r="P3" s="128">
        <v>4</v>
      </c>
      <c r="Q3">
        <f t="shared" si="2"/>
        <v>121.94</v>
      </c>
      <c r="R3">
        <f t="shared" si="3"/>
        <v>46.189393939393938</v>
      </c>
      <c r="T3" s="128" t="s">
        <v>1150</v>
      </c>
      <c r="U3" s="128" t="s">
        <v>489</v>
      </c>
      <c r="V3" s="61">
        <v>37.931034482758619</v>
      </c>
      <c r="W3" s="61">
        <v>46.189393939393938</v>
      </c>
      <c r="X3" s="61">
        <f>100*((W3-V3)/V3)</f>
        <v>21.772038567493112</v>
      </c>
      <c r="Y3" s="61">
        <f t="shared" ref="Y3:Y34" si="7">AVERAGE($X$2:$X$423)</f>
        <v>60.700365490354486</v>
      </c>
      <c r="Z3" s="46">
        <f t="shared" si="4"/>
        <v>5.5626741165268143</v>
      </c>
      <c r="AA3">
        <f t="shared" si="5"/>
        <v>46.355617637723448</v>
      </c>
      <c r="AB3" s="32">
        <f t="shared" si="6"/>
        <v>4</v>
      </c>
      <c r="AF3">
        <v>0</v>
      </c>
      <c r="AG3">
        <v>19</v>
      </c>
      <c r="AH3">
        <v>0</v>
      </c>
      <c r="AI3" s="156"/>
      <c r="AJ3" s="151"/>
    </row>
    <row r="4" spans="1:264" x14ac:dyDescent="0.25">
      <c r="A4" s="128" t="s">
        <v>489</v>
      </c>
      <c r="B4" s="128" t="s">
        <v>1151</v>
      </c>
      <c r="C4" s="128" t="s">
        <v>732</v>
      </c>
      <c r="D4" s="128">
        <v>62.1</v>
      </c>
      <c r="E4" s="128">
        <v>16.2</v>
      </c>
      <c r="F4" s="128">
        <v>0</v>
      </c>
      <c r="G4" s="128">
        <v>0</v>
      </c>
      <c r="H4">
        <f t="shared" si="0"/>
        <v>78.3</v>
      </c>
      <c r="I4" s="120">
        <f t="shared" si="1"/>
        <v>33.75</v>
      </c>
      <c r="K4" s="128" t="s">
        <v>1151</v>
      </c>
      <c r="L4" s="128">
        <v>2020</v>
      </c>
      <c r="M4" s="128">
        <v>71.83</v>
      </c>
      <c r="N4" s="128">
        <v>50.68</v>
      </c>
      <c r="O4" s="128">
        <v>45.68</v>
      </c>
      <c r="P4" s="128">
        <v>0</v>
      </c>
      <c r="Q4">
        <f t="shared" si="2"/>
        <v>168.19</v>
      </c>
      <c r="R4">
        <f t="shared" si="3"/>
        <v>63.708333333333336</v>
      </c>
      <c r="T4" s="128" t="s">
        <v>1151</v>
      </c>
      <c r="U4" s="128" t="s">
        <v>489</v>
      </c>
      <c r="V4" s="61">
        <v>33.75</v>
      </c>
      <c r="W4" s="61">
        <v>63.708333333333336</v>
      </c>
      <c r="X4" s="61">
        <f>100*((W4-V4)/V4)</f>
        <v>88.765432098765444</v>
      </c>
      <c r="Y4" s="61">
        <f t="shared" si="7"/>
        <v>60.700365490354486</v>
      </c>
      <c r="Z4" s="46">
        <f t="shared" si="4"/>
        <v>7.726324043377204</v>
      </c>
      <c r="AA4">
        <f t="shared" si="5"/>
        <v>64.386033694810024</v>
      </c>
      <c r="AB4" s="32">
        <f t="shared" si="6"/>
        <v>8</v>
      </c>
      <c r="AF4">
        <v>20</v>
      </c>
      <c r="AG4">
        <v>29</v>
      </c>
      <c r="AH4">
        <v>1</v>
      </c>
      <c r="AI4" s="156"/>
      <c r="AJ4" s="155"/>
    </row>
    <row r="5" spans="1:264" x14ac:dyDescent="0.25">
      <c r="A5" s="128" t="s">
        <v>489</v>
      </c>
      <c r="B5" s="128" t="s">
        <v>1152</v>
      </c>
      <c r="C5" s="128" t="s">
        <v>732</v>
      </c>
      <c r="D5" s="128">
        <v>100</v>
      </c>
      <c r="E5" s="128">
        <v>35</v>
      </c>
      <c r="F5" s="128">
        <v>85</v>
      </c>
      <c r="G5" s="128">
        <v>0</v>
      </c>
      <c r="H5">
        <f t="shared" si="0"/>
        <v>220</v>
      </c>
      <c r="I5" s="120">
        <f t="shared" si="1"/>
        <v>94.827586206896555</v>
      </c>
      <c r="K5" s="128" t="s">
        <v>1152</v>
      </c>
      <c r="L5" s="128">
        <v>2020</v>
      </c>
      <c r="M5" s="128">
        <v>100</v>
      </c>
      <c r="N5" s="128">
        <v>46</v>
      </c>
      <c r="O5" s="128">
        <v>36</v>
      </c>
      <c r="P5" s="128">
        <v>0</v>
      </c>
      <c r="Q5">
        <f t="shared" si="2"/>
        <v>182</v>
      </c>
      <c r="R5">
        <f t="shared" si="3"/>
        <v>68.939393939393938</v>
      </c>
      <c r="T5" s="128" t="s">
        <v>1152</v>
      </c>
      <c r="U5" s="128" t="s">
        <v>489</v>
      </c>
      <c r="V5" s="61">
        <v>94.827586206896555</v>
      </c>
      <c r="W5" s="61">
        <v>68.939393939393938</v>
      </c>
      <c r="X5" s="61">
        <f>100*((W5-V5)/V5)</f>
        <v>-27.300275482093667</v>
      </c>
      <c r="Y5" s="61">
        <f t="shared" si="7"/>
        <v>60.700365490354486</v>
      </c>
      <c r="Z5" s="46">
        <f t="shared" si="4"/>
        <v>8.2477156354826615</v>
      </c>
      <c r="AA5">
        <f t="shared" si="5"/>
        <v>68.730963629022185</v>
      </c>
      <c r="AB5" s="32">
        <f t="shared" si="6"/>
        <v>8</v>
      </c>
      <c r="AF5">
        <v>30</v>
      </c>
      <c r="AG5">
        <v>39</v>
      </c>
      <c r="AH5">
        <v>2</v>
      </c>
      <c r="AI5" s="156"/>
      <c r="AJ5" s="151"/>
    </row>
    <row r="6" spans="1:264" x14ac:dyDescent="0.25">
      <c r="A6" s="128" t="s">
        <v>489</v>
      </c>
      <c r="B6" s="128" t="s">
        <v>1153</v>
      </c>
      <c r="C6" s="128" t="s">
        <v>732</v>
      </c>
      <c r="D6" s="128">
        <v>60.8</v>
      </c>
      <c r="E6" s="128">
        <v>38.25</v>
      </c>
      <c r="F6" s="128">
        <v>0</v>
      </c>
      <c r="G6" s="128">
        <v>0</v>
      </c>
      <c r="H6">
        <f t="shared" si="0"/>
        <v>99.05</v>
      </c>
      <c r="I6" s="120">
        <f t="shared" si="1"/>
        <v>42.693965517241381</v>
      </c>
      <c r="K6" s="128" t="s">
        <v>1153</v>
      </c>
      <c r="L6" s="128">
        <v>2020</v>
      </c>
      <c r="M6" s="128">
        <v>100</v>
      </c>
      <c r="N6" s="128">
        <v>38.14</v>
      </c>
      <c r="O6" s="128">
        <v>26.68</v>
      </c>
      <c r="P6" s="128">
        <v>2</v>
      </c>
      <c r="Q6">
        <f t="shared" si="2"/>
        <v>166.82</v>
      </c>
      <c r="R6">
        <f t="shared" si="3"/>
        <v>63.189393939393938</v>
      </c>
      <c r="T6" s="128" t="s">
        <v>1153</v>
      </c>
      <c r="U6" s="128" t="s">
        <v>489</v>
      </c>
      <c r="V6" s="61">
        <v>42.693965517241381</v>
      </c>
      <c r="W6" s="61">
        <v>63.189393939393938</v>
      </c>
      <c r="X6" s="61">
        <f>100*((W6-V6)/V6)</f>
        <v>48.00544567329019</v>
      </c>
      <c r="Y6" s="61">
        <f t="shared" si="7"/>
        <v>60.700365490354486</v>
      </c>
      <c r="Z6" s="46">
        <f t="shared" si="4"/>
        <v>7.6267083231651593</v>
      </c>
      <c r="AA6">
        <f t="shared" si="5"/>
        <v>63.555902693042995</v>
      </c>
      <c r="AB6" s="32">
        <f t="shared" si="6"/>
        <v>8</v>
      </c>
      <c r="AF6">
        <v>40</v>
      </c>
      <c r="AG6">
        <v>49</v>
      </c>
      <c r="AH6">
        <v>4</v>
      </c>
      <c r="AI6" s="156"/>
      <c r="AJ6" s="155"/>
    </row>
    <row r="7" spans="1:264" x14ac:dyDescent="0.25">
      <c r="A7" s="128" t="s">
        <v>489</v>
      </c>
      <c r="B7" s="128" t="s">
        <v>1217</v>
      </c>
      <c r="C7" s="128" t="s">
        <v>732</v>
      </c>
      <c r="D7" s="128">
        <v>0</v>
      </c>
      <c r="E7" s="128">
        <v>0</v>
      </c>
      <c r="F7" s="128">
        <v>0</v>
      </c>
      <c r="G7" s="128">
        <v>0</v>
      </c>
      <c r="H7">
        <f t="shared" si="0"/>
        <v>0</v>
      </c>
      <c r="I7" s="120">
        <f t="shared" si="1"/>
        <v>0</v>
      </c>
      <c r="K7" s="128" t="s">
        <v>1217</v>
      </c>
      <c r="L7" s="128">
        <v>2020</v>
      </c>
      <c r="M7" s="128">
        <v>97.09</v>
      </c>
      <c r="N7" s="128">
        <v>37.58</v>
      </c>
      <c r="O7" s="128">
        <v>30.58</v>
      </c>
      <c r="P7" s="128">
        <v>0.18</v>
      </c>
      <c r="Q7">
        <f t="shared" si="2"/>
        <v>165.43</v>
      </c>
      <c r="R7">
        <f t="shared" si="3"/>
        <v>62.662878787878796</v>
      </c>
      <c r="T7" s="128" t="s">
        <v>1217</v>
      </c>
      <c r="U7" s="128" t="s">
        <v>489</v>
      </c>
      <c r="V7" s="61">
        <v>0</v>
      </c>
      <c r="W7" s="61">
        <v>62.662878787878796</v>
      </c>
      <c r="X7" s="61">
        <v>100</v>
      </c>
      <c r="Y7" s="61">
        <f t="shared" si="7"/>
        <v>60.700365490354486</v>
      </c>
      <c r="Z7" s="46">
        <f t="shared" si="4"/>
        <v>7.6111622488925148</v>
      </c>
      <c r="AA7">
        <f t="shared" si="5"/>
        <v>63.426352074104287</v>
      </c>
      <c r="AB7" s="32">
        <f t="shared" si="6"/>
        <v>8</v>
      </c>
      <c r="AF7">
        <v>50</v>
      </c>
      <c r="AG7">
        <v>59</v>
      </c>
      <c r="AH7">
        <v>6</v>
      </c>
      <c r="AI7" s="156"/>
      <c r="AJ7" s="151"/>
    </row>
    <row r="8" spans="1:264" x14ac:dyDescent="0.25">
      <c r="A8" s="128" t="s">
        <v>489</v>
      </c>
      <c r="B8" s="128" t="s">
        <v>1154</v>
      </c>
      <c r="C8" s="128" t="s">
        <v>732</v>
      </c>
      <c r="D8" s="128">
        <v>0</v>
      </c>
      <c r="E8" s="128">
        <v>0</v>
      </c>
      <c r="F8" s="128">
        <v>0</v>
      </c>
      <c r="G8" s="128">
        <v>0</v>
      </c>
      <c r="H8">
        <f t="shared" si="0"/>
        <v>0</v>
      </c>
      <c r="I8" s="120">
        <f t="shared" si="1"/>
        <v>0</v>
      </c>
      <c r="K8" s="128" t="s">
        <v>1154</v>
      </c>
      <c r="L8" s="128">
        <v>2020</v>
      </c>
      <c r="M8" s="128">
        <v>85.5</v>
      </c>
      <c r="N8" s="128">
        <v>27.33</v>
      </c>
      <c r="O8" s="128">
        <v>27.29</v>
      </c>
      <c r="P8" s="128">
        <v>7.25</v>
      </c>
      <c r="Q8">
        <f t="shared" si="2"/>
        <v>147.37</v>
      </c>
      <c r="R8">
        <f t="shared" si="3"/>
        <v>55.821969696969695</v>
      </c>
      <c r="T8" s="128" t="s">
        <v>1154</v>
      </c>
      <c r="U8" s="128" t="s">
        <v>489</v>
      </c>
      <c r="V8" s="61">
        <v>0</v>
      </c>
      <c r="W8" s="61">
        <v>55.821969696969695</v>
      </c>
      <c r="X8" s="61">
        <v>100</v>
      </c>
      <c r="Y8" s="61">
        <f t="shared" si="7"/>
        <v>60.700365490354486</v>
      </c>
      <c r="Z8" s="46">
        <f t="shared" si="4"/>
        <v>6.7902531579834235</v>
      </c>
      <c r="AA8">
        <f t="shared" si="5"/>
        <v>56.5854429831952</v>
      </c>
      <c r="AB8" s="32">
        <f t="shared" si="6"/>
        <v>6</v>
      </c>
      <c r="AF8">
        <v>60</v>
      </c>
      <c r="AG8">
        <v>69</v>
      </c>
      <c r="AH8">
        <v>8</v>
      </c>
      <c r="AI8" s="156"/>
      <c r="AJ8" s="155"/>
    </row>
    <row r="9" spans="1:264" s="107" customFormat="1" x14ac:dyDescent="0.25">
      <c r="A9" s="128" t="s">
        <v>489</v>
      </c>
      <c r="B9" s="128" t="s">
        <v>1155</v>
      </c>
      <c r="C9" s="128" t="s">
        <v>732</v>
      </c>
      <c r="D9" s="128">
        <v>40</v>
      </c>
      <c r="E9" s="128">
        <v>20</v>
      </c>
      <c r="F9" s="128">
        <v>0</v>
      </c>
      <c r="G9" s="128">
        <v>0</v>
      </c>
      <c r="H9">
        <f t="shared" si="0"/>
        <v>60</v>
      </c>
      <c r="I9" s="120">
        <f t="shared" si="1"/>
        <v>25.862068965517242</v>
      </c>
      <c r="J9"/>
      <c r="K9" s="128" t="s">
        <v>1155</v>
      </c>
      <c r="L9" s="128">
        <v>2020</v>
      </c>
      <c r="M9" s="128">
        <v>66</v>
      </c>
      <c r="N9" s="128">
        <v>26</v>
      </c>
      <c r="O9" s="128">
        <v>14</v>
      </c>
      <c r="P9" s="128">
        <v>1</v>
      </c>
      <c r="Q9">
        <f t="shared" si="2"/>
        <v>107</v>
      </c>
      <c r="R9">
        <f t="shared" si="3"/>
        <v>40.530303030303031</v>
      </c>
      <c r="S9"/>
      <c r="T9" s="128" t="s">
        <v>1155</v>
      </c>
      <c r="U9" s="128" t="s">
        <v>489</v>
      </c>
      <c r="V9" s="61">
        <v>25.862068965517242</v>
      </c>
      <c r="W9" s="61">
        <v>40.530303030303031</v>
      </c>
      <c r="X9" s="61">
        <f>100*((W9-V9)/V9)</f>
        <v>56.717171717171723</v>
      </c>
      <c r="Y9" s="61">
        <f t="shared" si="7"/>
        <v>60.700365490354486</v>
      </c>
      <c r="Z9" s="46">
        <f t="shared" si="4"/>
        <v>4.915598818207954</v>
      </c>
      <c r="AA9">
        <f t="shared" si="5"/>
        <v>40.963323485066283</v>
      </c>
      <c r="AB9" s="32">
        <f t="shared" si="6"/>
        <v>4</v>
      </c>
      <c r="AC9"/>
      <c r="AD9"/>
      <c r="AE9"/>
      <c r="AF9">
        <v>70</v>
      </c>
      <c r="AG9">
        <v>79</v>
      </c>
      <c r="AH9">
        <v>10</v>
      </c>
      <c r="AI9" s="152"/>
      <c r="AJ9" s="15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row>
    <row r="10" spans="1:264" s="107" customFormat="1" x14ac:dyDescent="0.25">
      <c r="A10" s="128" t="s">
        <v>489</v>
      </c>
      <c r="B10" s="128" t="s">
        <v>1156</v>
      </c>
      <c r="C10" s="128" t="s">
        <v>732</v>
      </c>
      <c r="D10" s="128">
        <v>100</v>
      </c>
      <c r="E10" s="128">
        <v>40</v>
      </c>
      <c r="F10" s="128">
        <v>0</v>
      </c>
      <c r="G10" s="128">
        <v>40</v>
      </c>
      <c r="H10">
        <f t="shared" si="0"/>
        <v>180</v>
      </c>
      <c r="I10" s="120">
        <f t="shared" si="1"/>
        <v>77.58620689655173</v>
      </c>
      <c r="J10"/>
      <c r="K10" s="128" t="s">
        <v>1156</v>
      </c>
      <c r="L10" s="128">
        <v>2020</v>
      </c>
      <c r="M10" s="128">
        <v>100</v>
      </c>
      <c r="N10" s="128">
        <v>40</v>
      </c>
      <c r="O10" s="128">
        <v>40</v>
      </c>
      <c r="P10" s="128">
        <v>0</v>
      </c>
      <c r="Q10">
        <f t="shared" si="2"/>
        <v>180</v>
      </c>
      <c r="R10">
        <f t="shared" si="3"/>
        <v>68.181818181818173</v>
      </c>
      <c r="S10"/>
      <c r="T10" s="128" t="s">
        <v>1156</v>
      </c>
      <c r="U10" s="128" t="s">
        <v>489</v>
      </c>
      <c r="V10" s="61">
        <v>77.58620689655173</v>
      </c>
      <c r="W10" s="61">
        <v>68.181818181818173</v>
      </c>
      <c r="X10" s="61">
        <f>100*((W10-V10)/V10)</f>
        <v>-12.121212121212139</v>
      </c>
      <c r="Y10" s="61">
        <f t="shared" si="7"/>
        <v>60.700365490354486</v>
      </c>
      <c r="Z10" s="46">
        <f t="shared" si="4"/>
        <v>8.1707131158367208</v>
      </c>
      <c r="AA10">
        <f t="shared" si="5"/>
        <v>68.089275965306001</v>
      </c>
      <c r="AB10" s="32">
        <f t="shared" si="6"/>
        <v>8</v>
      </c>
      <c r="AC10"/>
      <c r="AD10"/>
      <c r="AE10"/>
      <c r="AF10">
        <v>80</v>
      </c>
      <c r="AG10">
        <v>100</v>
      </c>
      <c r="AH10">
        <v>12</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row>
    <row r="11" spans="1:264" x14ac:dyDescent="0.25">
      <c r="A11" s="128" t="s">
        <v>489</v>
      </c>
      <c r="B11" s="128" t="s">
        <v>1157</v>
      </c>
      <c r="C11" s="128" t="s">
        <v>732</v>
      </c>
      <c r="D11" s="128">
        <v>0</v>
      </c>
      <c r="E11" s="128">
        <v>0</v>
      </c>
      <c r="F11" s="128">
        <v>0</v>
      </c>
      <c r="G11" s="128">
        <v>0</v>
      </c>
      <c r="H11">
        <f t="shared" si="0"/>
        <v>0</v>
      </c>
      <c r="I11" s="120">
        <f t="shared" si="1"/>
        <v>0</v>
      </c>
      <c r="K11" s="128" t="s">
        <v>1157</v>
      </c>
      <c r="L11" s="128">
        <v>2020</v>
      </c>
      <c r="M11" s="128">
        <v>51</v>
      </c>
      <c r="N11" s="128">
        <v>60</v>
      </c>
      <c r="O11" s="128">
        <v>11</v>
      </c>
      <c r="P11" s="128">
        <v>0</v>
      </c>
      <c r="Q11">
        <f t="shared" si="2"/>
        <v>122</v>
      </c>
      <c r="R11">
        <f t="shared" si="3"/>
        <v>46.212121212121211</v>
      </c>
      <c r="T11" s="128" t="s">
        <v>1157</v>
      </c>
      <c r="U11" s="128" t="s">
        <v>489</v>
      </c>
      <c r="V11" s="61">
        <v>0</v>
      </c>
      <c r="W11" s="61">
        <v>46.212121212121211</v>
      </c>
      <c r="X11" s="61">
        <v>100</v>
      </c>
      <c r="Y11" s="61">
        <f t="shared" si="7"/>
        <v>60.700365490354486</v>
      </c>
      <c r="Z11" s="46">
        <f t="shared" si="4"/>
        <v>5.6370713398016044</v>
      </c>
      <c r="AA11">
        <f t="shared" si="5"/>
        <v>46.975594498346702</v>
      </c>
      <c r="AB11" s="32">
        <f t="shared" si="6"/>
        <v>4</v>
      </c>
    </row>
    <row r="12" spans="1:264" x14ac:dyDescent="0.25">
      <c r="A12" s="128" t="s">
        <v>489</v>
      </c>
      <c r="B12" s="128" t="s">
        <v>1158</v>
      </c>
      <c r="C12" s="128" t="s">
        <v>732</v>
      </c>
      <c r="D12" s="128">
        <v>68</v>
      </c>
      <c r="E12" s="128">
        <v>50</v>
      </c>
      <c r="F12" s="128"/>
      <c r="G12" s="128"/>
      <c r="H12">
        <f t="shared" si="0"/>
        <v>118</v>
      </c>
      <c r="I12" s="120">
        <f t="shared" si="1"/>
        <v>50.862068965517238</v>
      </c>
      <c r="K12" s="128" t="s">
        <v>1158</v>
      </c>
      <c r="L12" s="128">
        <v>2020</v>
      </c>
      <c r="M12" s="128">
        <v>68</v>
      </c>
      <c r="N12" s="128">
        <v>50</v>
      </c>
      <c r="O12" s="128"/>
      <c r="P12" s="128"/>
      <c r="Q12">
        <f t="shared" si="2"/>
        <v>118</v>
      </c>
      <c r="R12">
        <f t="shared" si="3"/>
        <v>44.696969696969695</v>
      </c>
      <c r="T12" s="128" t="s">
        <v>1158</v>
      </c>
      <c r="U12" s="128" t="s">
        <v>489</v>
      </c>
      <c r="V12" s="61">
        <v>50.862068965517238</v>
      </c>
      <c r="W12" s="61">
        <v>44.696969696969695</v>
      </c>
      <c r="X12" s="61">
        <f t="shared" ref="X12:X20" si="8">100*((W12-V12)/V12)</f>
        <v>-12.121212121212119</v>
      </c>
      <c r="Y12" s="61">
        <f t="shared" si="7"/>
        <v>60.700365490354486</v>
      </c>
      <c r="Z12" s="46">
        <f t="shared" si="4"/>
        <v>5.3525312976549015</v>
      </c>
      <c r="AA12">
        <f t="shared" si="5"/>
        <v>44.604427480457517</v>
      </c>
      <c r="AB12" s="32">
        <f t="shared" si="6"/>
        <v>4</v>
      </c>
    </row>
    <row r="13" spans="1:264" x14ac:dyDescent="0.25">
      <c r="A13" s="128" t="s">
        <v>489</v>
      </c>
      <c r="B13" s="128" t="s">
        <v>1159</v>
      </c>
      <c r="C13" s="128" t="s">
        <v>732</v>
      </c>
      <c r="D13" s="128">
        <v>100</v>
      </c>
      <c r="E13" s="128">
        <v>100</v>
      </c>
      <c r="F13" s="128"/>
      <c r="G13" s="128"/>
      <c r="H13">
        <f t="shared" si="0"/>
        <v>200</v>
      </c>
      <c r="I13" s="120">
        <f t="shared" si="1"/>
        <v>86.206896551724128</v>
      </c>
      <c r="K13" s="128" t="s">
        <v>1159</v>
      </c>
      <c r="L13" s="128">
        <v>2020</v>
      </c>
      <c r="M13" s="128">
        <v>100</v>
      </c>
      <c r="N13" s="128">
        <v>100</v>
      </c>
      <c r="O13" s="128"/>
      <c r="P13" s="128"/>
      <c r="Q13">
        <f t="shared" si="2"/>
        <v>200</v>
      </c>
      <c r="R13">
        <f t="shared" si="3"/>
        <v>75.757575757575751</v>
      </c>
      <c r="T13" s="128" t="s">
        <v>1159</v>
      </c>
      <c r="U13" s="128" t="s">
        <v>489</v>
      </c>
      <c r="V13" s="61">
        <v>86.206896551724128</v>
      </c>
      <c r="W13" s="61">
        <v>75.757575757575751</v>
      </c>
      <c r="X13" s="61">
        <f t="shared" si="8"/>
        <v>-12.121212121212119</v>
      </c>
      <c r="Y13" s="61">
        <f t="shared" si="7"/>
        <v>60.700365490354486</v>
      </c>
      <c r="Z13" s="46">
        <f t="shared" si="4"/>
        <v>9.0798040249276291</v>
      </c>
      <c r="AA13">
        <f t="shared" si="5"/>
        <v>75.665033541063579</v>
      </c>
      <c r="AB13" s="32">
        <f t="shared" si="6"/>
        <v>10</v>
      </c>
    </row>
    <row r="14" spans="1:264" x14ac:dyDescent="0.25">
      <c r="A14" s="128" t="s">
        <v>489</v>
      </c>
      <c r="B14" s="128" t="s">
        <v>1160</v>
      </c>
      <c r="C14" s="128" t="s">
        <v>732</v>
      </c>
      <c r="D14" s="128">
        <v>100</v>
      </c>
      <c r="E14" s="128">
        <v>34</v>
      </c>
      <c r="F14" s="128">
        <v>0</v>
      </c>
      <c r="G14" s="128">
        <v>0</v>
      </c>
      <c r="H14">
        <f t="shared" si="0"/>
        <v>134</v>
      </c>
      <c r="I14" s="120">
        <f t="shared" si="1"/>
        <v>57.758620689655174</v>
      </c>
      <c r="K14" s="128" t="s">
        <v>1160</v>
      </c>
      <c r="L14" s="128">
        <v>2020</v>
      </c>
      <c r="M14" s="128">
        <v>100</v>
      </c>
      <c r="N14" s="128">
        <v>77</v>
      </c>
      <c r="O14" s="128">
        <v>0</v>
      </c>
      <c r="P14" s="128">
        <v>0</v>
      </c>
      <c r="Q14">
        <f t="shared" si="2"/>
        <v>177</v>
      </c>
      <c r="R14">
        <f t="shared" si="3"/>
        <v>67.045454545454547</v>
      </c>
      <c r="T14" s="128" t="s">
        <v>1160</v>
      </c>
      <c r="U14" s="128" t="s">
        <v>489</v>
      </c>
      <c r="V14" s="61">
        <v>57.758620689655174</v>
      </c>
      <c r="W14" s="61">
        <v>67.045454545454547</v>
      </c>
      <c r="X14" s="61">
        <f t="shared" si="8"/>
        <v>16.078697421981005</v>
      </c>
      <c r="Y14" s="61">
        <f t="shared" si="7"/>
        <v>60.700365490354486</v>
      </c>
      <c r="Z14" s="46">
        <f t="shared" si="4"/>
        <v>8.060185332605327</v>
      </c>
      <c r="AA14">
        <f t="shared" si="5"/>
        <v>67.168211105044392</v>
      </c>
      <c r="AB14" s="32">
        <f t="shared" si="6"/>
        <v>8</v>
      </c>
    </row>
    <row r="15" spans="1:264" x14ac:dyDescent="0.25">
      <c r="A15" s="128" t="s">
        <v>489</v>
      </c>
      <c r="B15" s="128" t="s">
        <v>1161</v>
      </c>
      <c r="C15" s="128" t="s">
        <v>732</v>
      </c>
      <c r="D15" s="128">
        <v>51.03</v>
      </c>
      <c r="E15" s="128">
        <v>34.11</v>
      </c>
      <c r="F15" s="128">
        <v>26.9</v>
      </c>
      <c r="G15" s="128">
        <v>3.4</v>
      </c>
      <c r="H15">
        <f t="shared" si="0"/>
        <v>115.44</v>
      </c>
      <c r="I15" s="120">
        <f t="shared" si="1"/>
        <v>49.758620689655167</v>
      </c>
      <c r="K15" s="128" t="s">
        <v>1161</v>
      </c>
      <c r="L15" s="128">
        <v>2020</v>
      </c>
      <c r="M15" s="128">
        <v>80</v>
      </c>
      <c r="N15" s="128">
        <v>90</v>
      </c>
      <c r="O15" s="128">
        <v>5</v>
      </c>
      <c r="P15" s="128">
        <v>85</v>
      </c>
      <c r="Q15">
        <f t="shared" si="2"/>
        <v>260</v>
      </c>
      <c r="R15">
        <f t="shared" si="3"/>
        <v>98.484848484848484</v>
      </c>
      <c r="T15" s="128" t="s">
        <v>1161</v>
      </c>
      <c r="U15" s="128" t="s">
        <v>489</v>
      </c>
      <c r="V15" s="61">
        <v>49.758620689655167</v>
      </c>
      <c r="W15" s="61">
        <v>98.484848484848484</v>
      </c>
      <c r="X15" s="61">
        <f t="shared" si="8"/>
        <v>97.925197925197949</v>
      </c>
      <c r="Y15" s="61">
        <f t="shared" si="7"/>
        <v>60.700365490354486</v>
      </c>
      <c r="Z15" s="46">
        <f t="shared" si="4"/>
        <v>12</v>
      </c>
      <c r="AA15">
        <f t="shared" si="5"/>
        <v>100</v>
      </c>
      <c r="AB15" s="32">
        <f t="shared" si="6"/>
        <v>12</v>
      </c>
    </row>
    <row r="16" spans="1:264" x14ac:dyDescent="0.25">
      <c r="A16" s="128" t="s">
        <v>489</v>
      </c>
      <c r="B16" s="128" t="s">
        <v>1162</v>
      </c>
      <c r="C16" s="128" t="s">
        <v>732</v>
      </c>
      <c r="D16" s="128">
        <v>40</v>
      </c>
      <c r="E16" s="128">
        <v>50</v>
      </c>
      <c r="F16" s="128">
        <v>0</v>
      </c>
      <c r="G16" s="128">
        <v>0</v>
      </c>
      <c r="H16">
        <f t="shared" si="0"/>
        <v>90</v>
      </c>
      <c r="I16" s="120">
        <f t="shared" si="1"/>
        <v>38.793103448275865</v>
      </c>
      <c r="K16" s="128" t="s">
        <v>1162</v>
      </c>
      <c r="L16" s="128">
        <v>2020</v>
      </c>
      <c r="M16" s="128">
        <v>51</v>
      </c>
      <c r="N16" s="128">
        <v>55</v>
      </c>
      <c r="O16" s="128">
        <v>6</v>
      </c>
      <c r="P16" s="128">
        <v>14</v>
      </c>
      <c r="Q16">
        <f t="shared" si="2"/>
        <v>126</v>
      </c>
      <c r="R16">
        <f t="shared" si="3"/>
        <v>47.727272727272727</v>
      </c>
      <c r="T16" s="128" t="s">
        <v>1162</v>
      </c>
      <c r="U16" s="128" t="s">
        <v>489</v>
      </c>
      <c r="V16" s="61">
        <v>38.793103448275865</v>
      </c>
      <c r="W16" s="61">
        <v>47.727272727272727</v>
      </c>
      <c r="X16" s="61">
        <f t="shared" si="8"/>
        <v>23.030303030303021</v>
      </c>
      <c r="Y16" s="61">
        <f t="shared" si="7"/>
        <v>60.700365490354486</v>
      </c>
      <c r="Z16" s="46">
        <f t="shared" si="4"/>
        <v>5.7483723526375048</v>
      </c>
      <c r="AA16">
        <f t="shared" si="5"/>
        <v>47.903102938645873</v>
      </c>
      <c r="AB16" s="32">
        <f t="shared" si="6"/>
        <v>4</v>
      </c>
    </row>
    <row r="17" spans="1:264" s="107" customFormat="1" x14ac:dyDescent="0.25">
      <c r="A17" s="128" t="s">
        <v>489</v>
      </c>
      <c r="B17" s="128" t="s">
        <v>1163</v>
      </c>
      <c r="C17" s="128" t="s">
        <v>732</v>
      </c>
      <c r="D17" s="128">
        <v>25.1</v>
      </c>
      <c r="E17" s="128">
        <v>100</v>
      </c>
      <c r="F17" s="128">
        <v>0</v>
      </c>
      <c r="G17" s="128">
        <v>0</v>
      </c>
      <c r="H17">
        <f t="shared" si="0"/>
        <v>125.1</v>
      </c>
      <c r="I17" s="120">
        <f t="shared" si="1"/>
        <v>53.922413793103438</v>
      </c>
      <c r="J17"/>
      <c r="K17" s="128" t="s">
        <v>1163</v>
      </c>
      <c r="L17" s="128">
        <v>2020</v>
      </c>
      <c r="M17" s="128">
        <v>51</v>
      </c>
      <c r="N17" s="128">
        <v>75</v>
      </c>
      <c r="O17" s="128">
        <v>0</v>
      </c>
      <c r="P17" s="128">
        <v>26</v>
      </c>
      <c r="Q17">
        <f t="shared" si="2"/>
        <v>152</v>
      </c>
      <c r="R17">
        <f t="shared" si="3"/>
        <v>57.575757575757578</v>
      </c>
      <c r="S17"/>
      <c r="T17" s="128" t="s">
        <v>1163</v>
      </c>
      <c r="U17" s="128" t="s">
        <v>489</v>
      </c>
      <c r="V17" s="61">
        <v>53.922413793103438</v>
      </c>
      <c r="W17" s="61">
        <v>57.575757575757578</v>
      </c>
      <c r="X17" s="61">
        <f t="shared" si="8"/>
        <v>6.7751859118765845</v>
      </c>
      <c r="Y17" s="61">
        <f t="shared" si="7"/>
        <v>60.700365490354486</v>
      </c>
      <c r="Z17" s="46">
        <f t="shared" si="4"/>
        <v>6.9152981172344248</v>
      </c>
      <c r="AA17">
        <f t="shared" si="5"/>
        <v>57.627484310286867</v>
      </c>
      <c r="AB17" s="32">
        <f t="shared" si="6"/>
        <v>6</v>
      </c>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row>
    <row r="18" spans="1:264" s="107" customFormat="1" x14ac:dyDescent="0.25">
      <c r="A18" s="128" t="s">
        <v>489</v>
      </c>
      <c r="B18" s="128" t="s">
        <v>1164</v>
      </c>
      <c r="C18" s="128" t="s">
        <v>732</v>
      </c>
      <c r="D18" s="128">
        <v>100</v>
      </c>
      <c r="E18" s="128">
        <v>100</v>
      </c>
      <c r="F18" s="128"/>
      <c r="G18" s="128"/>
      <c r="H18">
        <f t="shared" si="0"/>
        <v>200</v>
      </c>
      <c r="I18" s="120">
        <f t="shared" si="1"/>
        <v>86.206896551724128</v>
      </c>
      <c r="J18"/>
      <c r="K18" s="128" t="s">
        <v>1164</v>
      </c>
      <c r="L18" s="128">
        <v>2020</v>
      </c>
      <c r="M18" s="128">
        <v>100</v>
      </c>
      <c r="N18" s="128">
        <v>100</v>
      </c>
      <c r="O18" s="128"/>
      <c r="P18" s="128"/>
      <c r="Q18">
        <f t="shared" si="2"/>
        <v>200</v>
      </c>
      <c r="R18">
        <f t="shared" si="3"/>
        <v>75.757575757575751</v>
      </c>
      <c r="S18"/>
      <c r="T18" s="128" t="s">
        <v>1164</v>
      </c>
      <c r="U18" s="128" t="s">
        <v>489</v>
      </c>
      <c r="V18" s="61">
        <v>86.206896551724128</v>
      </c>
      <c r="W18" s="61">
        <v>75.757575757575751</v>
      </c>
      <c r="X18" s="61">
        <f t="shared" si="8"/>
        <v>-12.121212121212119</v>
      </c>
      <c r="Y18" s="61">
        <f t="shared" si="7"/>
        <v>60.700365490354486</v>
      </c>
      <c r="Z18" s="46">
        <f t="shared" si="4"/>
        <v>9.0798040249276291</v>
      </c>
      <c r="AA18">
        <f t="shared" si="5"/>
        <v>75.665033541063579</v>
      </c>
      <c r="AB18" s="32">
        <f t="shared" si="6"/>
        <v>10</v>
      </c>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row>
    <row r="19" spans="1:264" s="107" customFormat="1" x14ac:dyDescent="0.25">
      <c r="A19" s="128" t="s">
        <v>489</v>
      </c>
      <c r="B19" s="128" t="s">
        <v>1165</v>
      </c>
      <c r="C19" s="128" t="s">
        <v>732</v>
      </c>
      <c r="D19" s="128">
        <v>100</v>
      </c>
      <c r="E19" s="128">
        <v>10</v>
      </c>
      <c r="F19" s="128">
        <v>10</v>
      </c>
      <c r="G19" s="128">
        <v>0</v>
      </c>
      <c r="H19">
        <f t="shared" si="0"/>
        <v>120</v>
      </c>
      <c r="I19" s="120">
        <f t="shared" si="1"/>
        <v>51.724137931034484</v>
      </c>
      <c r="J19"/>
      <c r="K19" s="128" t="s">
        <v>1165</v>
      </c>
      <c r="L19" s="128">
        <v>2020</v>
      </c>
      <c r="M19" s="128">
        <v>100</v>
      </c>
      <c r="N19" s="128">
        <v>10</v>
      </c>
      <c r="O19" s="128">
        <v>10</v>
      </c>
      <c r="P19" s="128">
        <v>0</v>
      </c>
      <c r="Q19">
        <f t="shared" si="2"/>
        <v>120</v>
      </c>
      <c r="R19">
        <f t="shared" si="3"/>
        <v>45.454545454545453</v>
      </c>
      <c r="S19"/>
      <c r="T19" s="128" t="s">
        <v>1165</v>
      </c>
      <c r="U19" s="128" t="s">
        <v>489</v>
      </c>
      <c r="V19" s="61">
        <v>51.724137931034484</v>
      </c>
      <c r="W19" s="61">
        <v>45.454545454545453</v>
      </c>
      <c r="X19" s="61">
        <f t="shared" si="8"/>
        <v>-12.121212121212126</v>
      </c>
      <c r="Y19" s="61">
        <f t="shared" si="7"/>
        <v>60.700365490354486</v>
      </c>
      <c r="Z19" s="46">
        <f t="shared" si="4"/>
        <v>5.4434403885639924</v>
      </c>
      <c r="AA19">
        <f t="shared" si="5"/>
        <v>45.362003238033274</v>
      </c>
      <c r="AB19" s="32">
        <f t="shared" si="6"/>
        <v>4</v>
      </c>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row>
    <row r="20" spans="1:264" s="107" customFormat="1" x14ac:dyDescent="0.25">
      <c r="A20" s="128" t="s">
        <v>489</v>
      </c>
      <c r="B20" s="128" t="s">
        <v>1166</v>
      </c>
      <c r="C20" s="128" t="s">
        <v>732</v>
      </c>
      <c r="D20" s="128">
        <v>92</v>
      </c>
      <c r="E20" s="128">
        <v>11</v>
      </c>
      <c r="F20" s="128">
        <v>0</v>
      </c>
      <c r="G20" s="128">
        <v>0</v>
      </c>
      <c r="H20">
        <f t="shared" si="0"/>
        <v>103</v>
      </c>
      <c r="I20" s="120">
        <f t="shared" si="1"/>
        <v>44.396551724137936</v>
      </c>
      <c r="J20"/>
      <c r="K20" s="128" t="s">
        <v>1166</v>
      </c>
      <c r="L20" s="128">
        <v>2020</v>
      </c>
      <c r="M20" s="128">
        <v>96</v>
      </c>
      <c r="N20" s="128">
        <v>85</v>
      </c>
      <c r="O20" s="128">
        <v>0</v>
      </c>
      <c r="P20" s="128">
        <v>0</v>
      </c>
      <c r="Q20">
        <f t="shared" si="2"/>
        <v>181</v>
      </c>
      <c r="R20">
        <f t="shared" si="3"/>
        <v>68.560606060606062</v>
      </c>
      <c r="S20"/>
      <c r="T20" s="128" t="s">
        <v>1166</v>
      </c>
      <c r="U20" s="128" t="s">
        <v>489</v>
      </c>
      <c r="V20" s="61">
        <v>44.396551724137936</v>
      </c>
      <c r="W20" s="61">
        <v>68.560606060606062</v>
      </c>
      <c r="X20" s="61">
        <f t="shared" si="8"/>
        <v>54.427772874374803</v>
      </c>
      <c r="Y20" s="61">
        <f t="shared" si="7"/>
        <v>60.700365490354486</v>
      </c>
      <c r="Z20" s="46">
        <f t="shared" si="4"/>
        <v>8.2771377080147293</v>
      </c>
      <c r="AA20">
        <f t="shared" si="5"/>
        <v>68.976147566789408</v>
      </c>
      <c r="AB20" s="32">
        <f t="shared" si="6"/>
        <v>8</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row>
    <row r="21" spans="1:264" s="107" customFormat="1" x14ac:dyDescent="0.25">
      <c r="A21" s="128" t="s">
        <v>489</v>
      </c>
      <c r="B21" s="128" t="s">
        <v>1167</v>
      </c>
      <c r="C21" s="128" t="s">
        <v>732</v>
      </c>
      <c r="D21" s="128">
        <v>0</v>
      </c>
      <c r="E21" s="128">
        <v>0</v>
      </c>
      <c r="F21" s="128">
        <v>0</v>
      </c>
      <c r="G21" s="128">
        <v>0</v>
      </c>
      <c r="H21">
        <f t="shared" si="0"/>
        <v>0</v>
      </c>
      <c r="I21" s="120">
        <f t="shared" si="1"/>
        <v>0</v>
      </c>
      <c r="J21"/>
      <c r="K21" s="128" t="s">
        <v>1167</v>
      </c>
      <c r="L21" s="128">
        <v>2020</v>
      </c>
      <c r="M21" s="128">
        <v>0</v>
      </c>
      <c r="N21" s="128">
        <v>0</v>
      </c>
      <c r="O21" s="128">
        <v>100</v>
      </c>
      <c r="P21" s="128">
        <v>0</v>
      </c>
      <c r="Q21">
        <f t="shared" si="2"/>
        <v>100</v>
      </c>
      <c r="R21">
        <f t="shared" si="3"/>
        <v>37.878787878787875</v>
      </c>
      <c r="S21"/>
      <c r="T21" s="128" t="s">
        <v>1167</v>
      </c>
      <c r="U21" s="128" t="s">
        <v>489</v>
      </c>
      <c r="V21" s="61">
        <v>0</v>
      </c>
      <c r="W21" s="61">
        <v>37.878787878787875</v>
      </c>
      <c r="X21" s="61">
        <v>100</v>
      </c>
      <c r="Y21" s="61">
        <f t="shared" si="7"/>
        <v>60.700365490354486</v>
      </c>
      <c r="Z21" s="46">
        <f t="shared" si="4"/>
        <v>4.6370713398016044</v>
      </c>
      <c r="AA21">
        <f t="shared" si="5"/>
        <v>38.642261165013366</v>
      </c>
      <c r="AB21" s="32">
        <f t="shared" si="6"/>
        <v>2</v>
      </c>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row>
    <row r="22" spans="1:264" s="107" customFormat="1" x14ac:dyDescent="0.25">
      <c r="A22" s="128" t="s">
        <v>489</v>
      </c>
      <c r="B22" s="128" t="s">
        <v>1168</v>
      </c>
      <c r="C22" s="128" t="s">
        <v>732</v>
      </c>
      <c r="D22" s="128">
        <v>0</v>
      </c>
      <c r="E22" s="128">
        <v>0</v>
      </c>
      <c r="F22" s="128">
        <v>0</v>
      </c>
      <c r="G22" s="128">
        <v>0</v>
      </c>
      <c r="H22">
        <f t="shared" si="0"/>
        <v>0</v>
      </c>
      <c r="I22" s="120">
        <f t="shared" si="1"/>
        <v>0</v>
      </c>
      <c r="J22"/>
      <c r="K22" s="128" t="s">
        <v>1168</v>
      </c>
      <c r="L22" s="128">
        <v>2020</v>
      </c>
      <c r="M22" s="128">
        <v>100</v>
      </c>
      <c r="N22" s="128">
        <v>50</v>
      </c>
      <c r="O22" s="128">
        <v>0</v>
      </c>
      <c r="P22" s="128">
        <v>0</v>
      </c>
      <c r="Q22">
        <f t="shared" si="2"/>
        <v>150</v>
      </c>
      <c r="R22">
        <f t="shared" si="3"/>
        <v>56.81818181818182</v>
      </c>
      <c r="S22"/>
      <c r="T22" s="128" t="s">
        <v>1168</v>
      </c>
      <c r="U22" s="128" t="s">
        <v>489</v>
      </c>
      <c r="V22" s="61">
        <v>0</v>
      </c>
      <c r="W22" s="61">
        <v>56.81818181818182</v>
      </c>
      <c r="X22" s="61">
        <v>100</v>
      </c>
      <c r="Y22" s="61">
        <f t="shared" si="7"/>
        <v>60.700365490354486</v>
      </c>
      <c r="Z22" s="46">
        <f t="shared" si="4"/>
        <v>6.9097986125288777</v>
      </c>
      <c r="AA22">
        <f t="shared" si="5"/>
        <v>57.581655104407318</v>
      </c>
      <c r="AB22" s="32">
        <f t="shared" si="6"/>
        <v>6</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row>
    <row r="23" spans="1:264" x14ac:dyDescent="0.25">
      <c r="A23" s="128" t="s">
        <v>489</v>
      </c>
      <c r="B23" s="128" t="s">
        <v>1169</v>
      </c>
      <c r="C23" s="128" t="s">
        <v>732</v>
      </c>
      <c r="D23" s="128">
        <v>81</v>
      </c>
      <c r="E23" s="128">
        <v>0</v>
      </c>
      <c r="F23" s="128">
        <v>0</v>
      </c>
      <c r="G23" s="128">
        <v>0</v>
      </c>
      <c r="H23">
        <f t="shared" si="0"/>
        <v>81</v>
      </c>
      <c r="I23" s="120">
        <f t="shared" si="1"/>
        <v>34.913793103448278</v>
      </c>
      <c r="K23" s="128" t="s">
        <v>1169</v>
      </c>
      <c r="L23" s="128">
        <v>2020</v>
      </c>
      <c r="M23" s="128">
        <v>83.5</v>
      </c>
      <c r="N23" s="128">
        <v>54</v>
      </c>
      <c r="O23" s="128">
        <v>0</v>
      </c>
      <c r="P23" s="128">
        <v>0</v>
      </c>
      <c r="Q23">
        <f t="shared" si="2"/>
        <v>137.5</v>
      </c>
      <c r="R23">
        <f t="shared" si="3"/>
        <v>52.083333333333336</v>
      </c>
      <c r="T23" s="128" t="s">
        <v>1169</v>
      </c>
      <c r="U23" s="128" t="s">
        <v>489</v>
      </c>
      <c r="V23" s="61">
        <v>34.913793103448278</v>
      </c>
      <c r="W23" s="61">
        <v>52.083333333333336</v>
      </c>
      <c r="X23" s="61">
        <f>100*((W23-V23)/V23)</f>
        <v>49.176954732510289</v>
      </c>
      <c r="Y23" s="61">
        <f t="shared" si="7"/>
        <v>60.700365490354486</v>
      </c>
      <c r="Z23" s="46">
        <f t="shared" si="4"/>
        <v>6.2950543494834301</v>
      </c>
      <c r="AA23">
        <f t="shared" si="5"/>
        <v>52.458786245695258</v>
      </c>
      <c r="AB23" s="32">
        <f t="shared" si="6"/>
        <v>6</v>
      </c>
    </row>
    <row r="24" spans="1:264" s="107" customFormat="1" x14ac:dyDescent="0.25">
      <c r="A24" s="128" t="s">
        <v>489</v>
      </c>
      <c r="B24" s="128" t="s">
        <v>1170</v>
      </c>
      <c r="C24" s="128" t="s">
        <v>732</v>
      </c>
      <c r="D24" s="128">
        <v>60</v>
      </c>
      <c r="E24" s="128">
        <v>46.67</v>
      </c>
      <c r="F24" s="128">
        <v>0</v>
      </c>
      <c r="G24" s="128">
        <v>0</v>
      </c>
      <c r="H24">
        <f t="shared" si="0"/>
        <v>106.67</v>
      </c>
      <c r="I24" s="120">
        <f t="shared" si="1"/>
        <v>45.978448275862071</v>
      </c>
      <c r="J24"/>
      <c r="K24" s="128" t="s">
        <v>1170</v>
      </c>
      <c r="L24" s="128">
        <v>2020</v>
      </c>
      <c r="M24" s="128">
        <v>60</v>
      </c>
      <c r="N24" s="128">
        <v>46.7</v>
      </c>
      <c r="O24" s="128">
        <v>0</v>
      </c>
      <c r="P24" s="128">
        <v>0</v>
      </c>
      <c r="Q24">
        <f t="shared" si="2"/>
        <v>106.7</v>
      </c>
      <c r="R24">
        <f t="shared" si="3"/>
        <v>40.416666666666664</v>
      </c>
      <c r="S24"/>
      <c r="T24" s="128" t="s">
        <v>1170</v>
      </c>
      <c r="U24" s="128" t="s">
        <v>489</v>
      </c>
      <c r="V24" s="61">
        <v>45.978448275862071</v>
      </c>
      <c r="W24" s="61">
        <v>40.416666666666664</v>
      </c>
      <c r="X24" s="61">
        <f>100*((W24-V24)/V24)</f>
        <v>-12.096496984469244</v>
      </c>
      <c r="Y24" s="61">
        <f t="shared" si="7"/>
        <v>60.700365490354486</v>
      </c>
      <c r="Z24" s="46">
        <f t="shared" si="4"/>
        <v>4.8389175772345405</v>
      </c>
      <c r="AA24">
        <f t="shared" si="5"/>
        <v>40.324313143621168</v>
      </c>
      <c r="AB24" s="32">
        <f t="shared" si="6"/>
        <v>4</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row>
    <row r="25" spans="1:264" x14ac:dyDescent="0.25">
      <c r="A25" s="128" t="s">
        <v>489</v>
      </c>
      <c r="B25" s="128" t="s">
        <v>1171</v>
      </c>
      <c r="C25" s="128" t="s">
        <v>732</v>
      </c>
      <c r="D25" s="128">
        <v>0</v>
      </c>
      <c r="E25" s="128">
        <v>0</v>
      </c>
      <c r="F25" s="128">
        <v>0</v>
      </c>
      <c r="G25" s="128">
        <v>0</v>
      </c>
      <c r="H25">
        <f t="shared" si="0"/>
        <v>0</v>
      </c>
      <c r="I25" s="120">
        <f t="shared" si="1"/>
        <v>0</v>
      </c>
      <c r="K25" s="128" t="s">
        <v>1171</v>
      </c>
      <c r="L25" s="128">
        <v>2020</v>
      </c>
      <c r="M25" s="128">
        <v>100</v>
      </c>
      <c r="N25" s="128">
        <v>92</v>
      </c>
      <c r="O25" s="128">
        <v>72</v>
      </c>
      <c r="P25" s="128">
        <v>0</v>
      </c>
      <c r="Q25">
        <f t="shared" si="2"/>
        <v>264</v>
      </c>
      <c r="R25">
        <f t="shared" si="3"/>
        <v>100</v>
      </c>
      <c r="T25" s="128" t="s">
        <v>1171</v>
      </c>
      <c r="U25" s="128" t="s">
        <v>489</v>
      </c>
      <c r="V25" s="61">
        <v>0</v>
      </c>
      <c r="W25" s="61">
        <v>100</v>
      </c>
      <c r="X25" s="61">
        <v>100</v>
      </c>
      <c r="Y25" s="61">
        <f t="shared" si="7"/>
        <v>60.700365490354486</v>
      </c>
      <c r="Z25" s="46">
        <f t="shared" si="4"/>
        <v>12</v>
      </c>
      <c r="AA25">
        <f t="shared" si="5"/>
        <v>100</v>
      </c>
      <c r="AB25" s="32">
        <f t="shared" si="6"/>
        <v>12</v>
      </c>
    </row>
    <row r="26" spans="1:264" x14ac:dyDescent="0.25">
      <c r="A26" s="128" t="s">
        <v>489</v>
      </c>
      <c r="B26" s="128" t="s">
        <v>1172</v>
      </c>
      <c r="C26" s="128" t="s">
        <v>732</v>
      </c>
      <c r="D26" s="128">
        <v>0</v>
      </c>
      <c r="E26" s="128">
        <v>66</v>
      </c>
      <c r="F26" s="128">
        <v>0</v>
      </c>
      <c r="G26" s="128">
        <v>0</v>
      </c>
      <c r="H26">
        <f t="shared" si="0"/>
        <v>66</v>
      </c>
      <c r="I26" s="120">
        <f t="shared" si="1"/>
        <v>28.448275862068968</v>
      </c>
      <c r="K26" s="128" t="s">
        <v>1172</v>
      </c>
      <c r="L26" s="128">
        <v>2020</v>
      </c>
      <c r="M26" s="128">
        <v>100</v>
      </c>
      <c r="N26" s="128">
        <v>0</v>
      </c>
      <c r="O26" s="128">
        <v>0</v>
      </c>
      <c r="P26" s="128">
        <v>0</v>
      </c>
      <c r="Q26">
        <f t="shared" si="2"/>
        <v>100</v>
      </c>
      <c r="R26">
        <f t="shared" si="3"/>
        <v>37.878787878787875</v>
      </c>
      <c r="T26" s="128" t="s">
        <v>1172</v>
      </c>
      <c r="U26" s="128" t="s">
        <v>489</v>
      </c>
      <c r="V26" s="61">
        <v>28.448275862068968</v>
      </c>
      <c r="W26" s="61">
        <v>37.878787878787875</v>
      </c>
      <c r="X26" s="61">
        <f>100*((W26-V26)/V26)</f>
        <v>33.149678604224036</v>
      </c>
      <c r="Y26" s="61">
        <f t="shared" si="7"/>
        <v>60.700365490354486</v>
      </c>
      <c r="Z26" s="46">
        <f t="shared" si="4"/>
        <v>4.5758252183280881</v>
      </c>
      <c r="AA26">
        <f t="shared" si="5"/>
        <v>38.13187681940073</v>
      </c>
      <c r="AB26" s="32">
        <f t="shared" si="6"/>
        <v>2</v>
      </c>
    </row>
    <row r="27" spans="1:264" x14ac:dyDescent="0.25">
      <c r="A27" s="128" t="s">
        <v>489</v>
      </c>
      <c r="B27" s="128" t="s">
        <v>1173</v>
      </c>
      <c r="C27" s="128" t="s">
        <v>732</v>
      </c>
      <c r="D27" s="128">
        <v>100</v>
      </c>
      <c r="E27" s="128">
        <v>30</v>
      </c>
      <c r="F27" s="128">
        <v>0</v>
      </c>
      <c r="G27" s="128">
        <v>0</v>
      </c>
      <c r="H27">
        <f t="shared" si="0"/>
        <v>130</v>
      </c>
      <c r="I27" s="120">
        <f t="shared" si="1"/>
        <v>56.034482758620683</v>
      </c>
      <c r="K27" s="128" t="s">
        <v>1173</v>
      </c>
      <c r="L27" s="128">
        <v>2020</v>
      </c>
      <c r="M27" s="128">
        <v>100</v>
      </c>
      <c r="N27" s="128">
        <v>30</v>
      </c>
      <c r="O27" s="128">
        <v>0</v>
      </c>
      <c r="P27" s="128">
        <v>0</v>
      </c>
      <c r="Q27">
        <f t="shared" si="2"/>
        <v>130</v>
      </c>
      <c r="R27">
        <f t="shared" si="3"/>
        <v>49.242424242424242</v>
      </c>
      <c r="T27" s="128" t="s">
        <v>1173</v>
      </c>
      <c r="U27" s="128" t="s">
        <v>489</v>
      </c>
      <c r="V27" s="61">
        <v>56.034482758620683</v>
      </c>
      <c r="W27" s="61">
        <v>49.242424242424242</v>
      </c>
      <c r="X27" s="61">
        <f>100*((W27-V27)/V27)</f>
        <v>-12.121212121212112</v>
      </c>
      <c r="Y27" s="61">
        <f t="shared" si="7"/>
        <v>60.700365490354486</v>
      </c>
      <c r="Z27" s="46">
        <f t="shared" si="4"/>
        <v>5.8979858431094474</v>
      </c>
      <c r="AA27">
        <f t="shared" si="5"/>
        <v>49.149882025912063</v>
      </c>
      <c r="AB27" s="32">
        <f t="shared" si="6"/>
        <v>4</v>
      </c>
    </row>
    <row r="28" spans="1:264" x14ac:dyDescent="0.25">
      <c r="A28" s="128" t="s">
        <v>489</v>
      </c>
      <c r="B28" s="128" t="s">
        <v>1174</v>
      </c>
      <c r="C28" s="128" t="s">
        <v>732</v>
      </c>
      <c r="D28" s="128">
        <v>100</v>
      </c>
      <c r="E28" s="128">
        <v>55</v>
      </c>
      <c r="F28" s="128">
        <v>50</v>
      </c>
      <c r="G28" s="128">
        <v>0</v>
      </c>
      <c r="H28">
        <f t="shared" si="0"/>
        <v>205</v>
      </c>
      <c r="I28" s="120">
        <f t="shared" si="1"/>
        <v>88.362068965517238</v>
      </c>
      <c r="K28" s="128" t="s">
        <v>1174</v>
      </c>
      <c r="L28" s="128">
        <v>2020</v>
      </c>
      <c r="M28" s="128">
        <v>100</v>
      </c>
      <c r="N28" s="128">
        <v>5</v>
      </c>
      <c r="O28" s="128">
        <v>0</v>
      </c>
      <c r="P28" s="128">
        <v>0</v>
      </c>
      <c r="Q28">
        <f t="shared" si="2"/>
        <v>105</v>
      </c>
      <c r="R28">
        <f t="shared" si="3"/>
        <v>39.772727272727273</v>
      </c>
      <c r="T28" s="128" t="s">
        <v>1174</v>
      </c>
      <c r="U28" s="128" t="s">
        <v>489</v>
      </c>
      <c r="V28" s="61">
        <v>88.362068965517238</v>
      </c>
      <c r="W28" s="61">
        <v>39.772727272727273</v>
      </c>
      <c r="X28" s="61">
        <f>100*((W28-V28)/V28)</f>
        <v>-54.988913525498887</v>
      </c>
      <c r="Y28" s="61">
        <f t="shared" si="7"/>
        <v>60.700365490354486</v>
      </c>
      <c r="Z28" s="46">
        <f t="shared" si="4"/>
        <v>4.7223481929089344</v>
      </c>
      <c r="AA28">
        <f t="shared" si="5"/>
        <v>39.352901607574452</v>
      </c>
      <c r="AB28" s="32">
        <f t="shared" si="6"/>
        <v>2</v>
      </c>
    </row>
    <row r="29" spans="1:264" x14ac:dyDescent="0.25">
      <c r="A29" s="128" t="s">
        <v>489</v>
      </c>
      <c r="B29" s="128" t="s">
        <v>1175</v>
      </c>
      <c r="C29" s="128" t="s">
        <v>732</v>
      </c>
      <c r="D29" s="128">
        <v>100</v>
      </c>
      <c r="E29" s="128">
        <v>0</v>
      </c>
      <c r="F29" s="128">
        <v>0</v>
      </c>
      <c r="G29" s="128">
        <v>0</v>
      </c>
      <c r="H29">
        <f t="shared" si="0"/>
        <v>100</v>
      </c>
      <c r="I29" s="120">
        <f t="shared" si="1"/>
        <v>43.103448275862064</v>
      </c>
      <c r="K29" s="128" t="s">
        <v>1175</v>
      </c>
      <c r="L29" s="128">
        <v>2020</v>
      </c>
      <c r="M29" s="128">
        <v>100</v>
      </c>
      <c r="N29" s="128">
        <v>0</v>
      </c>
      <c r="O29" s="128">
        <v>0</v>
      </c>
      <c r="P29" s="128">
        <v>0</v>
      </c>
      <c r="Q29">
        <f t="shared" si="2"/>
        <v>100</v>
      </c>
      <c r="R29">
        <f t="shared" si="3"/>
        <v>37.878787878787875</v>
      </c>
      <c r="T29" s="128" t="s">
        <v>1175</v>
      </c>
      <c r="U29" s="128" t="s">
        <v>489</v>
      </c>
      <c r="V29" s="61">
        <v>43.103448275862064</v>
      </c>
      <c r="W29" s="61">
        <v>37.878787878787875</v>
      </c>
      <c r="X29" s="61">
        <f>100*((W29-V29)/V29)</f>
        <v>-12.121212121212119</v>
      </c>
      <c r="Y29" s="61">
        <f t="shared" si="7"/>
        <v>60.700365490354486</v>
      </c>
      <c r="Z29" s="46">
        <f t="shared" si="4"/>
        <v>4.5343494794730832</v>
      </c>
      <c r="AA29">
        <f t="shared" si="5"/>
        <v>37.786245662275689</v>
      </c>
      <c r="AB29" s="32">
        <f t="shared" si="6"/>
        <v>2</v>
      </c>
    </row>
    <row r="30" spans="1:264" s="107" customFormat="1" x14ac:dyDescent="0.25">
      <c r="A30" s="128" t="s">
        <v>489</v>
      </c>
      <c r="B30" s="128" t="s">
        <v>1176</v>
      </c>
      <c r="C30" s="128" t="s">
        <v>732</v>
      </c>
      <c r="D30" s="128">
        <v>58.27</v>
      </c>
      <c r="E30" s="128"/>
      <c r="F30" s="128"/>
      <c r="G30" s="128"/>
      <c r="H30">
        <f t="shared" si="0"/>
        <v>58.27</v>
      </c>
      <c r="I30" s="120">
        <f t="shared" si="1"/>
        <v>25.116379310344826</v>
      </c>
      <c r="J30"/>
      <c r="K30" s="128" t="s">
        <v>1176</v>
      </c>
      <c r="L30" s="128">
        <v>2020</v>
      </c>
      <c r="M30" s="128">
        <v>76</v>
      </c>
      <c r="N30" s="128">
        <v>57</v>
      </c>
      <c r="O30" s="128">
        <v>35</v>
      </c>
      <c r="P30" s="128">
        <v>0</v>
      </c>
      <c r="Q30">
        <f t="shared" si="2"/>
        <v>168</v>
      </c>
      <c r="R30">
        <f t="shared" si="3"/>
        <v>63.636363636363633</v>
      </c>
      <c r="S30"/>
      <c r="T30" s="128" t="s">
        <v>1176</v>
      </c>
      <c r="U30" s="128" t="s">
        <v>489</v>
      </c>
      <c r="V30" s="61">
        <v>25.116379310344826</v>
      </c>
      <c r="W30" s="61">
        <v>63.636363636363633</v>
      </c>
      <c r="X30" s="61">
        <f>100*((W30-V30)/V30)</f>
        <v>153.36599216812019</v>
      </c>
      <c r="Y30" s="61">
        <f t="shared" si="7"/>
        <v>60.700365490354486</v>
      </c>
      <c r="Z30" s="46">
        <f t="shared" si="4"/>
        <v>7.7768726420066301</v>
      </c>
      <c r="AA30">
        <f t="shared" si="5"/>
        <v>64.807272016721925</v>
      </c>
      <c r="AB30" s="32">
        <f t="shared" si="6"/>
        <v>8</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row>
    <row r="31" spans="1:264" x14ac:dyDescent="0.25">
      <c r="A31" s="128" t="s">
        <v>489</v>
      </c>
      <c r="B31" s="128" t="s">
        <v>1251</v>
      </c>
      <c r="C31" s="128" t="s">
        <v>732</v>
      </c>
      <c r="D31" s="128">
        <v>0</v>
      </c>
      <c r="E31" s="128">
        <v>0</v>
      </c>
      <c r="F31" s="128">
        <v>0</v>
      </c>
      <c r="G31" s="128">
        <v>0</v>
      </c>
      <c r="H31">
        <f t="shared" si="0"/>
        <v>0</v>
      </c>
      <c r="I31" s="120">
        <f t="shared" si="1"/>
        <v>0</v>
      </c>
      <c r="K31" s="128" t="s">
        <v>1251</v>
      </c>
      <c r="L31" s="128">
        <v>2020</v>
      </c>
      <c r="M31" s="128">
        <v>100</v>
      </c>
      <c r="N31" s="128">
        <v>100</v>
      </c>
      <c r="O31" s="128">
        <v>0</v>
      </c>
      <c r="P31" s="128">
        <v>0</v>
      </c>
      <c r="Q31">
        <f t="shared" si="2"/>
        <v>200</v>
      </c>
      <c r="R31">
        <f t="shared" si="3"/>
        <v>75.757575757575751</v>
      </c>
      <c r="T31" s="128" t="s">
        <v>1251</v>
      </c>
      <c r="U31" s="128" t="s">
        <v>489</v>
      </c>
      <c r="V31" s="61">
        <v>0</v>
      </c>
      <c r="W31" s="61">
        <v>75.757575757575751</v>
      </c>
      <c r="X31" s="61">
        <v>100</v>
      </c>
      <c r="Y31" s="61">
        <f t="shared" si="7"/>
        <v>60.700365490354486</v>
      </c>
      <c r="Z31" s="46">
        <f t="shared" si="4"/>
        <v>9.1825258852561493</v>
      </c>
      <c r="AA31">
        <f t="shared" si="5"/>
        <v>76.521049043801241</v>
      </c>
      <c r="AB31" s="32">
        <f t="shared" si="6"/>
        <v>10</v>
      </c>
    </row>
    <row r="32" spans="1:264" s="107" customFormat="1" x14ac:dyDescent="0.25">
      <c r="A32" s="128" t="s">
        <v>489</v>
      </c>
      <c r="B32" s="128" t="s">
        <v>1177</v>
      </c>
      <c r="C32" s="128" t="s">
        <v>732</v>
      </c>
      <c r="D32" s="128">
        <v>70</v>
      </c>
      <c r="E32" s="128">
        <v>37.5</v>
      </c>
      <c r="F32" s="128">
        <v>5</v>
      </c>
      <c r="G32" s="128">
        <v>0</v>
      </c>
      <c r="H32">
        <f t="shared" si="0"/>
        <v>112.5</v>
      </c>
      <c r="I32" s="120">
        <f t="shared" si="1"/>
        <v>48.491379310344826</v>
      </c>
      <c r="J32"/>
      <c r="K32" s="128" t="s">
        <v>1177</v>
      </c>
      <c r="L32" s="128">
        <v>2020</v>
      </c>
      <c r="M32" s="128">
        <v>81</v>
      </c>
      <c r="N32" s="128">
        <v>65</v>
      </c>
      <c r="O32" s="128">
        <v>11</v>
      </c>
      <c r="P32" s="128">
        <v>0</v>
      </c>
      <c r="Q32">
        <f t="shared" si="2"/>
        <v>157</v>
      </c>
      <c r="R32">
        <f t="shared" si="3"/>
        <v>59.469696969696969</v>
      </c>
      <c r="S32"/>
      <c r="T32" s="128" t="s">
        <v>1177</v>
      </c>
      <c r="U32" s="128" t="s">
        <v>489</v>
      </c>
      <c r="V32" s="61">
        <v>48.491379310344826</v>
      </c>
      <c r="W32" s="61">
        <v>59.469696969696969</v>
      </c>
      <c r="X32" s="61">
        <f t="shared" ref="X32:X37" si="9">100*((W32-V32)/V32)</f>
        <v>22.639730639730644</v>
      </c>
      <c r="Y32" s="61">
        <f t="shared" si="7"/>
        <v>60.700365490354486</v>
      </c>
      <c r="Z32" s="46">
        <f t="shared" si="4"/>
        <v>7.1571054318245668</v>
      </c>
      <c r="AA32">
        <f t="shared" si="5"/>
        <v>59.642545265204724</v>
      </c>
      <c r="AB32" s="32">
        <f t="shared" si="6"/>
        <v>6</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row>
    <row r="33" spans="1:28" x14ac:dyDescent="0.25">
      <c r="A33" s="128" t="s">
        <v>489</v>
      </c>
      <c r="B33" s="128" t="s">
        <v>1178</v>
      </c>
      <c r="C33" s="128" t="s">
        <v>732</v>
      </c>
      <c r="D33" s="128">
        <v>100</v>
      </c>
      <c r="E33" s="128">
        <v>100</v>
      </c>
      <c r="F33" s="128">
        <v>0</v>
      </c>
      <c r="G33" s="128">
        <v>0</v>
      </c>
      <c r="H33">
        <f t="shared" si="0"/>
        <v>200</v>
      </c>
      <c r="I33" s="120">
        <f t="shared" si="1"/>
        <v>86.206896551724128</v>
      </c>
      <c r="K33" s="128" t="s">
        <v>1178</v>
      </c>
      <c r="L33" s="128">
        <v>2020</v>
      </c>
      <c r="M33" s="128">
        <v>100</v>
      </c>
      <c r="N33" s="128">
        <v>100</v>
      </c>
      <c r="O33" s="128">
        <v>0</v>
      </c>
      <c r="P33" s="128">
        <v>0</v>
      </c>
      <c r="Q33">
        <f t="shared" si="2"/>
        <v>200</v>
      </c>
      <c r="R33">
        <f t="shared" si="3"/>
        <v>75.757575757575751</v>
      </c>
      <c r="T33" s="128" t="s">
        <v>1178</v>
      </c>
      <c r="U33" s="128" t="s">
        <v>489</v>
      </c>
      <c r="V33" s="61">
        <v>86.206896551724128</v>
      </c>
      <c r="W33" s="61">
        <v>75.757575757575751</v>
      </c>
      <c r="X33" s="61">
        <f t="shared" si="9"/>
        <v>-12.121212121212119</v>
      </c>
      <c r="Y33" s="61">
        <f t="shared" si="7"/>
        <v>60.700365490354486</v>
      </c>
      <c r="Z33" s="46">
        <f t="shared" si="4"/>
        <v>9.0798040249276291</v>
      </c>
      <c r="AA33">
        <f t="shared" si="5"/>
        <v>75.665033541063579</v>
      </c>
      <c r="AB33" s="32">
        <f t="shared" si="6"/>
        <v>10</v>
      </c>
    </row>
    <row r="34" spans="1:28" x14ac:dyDescent="0.25">
      <c r="A34" s="128" t="s">
        <v>489</v>
      </c>
      <c r="B34" s="128" t="s">
        <v>1179</v>
      </c>
      <c r="C34" s="128" t="s">
        <v>732</v>
      </c>
      <c r="D34" s="128">
        <v>100</v>
      </c>
      <c r="E34" s="128">
        <v>35</v>
      </c>
      <c r="F34" s="128">
        <v>0</v>
      </c>
      <c r="G34" s="128">
        <v>0</v>
      </c>
      <c r="H34">
        <f t="shared" ref="H34:H65" si="10">D34+E34+F34+G34</f>
        <v>135</v>
      </c>
      <c r="I34" s="120">
        <f t="shared" ref="I34:I65" si="11">H34/MAX($H$2:$H$71)*100</f>
        <v>58.189655172413794</v>
      </c>
      <c r="K34" s="128" t="s">
        <v>1179</v>
      </c>
      <c r="L34" s="128">
        <v>2020</v>
      </c>
      <c r="M34" s="128">
        <v>100</v>
      </c>
      <c r="N34" s="128">
        <v>35</v>
      </c>
      <c r="O34" s="128">
        <v>0</v>
      </c>
      <c r="P34" s="128">
        <v>0</v>
      </c>
      <c r="Q34">
        <f t="shared" ref="Q34:Q65" si="12">M34+N34+O34+P34</f>
        <v>135</v>
      </c>
      <c r="R34">
        <f t="shared" ref="R34:R65" si="13">Q34/MAX($Q$2:$Q$71)*100</f>
        <v>51.136363636363633</v>
      </c>
      <c r="T34" s="128" t="s">
        <v>1179</v>
      </c>
      <c r="U34" s="128" t="s">
        <v>489</v>
      </c>
      <c r="V34" s="61">
        <v>58.189655172413794</v>
      </c>
      <c r="W34" s="61">
        <v>51.136363636363633</v>
      </c>
      <c r="X34" s="61">
        <f t="shared" si="9"/>
        <v>-12.121212121212126</v>
      </c>
      <c r="Y34" s="61">
        <f t="shared" si="7"/>
        <v>60.700365490354486</v>
      </c>
      <c r="Z34" s="46">
        <f t="shared" ref="Z34:Z65" si="14">IF(W34&gt;=80,12,((W34/100)*12)+(((X34/MAX($X$2:$X$72))/(Y34/100))))</f>
        <v>6.1252585703821749</v>
      </c>
      <c r="AA34">
        <f t="shared" ref="AA34:AA65" si="15">Z34/12*100</f>
        <v>51.043821419851454</v>
      </c>
      <c r="AB34" s="32">
        <f t="shared" ref="AB34:AB65" si="16">LOOKUP(AA34,$AF$3:$AG$10,$AH$3:$AH$10)</f>
        <v>6</v>
      </c>
    </row>
    <row r="35" spans="1:28" x14ac:dyDescent="0.25">
      <c r="A35" s="128" t="s">
        <v>489</v>
      </c>
      <c r="B35" s="128" t="s">
        <v>1180</v>
      </c>
      <c r="C35" s="128" t="s">
        <v>732</v>
      </c>
      <c r="D35" s="128">
        <v>67</v>
      </c>
      <c r="E35" s="128">
        <v>20</v>
      </c>
      <c r="F35" s="128">
        <v>5</v>
      </c>
      <c r="G35" s="128">
        <v>5</v>
      </c>
      <c r="H35">
        <f t="shared" si="10"/>
        <v>97</v>
      </c>
      <c r="I35" s="120">
        <f t="shared" si="11"/>
        <v>41.810344827586206</v>
      </c>
      <c r="K35" s="128" t="s">
        <v>1180</v>
      </c>
      <c r="L35" s="128">
        <v>2020</v>
      </c>
      <c r="M35" s="128">
        <v>67</v>
      </c>
      <c r="N35" s="128">
        <v>20</v>
      </c>
      <c r="O35" s="128">
        <v>5</v>
      </c>
      <c r="P35" s="128">
        <v>5</v>
      </c>
      <c r="Q35">
        <f t="shared" si="12"/>
        <v>97</v>
      </c>
      <c r="R35">
        <f t="shared" si="13"/>
        <v>36.742424242424242</v>
      </c>
      <c r="T35" s="128" t="s">
        <v>1180</v>
      </c>
      <c r="U35" s="128" t="s">
        <v>489</v>
      </c>
      <c r="V35" s="61">
        <v>41.810344827586206</v>
      </c>
      <c r="W35" s="61">
        <v>36.742424242424242</v>
      </c>
      <c r="X35" s="61">
        <f t="shared" si="9"/>
        <v>-12.121212121212119</v>
      </c>
      <c r="Y35" s="61">
        <f t="shared" ref="Y35:Y71" si="17">AVERAGE($X$2:$X$423)</f>
        <v>60.700365490354486</v>
      </c>
      <c r="Z35" s="46">
        <f t="shared" si="14"/>
        <v>4.3979858431094474</v>
      </c>
      <c r="AA35">
        <f t="shared" si="15"/>
        <v>36.649882025912063</v>
      </c>
      <c r="AB35" s="32">
        <f t="shared" si="16"/>
        <v>2</v>
      </c>
    </row>
    <row r="36" spans="1:28" x14ac:dyDescent="0.25">
      <c r="A36" s="128" t="s">
        <v>489</v>
      </c>
      <c r="B36" s="128" t="s">
        <v>1181</v>
      </c>
      <c r="C36" s="128" t="s">
        <v>732</v>
      </c>
      <c r="D36" s="128">
        <v>100</v>
      </c>
      <c r="E36" s="128">
        <v>25</v>
      </c>
      <c r="F36" s="128">
        <v>25</v>
      </c>
      <c r="G36" s="128">
        <v>0</v>
      </c>
      <c r="H36">
        <f t="shared" si="10"/>
        <v>150</v>
      </c>
      <c r="I36" s="120">
        <f t="shared" si="11"/>
        <v>64.65517241379311</v>
      </c>
      <c r="K36" s="128" t="s">
        <v>1181</v>
      </c>
      <c r="L36" s="128">
        <v>2020</v>
      </c>
      <c r="M36" s="128">
        <v>100</v>
      </c>
      <c r="N36" s="128">
        <v>33</v>
      </c>
      <c r="O36" s="128">
        <v>33</v>
      </c>
      <c r="P36" s="128">
        <v>0</v>
      </c>
      <c r="Q36">
        <f t="shared" si="12"/>
        <v>166</v>
      </c>
      <c r="R36">
        <f t="shared" si="13"/>
        <v>62.878787878787875</v>
      </c>
      <c r="T36" s="128" t="s">
        <v>1181</v>
      </c>
      <c r="U36" s="128" t="s">
        <v>489</v>
      </c>
      <c r="V36" s="61">
        <v>64.65517241379311</v>
      </c>
      <c r="W36" s="61">
        <v>62.878787878787875</v>
      </c>
      <c r="X36" s="61">
        <f t="shared" si="9"/>
        <v>-2.7474747474747629</v>
      </c>
      <c r="Y36" s="61">
        <f t="shared" si="17"/>
        <v>60.700365490354486</v>
      </c>
      <c r="Z36" s="46">
        <f t="shared" si="14"/>
        <v>7.5429373971654137</v>
      </c>
      <c r="AA36">
        <f t="shared" si="15"/>
        <v>62.85781164304511</v>
      </c>
      <c r="AB36" s="32">
        <f t="shared" si="16"/>
        <v>8</v>
      </c>
    </row>
    <row r="37" spans="1:28" x14ac:dyDescent="0.25">
      <c r="A37" s="128" t="s">
        <v>489</v>
      </c>
      <c r="B37" s="128" t="s">
        <v>1182</v>
      </c>
      <c r="C37" s="128" t="s">
        <v>732</v>
      </c>
      <c r="D37" s="128">
        <v>80</v>
      </c>
      <c r="E37" s="128">
        <v>49</v>
      </c>
      <c r="F37" s="128">
        <v>16.600000000000001</v>
      </c>
      <c r="G37" s="128">
        <v>0</v>
      </c>
      <c r="H37">
        <f t="shared" si="10"/>
        <v>145.6</v>
      </c>
      <c r="I37" s="120">
        <f t="shared" si="11"/>
        <v>62.758620689655167</v>
      </c>
      <c r="K37" s="128" t="s">
        <v>1182</v>
      </c>
      <c r="L37" s="128">
        <v>2020</v>
      </c>
      <c r="M37" s="128">
        <v>83</v>
      </c>
      <c r="N37" s="128">
        <v>50.2</v>
      </c>
      <c r="O37" s="128">
        <v>16.600000000000001</v>
      </c>
      <c r="P37" s="128">
        <v>0</v>
      </c>
      <c r="Q37">
        <f t="shared" si="12"/>
        <v>149.79999999999998</v>
      </c>
      <c r="R37">
        <f t="shared" si="13"/>
        <v>56.742424242424235</v>
      </c>
      <c r="T37" s="128" t="s">
        <v>1182</v>
      </c>
      <c r="U37" s="128" t="s">
        <v>489</v>
      </c>
      <c r="V37" s="61">
        <v>62.758620689655167</v>
      </c>
      <c r="W37" s="61">
        <v>56.742424242424235</v>
      </c>
      <c r="X37" s="61">
        <f t="shared" si="9"/>
        <v>-9.5862470862470914</v>
      </c>
      <c r="Y37" s="61">
        <f t="shared" si="17"/>
        <v>60.700365490354486</v>
      </c>
      <c r="Z37" s="46">
        <f t="shared" si="14"/>
        <v>6.8003082968123003</v>
      </c>
      <c r="AA37">
        <f t="shared" si="15"/>
        <v>56.669235806769166</v>
      </c>
      <c r="AB37" s="32">
        <f t="shared" si="16"/>
        <v>6</v>
      </c>
    </row>
    <row r="38" spans="1:28" x14ac:dyDescent="0.25">
      <c r="A38" s="128" t="s">
        <v>489</v>
      </c>
      <c r="B38" s="128" t="s">
        <v>1183</v>
      </c>
      <c r="C38" s="128" t="s">
        <v>732</v>
      </c>
      <c r="D38" s="128">
        <v>0</v>
      </c>
      <c r="E38" s="128">
        <v>0</v>
      </c>
      <c r="F38" s="128">
        <v>0</v>
      </c>
      <c r="G38" s="128">
        <v>0</v>
      </c>
      <c r="H38">
        <f t="shared" si="10"/>
        <v>0</v>
      </c>
      <c r="I38" s="120">
        <f t="shared" si="11"/>
        <v>0</v>
      </c>
      <c r="K38" s="128" t="s">
        <v>1183</v>
      </c>
      <c r="L38" s="128">
        <v>2020</v>
      </c>
      <c r="M38" s="128">
        <v>66.67</v>
      </c>
      <c r="N38" s="128">
        <v>73.12</v>
      </c>
      <c r="O38" s="128">
        <v>10.220000000000001</v>
      </c>
      <c r="P38" s="128">
        <v>16.670000000000002</v>
      </c>
      <c r="Q38">
        <f t="shared" si="12"/>
        <v>166.68</v>
      </c>
      <c r="R38">
        <f t="shared" si="13"/>
        <v>63.136363636363633</v>
      </c>
      <c r="T38" s="128" t="s">
        <v>1183</v>
      </c>
      <c r="U38" s="128" t="s">
        <v>489</v>
      </c>
      <c r="V38" s="61">
        <v>0</v>
      </c>
      <c r="W38" s="61">
        <v>63.136363636363633</v>
      </c>
      <c r="X38" s="61">
        <v>100</v>
      </c>
      <c r="Y38" s="61">
        <f t="shared" si="17"/>
        <v>60.700365490354486</v>
      </c>
      <c r="Z38" s="46">
        <f t="shared" si="14"/>
        <v>7.6679804307106956</v>
      </c>
      <c r="AA38">
        <f t="shared" si="15"/>
        <v>63.899836922589124</v>
      </c>
      <c r="AB38" s="32">
        <f t="shared" si="16"/>
        <v>8</v>
      </c>
    </row>
    <row r="39" spans="1:28" x14ac:dyDescent="0.25">
      <c r="A39" s="128" t="s">
        <v>489</v>
      </c>
      <c r="B39" s="128" t="s">
        <v>1184</v>
      </c>
      <c r="C39" s="128" t="s">
        <v>732</v>
      </c>
      <c r="D39" s="128">
        <v>90</v>
      </c>
      <c r="E39" s="128">
        <v>20</v>
      </c>
      <c r="F39" s="128">
        <v>0</v>
      </c>
      <c r="G39" s="128">
        <v>0</v>
      </c>
      <c r="H39">
        <f t="shared" si="10"/>
        <v>110</v>
      </c>
      <c r="I39" s="120">
        <f t="shared" si="11"/>
        <v>47.413793103448278</v>
      </c>
      <c r="K39" s="128" t="s">
        <v>1184</v>
      </c>
      <c r="L39" s="128">
        <v>2020</v>
      </c>
      <c r="M39" s="128">
        <v>90</v>
      </c>
      <c r="N39" s="128">
        <v>10</v>
      </c>
      <c r="O39" s="128">
        <v>0</v>
      </c>
      <c r="P39" s="128">
        <v>0</v>
      </c>
      <c r="Q39">
        <f t="shared" si="12"/>
        <v>100</v>
      </c>
      <c r="R39">
        <f t="shared" si="13"/>
        <v>37.878787878787875</v>
      </c>
      <c r="T39" s="128" t="s">
        <v>1184</v>
      </c>
      <c r="U39" s="128" t="s">
        <v>489</v>
      </c>
      <c r="V39" s="61">
        <v>47.413793103448278</v>
      </c>
      <c r="W39" s="61">
        <v>37.878787878787875</v>
      </c>
      <c r="X39" s="61">
        <f>100*((W39-V39)/V39)</f>
        <v>-20.110192837465572</v>
      </c>
      <c r="Y39" s="61">
        <f t="shared" si="17"/>
        <v>60.700365490354486</v>
      </c>
      <c r="Z39" s="46">
        <f t="shared" si="14"/>
        <v>4.5270302314398467</v>
      </c>
      <c r="AA39">
        <f t="shared" si="15"/>
        <v>37.725251928665386</v>
      </c>
      <c r="AB39" s="32">
        <f t="shared" si="16"/>
        <v>2</v>
      </c>
    </row>
    <row r="40" spans="1:28" x14ac:dyDescent="0.25">
      <c r="A40" s="128" t="s">
        <v>489</v>
      </c>
      <c r="B40" s="128" t="s">
        <v>1185</v>
      </c>
      <c r="C40" s="128" t="s">
        <v>732</v>
      </c>
      <c r="D40" s="128">
        <v>0</v>
      </c>
      <c r="E40" s="128">
        <v>0</v>
      </c>
      <c r="F40" s="128">
        <v>0</v>
      </c>
      <c r="G40" s="128">
        <v>0</v>
      </c>
      <c r="H40">
        <f t="shared" si="10"/>
        <v>0</v>
      </c>
      <c r="I40" s="120">
        <f t="shared" si="11"/>
        <v>0</v>
      </c>
      <c r="K40" s="128" t="s">
        <v>1185</v>
      </c>
      <c r="L40" s="128">
        <v>2020</v>
      </c>
      <c r="M40" s="128">
        <v>100</v>
      </c>
      <c r="N40" s="128">
        <v>51</v>
      </c>
      <c r="O40" s="128">
        <v>0</v>
      </c>
      <c r="P40" s="128">
        <v>0</v>
      </c>
      <c r="Q40">
        <f t="shared" si="12"/>
        <v>151</v>
      </c>
      <c r="R40">
        <f t="shared" si="13"/>
        <v>57.196969696969703</v>
      </c>
      <c r="T40" s="128" t="s">
        <v>1185</v>
      </c>
      <c r="U40" s="128" t="s">
        <v>489</v>
      </c>
      <c r="V40" s="61">
        <v>0</v>
      </c>
      <c r="W40" s="61">
        <v>57.196969696969703</v>
      </c>
      <c r="X40" s="61">
        <v>100</v>
      </c>
      <c r="Y40" s="61">
        <f t="shared" si="17"/>
        <v>60.700365490354486</v>
      </c>
      <c r="Z40" s="46">
        <f t="shared" si="14"/>
        <v>6.9552531579834236</v>
      </c>
      <c r="AA40">
        <f t="shared" si="15"/>
        <v>57.960442983195193</v>
      </c>
      <c r="AB40" s="32">
        <f t="shared" si="16"/>
        <v>6</v>
      </c>
    </row>
    <row r="41" spans="1:28" x14ac:dyDescent="0.25">
      <c r="A41" s="128" t="s">
        <v>489</v>
      </c>
      <c r="B41" s="128" t="s">
        <v>1186</v>
      </c>
      <c r="C41" s="128" t="s">
        <v>732</v>
      </c>
      <c r="D41" s="128">
        <v>100</v>
      </c>
      <c r="E41" s="128">
        <v>0</v>
      </c>
      <c r="F41" s="128">
        <v>0</v>
      </c>
      <c r="G41" s="128">
        <v>0</v>
      </c>
      <c r="H41">
        <f t="shared" si="10"/>
        <v>100</v>
      </c>
      <c r="I41" s="120">
        <f t="shared" si="11"/>
        <v>43.103448275862064</v>
      </c>
      <c r="K41" s="128" t="s">
        <v>1186</v>
      </c>
      <c r="L41" s="128">
        <v>2020</v>
      </c>
      <c r="M41" s="128">
        <v>100</v>
      </c>
      <c r="N41" s="128">
        <v>41</v>
      </c>
      <c r="O41" s="128">
        <v>41</v>
      </c>
      <c r="P41" s="128">
        <v>0</v>
      </c>
      <c r="Q41">
        <f t="shared" si="12"/>
        <v>182</v>
      </c>
      <c r="R41">
        <f t="shared" si="13"/>
        <v>68.939393939393938</v>
      </c>
      <c r="T41" s="128" t="s">
        <v>1186</v>
      </c>
      <c r="U41" s="128" t="s">
        <v>489</v>
      </c>
      <c r="V41" s="61">
        <v>43.103448275862064</v>
      </c>
      <c r="W41" s="61">
        <v>68.939393939393938</v>
      </c>
      <c r="X41" s="61">
        <f>100*((W41-V41)/V41)</f>
        <v>59.939393939393959</v>
      </c>
      <c r="Y41" s="61">
        <f t="shared" si="17"/>
        <v>60.700365490354486</v>
      </c>
      <c r="Z41" s="46">
        <f t="shared" si="14"/>
        <v>8.3276418240055996</v>
      </c>
      <c r="AA41">
        <f t="shared" si="15"/>
        <v>69.397015200046667</v>
      </c>
      <c r="AB41" s="32">
        <f t="shared" si="16"/>
        <v>8</v>
      </c>
    </row>
    <row r="42" spans="1:28" x14ac:dyDescent="0.25">
      <c r="A42" s="128" t="s">
        <v>489</v>
      </c>
      <c r="B42" s="128" t="s">
        <v>1187</v>
      </c>
      <c r="C42" s="128" t="s">
        <v>732</v>
      </c>
      <c r="D42" s="128">
        <v>37</v>
      </c>
      <c r="E42" s="128">
        <v>42</v>
      </c>
      <c r="F42" s="128"/>
      <c r="G42" s="128"/>
      <c r="H42">
        <f t="shared" si="10"/>
        <v>79</v>
      </c>
      <c r="I42" s="120">
        <f t="shared" si="11"/>
        <v>34.051724137931032</v>
      </c>
      <c r="K42" s="128" t="s">
        <v>1187</v>
      </c>
      <c r="L42" s="128">
        <v>2020</v>
      </c>
      <c r="M42" s="128">
        <v>38</v>
      </c>
      <c r="N42" s="128">
        <v>43</v>
      </c>
      <c r="O42" s="128"/>
      <c r="P42" s="128"/>
      <c r="Q42">
        <f t="shared" si="12"/>
        <v>81</v>
      </c>
      <c r="R42">
        <f t="shared" si="13"/>
        <v>30.681818181818183</v>
      </c>
      <c r="T42" s="128" t="s">
        <v>1187</v>
      </c>
      <c r="U42" s="128" t="s">
        <v>489</v>
      </c>
      <c r="V42" s="61">
        <v>34.051724137931032</v>
      </c>
      <c r="W42" s="61">
        <v>30.681818181818183</v>
      </c>
      <c r="X42" s="61">
        <f>100*((W42-V42)/V42)</f>
        <v>-9.8964326812427963</v>
      </c>
      <c r="Y42" s="61">
        <f t="shared" si="17"/>
        <v>60.700365490354486</v>
      </c>
      <c r="Z42" s="46">
        <f t="shared" si="14"/>
        <v>3.6727513874409121</v>
      </c>
      <c r="AA42">
        <f t="shared" si="15"/>
        <v>30.606261562007603</v>
      </c>
      <c r="AB42" s="32">
        <f t="shared" si="16"/>
        <v>2</v>
      </c>
    </row>
    <row r="43" spans="1:28" x14ac:dyDescent="0.25">
      <c r="A43" s="128" t="s">
        <v>489</v>
      </c>
      <c r="B43" s="128" t="s">
        <v>1188</v>
      </c>
      <c r="C43" s="128" t="s">
        <v>732</v>
      </c>
      <c r="D43" s="128">
        <v>0</v>
      </c>
      <c r="E43" s="128">
        <v>0</v>
      </c>
      <c r="F43" s="128">
        <v>0</v>
      </c>
      <c r="G43" s="128">
        <v>0</v>
      </c>
      <c r="H43">
        <f t="shared" si="10"/>
        <v>0</v>
      </c>
      <c r="I43" s="120">
        <f t="shared" si="11"/>
        <v>0</v>
      </c>
      <c r="K43" s="128" t="s">
        <v>1188</v>
      </c>
      <c r="L43" s="128">
        <v>2020</v>
      </c>
      <c r="M43" s="128">
        <v>75</v>
      </c>
      <c r="N43" s="128">
        <v>100</v>
      </c>
      <c r="O43" s="128">
        <v>0</v>
      </c>
      <c r="P43" s="128">
        <v>0</v>
      </c>
      <c r="Q43">
        <f t="shared" si="12"/>
        <v>175</v>
      </c>
      <c r="R43">
        <f t="shared" si="13"/>
        <v>66.287878787878782</v>
      </c>
      <c r="T43" s="128" t="s">
        <v>1188</v>
      </c>
      <c r="U43" s="128" t="s">
        <v>489</v>
      </c>
      <c r="V43" s="61">
        <v>0</v>
      </c>
      <c r="W43" s="61">
        <v>66.287878787878782</v>
      </c>
      <c r="X43" s="61">
        <v>100</v>
      </c>
      <c r="Y43" s="61">
        <f t="shared" si="17"/>
        <v>60.700365490354486</v>
      </c>
      <c r="Z43" s="46">
        <f t="shared" si="14"/>
        <v>8.0461622488925126</v>
      </c>
      <c r="AA43">
        <f t="shared" si="15"/>
        <v>67.051352074104273</v>
      </c>
      <c r="AB43" s="32">
        <f t="shared" si="16"/>
        <v>8</v>
      </c>
    </row>
    <row r="44" spans="1:28" x14ac:dyDescent="0.25">
      <c r="A44" s="128" t="s">
        <v>489</v>
      </c>
      <c r="B44" s="128" t="s">
        <v>1189</v>
      </c>
      <c r="C44" s="128" t="s">
        <v>732</v>
      </c>
      <c r="D44" s="128"/>
      <c r="E44" s="128"/>
      <c r="F44" s="128"/>
      <c r="G44" s="128"/>
      <c r="H44">
        <f t="shared" si="10"/>
        <v>0</v>
      </c>
      <c r="I44" s="120">
        <f t="shared" si="11"/>
        <v>0</v>
      </c>
      <c r="K44" s="128" t="s">
        <v>1189</v>
      </c>
      <c r="L44" s="128">
        <v>2020</v>
      </c>
      <c r="M44" s="128">
        <v>100</v>
      </c>
      <c r="N44" s="128"/>
      <c r="O44" s="128"/>
      <c r="P44" s="128"/>
      <c r="Q44">
        <f t="shared" si="12"/>
        <v>100</v>
      </c>
      <c r="R44">
        <f t="shared" si="13"/>
        <v>37.878787878787875</v>
      </c>
      <c r="T44" s="128" t="s">
        <v>1189</v>
      </c>
      <c r="U44" s="128" t="s">
        <v>489</v>
      </c>
      <c r="V44" s="61">
        <v>0</v>
      </c>
      <c r="W44" s="61">
        <v>37.878787878787875</v>
      </c>
      <c r="X44" s="61">
        <v>100</v>
      </c>
      <c r="Y44" s="61">
        <f t="shared" si="17"/>
        <v>60.700365490354486</v>
      </c>
      <c r="Z44" s="46">
        <f t="shared" si="14"/>
        <v>4.6370713398016044</v>
      </c>
      <c r="AA44">
        <f t="shared" si="15"/>
        <v>38.642261165013366</v>
      </c>
      <c r="AB44" s="32">
        <f t="shared" si="16"/>
        <v>2</v>
      </c>
    </row>
    <row r="45" spans="1:28" x14ac:dyDescent="0.25">
      <c r="A45" s="128" t="s">
        <v>489</v>
      </c>
      <c r="B45" s="128" t="s">
        <v>1190</v>
      </c>
      <c r="C45" s="128" t="s">
        <v>732</v>
      </c>
      <c r="D45" s="128">
        <v>0</v>
      </c>
      <c r="E45" s="128">
        <v>0</v>
      </c>
      <c r="F45" s="128">
        <v>0</v>
      </c>
      <c r="G45" s="128">
        <v>0</v>
      </c>
      <c r="H45">
        <f t="shared" si="10"/>
        <v>0</v>
      </c>
      <c r="I45" s="120">
        <f t="shared" si="11"/>
        <v>0</v>
      </c>
      <c r="K45" s="128" t="s">
        <v>1190</v>
      </c>
      <c r="L45" s="128">
        <v>2020</v>
      </c>
      <c r="M45" s="128">
        <v>100</v>
      </c>
      <c r="N45" s="128">
        <v>100</v>
      </c>
      <c r="O45" s="128">
        <v>0</v>
      </c>
      <c r="P45" s="128">
        <v>0</v>
      </c>
      <c r="Q45">
        <f t="shared" si="12"/>
        <v>200</v>
      </c>
      <c r="R45">
        <f t="shared" si="13"/>
        <v>75.757575757575751</v>
      </c>
      <c r="T45" s="128" t="s">
        <v>1190</v>
      </c>
      <c r="U45" s="128" t="s">
        <v>489</v>
      </c>
      <c r="V45" s="61">
        <v>0</v>
      </c>
      <c r="W45" s="61">
        <v>75.757575757575751</v>
      </c>
      <c r="X45" s="61">
        <v>100</v>
      </c>
      <c r="Y45" s="61">
        <f t="shared" si="17"/>
        <v>60.700365490354486</v>
      </c>
      <c r="Z45" s="46">
        <f t="shared" si="14"/>
        <v>9.1825258852561493</v>
      </c>
      <c r="AA45">
        <f t="shared" si="15"/>
        <v>76.521049043801241</v>
      </c>
      <c r="AB45" s="32">
        <f t="shared" si="16"/>
        <v>10</v>
      </c>
    </row>
    <row r="46" spans="1:28" x14ac:dyDescent="0.25">
      <c r="A46" s="128" t="s">
        <v>489</v>
      </c>
      <c r="B46" s="128" t="s">
        <v>1191</v>
      </c>
      <c r="C46" s="128" t="s">
        <v>732</v>
      </c>
      <c r="D46" s="128">
        <v>100</v>
      </c>
      <c r="E46" s="128">
        <v>30.6</v>
      </c>
      <c r="F46" s="128">
        <v>13.9</v>
      </c>
      <c r="G46" s="128">
        <v>0</v>
      </c>
      <c r="H46">
        <f t="shared" si="10"/>
        <v>144.5</v>
      </c>
      <c r="I46" s="120">
        <f t="shared" si="11"/>
        <v>62.284482758620683</v>
      </c>
      <c r="K46" s="128" t="s">
        <v>1191</v>
      </c>
      <c r="L46" s="128">
        <v>2020</v>
      </c>
      <c r="M46" s="128">
        <v>100</v>
      </c>
      <c r="N46" s="128">
        <v>37</v>
      </c>
      <c r="O46" s="128">
        <v>0.6</v>
      </c>
      <c r="P46" s="128">
        <v>0.83</v>
      </c>
      <c r="Q46">
        <f t="shared" si="12"/>
        <v>138.43</v>
      </c>
      <c r="R46">
        <f t="shared" si="13"/>
        <v>52.435606060606062</v>
      </c>
      <c r="T46" s="128" t="s">
        <v>1191</v>
      </c>
      <c r="U46" s="128" t="s">
        <v>489</v>
      </c>
      <c r="V46" s="61">
        <v>62.284482758620683</v>
      </c>
      <c r="W46" s="61">
        <v>52.435606060606062</v>
      </c>
      <c r="X46" s="61">
        <f>100*((W46-V46)/V46)</f>
        <v>-15.812729369822783</v>
      </c>
      <c r="Y46" s="61">
        <f t="shared" si="17"/>
        <v>60.700365490354486</v>
      </c>
      <c r="Z46" s="46">
        <f t="shared" si="14"/>
        <v>6.2777856115253208</v>
      </c>
      <c r="AA46">
        <f t="shared" si="15"/>
        <v>52.314880096044334</v>
      </c>
      <c r="AB46" s="32">
        <f t="shared" si="16"/>
        <v>6</v>
      </c>
    </row>
    <row r="47" spans="1:28" x14ac:dyDescent="0.25">
      <c r="A47" s="128" t="s">
        <v>489</v>
      </c>
      <c r="B47" s="128" t="s">
        <v>1192</v>
      </c>
      <c r="C47" s="128" t="s">
        <v>732</v>
      </c>
      <c r="D47" s="128">
        <v>0</v>
      </c>
      <c r="E47" s="128">
        <v>0</v>
      </c>
      <c r="F47" s="128">
        <v>0</v>
      </c>
      <c r="G47" s="128">
        <v>0</v>
      </c>
      <c r="H47">
        <f t="shared" si="10"/>
        <v>0</v>
      </c>
      <c r="I47" s="120">
        <f t="shared" si="11"/>
        <v>0</v>
      </c>
      <c r="K47" s="128" t="s">
        <v>1192</v>
      </c>
      <c r="L47" s="128">
        <v>2020</v>
      </c>
      <c r="M47" s="128">
        <v>100</v>
      </c>
      <c r="N47" s="128">
        <v>0</v>
      </c>
      <c r="O47" s="128">
        <v>0</v>
      </c>
      <c r="P47" s="128">
        <v>0</v>
      </c>
      <c r="Q47">
        <f t="shared" si="12"/>
        <v>100</v>
      </c>
      <c r="R47">
        <f t="shared" si="13"/>
        <v>37.878787878787875</v>
      </c>
      <c r="T47" s="128" t="s">
        <v>1192</v>
      </c>
      <c r="U47" s="128" t="s">
        <v>489</v>
      </c>
      <c r="V47" s="61">
        <v>0</v>
      </c>
      <c r="W47" s="61">
        <v>37.878787878787875</v>
      </c>
      <c r="X47" s="61">
        <v>100</v>
      </c>
      <c r="Y47" s="61">
        <f t="shared" si="17"/>
        <v>60.700365490354486</v>
      </c>
      <c r="Z47" s="46">
        <f t="shared" si="14"/>
        <v>4.6370713398016044</v>
      </c>
      <c r="AA47">
        <f t="shared" si="15"/>
        <v>38.642261165013366</v>
      </c>
      <c r="AB47" s="32">
        <f t="shared" si="16"/>
        <v>2</v>
      </c>
    </row>
    <row r="48" spans="1:28" x14ac:dyDescent="0.25">
      <c r="A48" s="128" t="s">
        <v>489</v>
      </c>
      <c r="B48" s="128" t="s">
        <v>1193</v>
      </c>
      <c r="C48" s="128" t="s">
        <v>732</v>
      </c>
      <c r="D48" s="128">
        <v>100</v>
      </c>
      <c r="E48" s="128">
        <v>25</v>
      </c>
      <c r="F48" s="128">
        <v>10</v>
      </c>
      <c r="G48" s="128">
        <v>5</v>
      </c>
      <c r="H48">
        <f t="shared" si="10"/>
        <v>140</v>
      </c>
      <c r="I48" s="120">
        <f t="shared" si="11"/>
        <v>60.344827586206897</v>
      </c>
      <c r="K48" s="128" t="s">
        <v>1193</v>
      </c>
      <c r="L48" s="128">
        <v>2020</v>
      </c>
      <c r="M48" s="128">
        <v>100</v>
      </c>
      <c r="N48" s="128">
        <v>39</v>
      </c>
      <c r="O48" s="128">
        <v>9.5</v>
      </c>
      <c r="P48" s="128">
        <v>11.4</v>
      </c>
      <c r="Q48">
        <f t="shared" si="12"/>
        <v>159.9</v>
      </c>
      <c r="R48">
        <f t="shared" si="13"/>
        <v>60.56818181818182</v>
      </c>
      <c r="T48" s="128" t="s">
        <v>1193</v>
      </c>
      <c r="U48" s="128" t="s">
        <v>489</v>
      </c>
      <c r="V48" s="61">
        <v>60.344827586206897</v>
      </c>
      <c r="W48" s="61">
        <v>60.56818181818182</v>
      </c>
      <c r="X48" s="61">
        <f t="shared" ref="X48:X57" si="18">100*((W48-V48)/V48)</f>
        <v>0.37012987012987292</v>
      </c>
      <c r="Y48" s="61">
        <f t="shared" si="17"/>
        <v>60.700365490354486</v>
      </c>
      <c r="Z48" s="46">
        <f t="shared" si="14"/>
        <v>7.2685209193037528</v>
      </c>
      <c r="AA48">
        <f t="shared" si="15"/>
        <v>60.571007660864609</v>
      </c>
      <c r="AB48" s="32">
        <f t="shared" si="16"/>
        <v>8</v>
      </c>
    </row>
    <row r="49" spans="1:28" x14ac:dyDescent="0.25">
      <c r="A49" s="128" t="s">
        <v>489</v>
      </c>
      <c r="B49" s="128" t="s">
        <v>1194</v>
      </c>
      <c r="C49" s="128" t="s">
        <v>732</v>
      </c>
      <c r="D49" s="128">
        <v>100</v>
      </c>
      <c r="E49" s="128">
        <v>32</v>
      </c>
      <c r="F49" s="128">
        <v>0</v>
      </c>
      <c r="G49" s="128">
        <v>0</v>
      </c>
      <c r="H49">
        <f t="shared" si="10"/>
        <v>132</v>
      </c>
      <c r="I49" s="120">
        <f t="shared" si="11"/>
        <v>56.896551724137936</v>
      </c>
      <c r="K49" s="128" t="s">
        <v>1194</v>
      </c>
      <c r="L49" s="128">
        <v>2020</v>
      </c>
      <c r="M49" s="128">
        <v>100</v>
      </c>
      <c r="N49" s="128">
        <v>60</v>
      </c>
      <c r="O49" s="128">
        <v>17</v>
      </c>
      <c r="P49" s="128">
        <v>40</v>
      </c>
      <c r="Q49">
        <f t="shared" si="12"/>
        <v>217</v>
      </c>
      <c r="R49">
        <f t="shared" si="13"/>
        <v>82.196969696969703</v>
      </c>
      <c r="T49" s="128" t="s">
        <v>1194</v>
      </c>
      <c r="U49" s="128" t="s">
        <v>489</v>
      </c>
      <c r="V49" s="61">
        <v>56.896551724137936</v>
      </c>
      <c r="W49" s="61">
        <v>82.196969696969703</v>
      </c>
      <c r="X49" s="61">
        <f t="shared" si="18"/>
        <v>44.467401285583101</v>
      </c>
      <c r="Y49" s="61">
        <f t="shared" si="17"/>
        <v>60.700365490354486</v>
      </c>
      <c r="Z49" s="46">
        <f t="shared" si="14"/>
        <v>12</v>
      </c>
      <c r="AA49">
        <f t="shared" si="15"/>
        <v>100</v>
      </c>
      <c r="AB49" s="32">
        <f t="shared" si="16"/>
        <v>12</v>
      </c>
    </row>
    <row r="50" spans="1:28" x14ac:dyDescent="0.25">
      <c r="A50" s="128" t="s">
        <v>489</v>
      </c>
      <c r="B50" s="128" t="s">
        <v>1195</v>
      </c>
      <c r="C50" s="128" t="s">
        <v>732</v>
      </c>
      <c r="D50" s="128">
        <v>100</v>
      </c>
      <c r="E50" s="128">
        <v>66</v>
      </c>
      <c r="F50" s="128">
        <v>66</v>
      </c>
      <c r="G50" s="128">
        <v>0</v>
      </c>
      <c r="H50">
        <f t="shared" si="10"/>
        <v>232</v>
      </c>
      <c r="I50" s="120">
        <f t="shared" si="11"/>
        <v>100</v>
      </c>
      <c r="K50" s="128" t="s">
        <v>1195</v>
      </c>
      <c r="L50" s="128">
        <v>2020</v>
      </c>
      <c r="M50" s="128">
        <v>100</v>
      </c>
      <c r="N50" s="128">
        <v>100</v>
      </c>
      <c r="O50" s="128">
        <v>31</v>
      </c>
      <c r="P50" s="128">
        <v>0</v>
      </c>
      <c r="Q50">
        <f t="shared" si="12"/>
        <v>231</v>
      </c>
      <c r="R50">
        <f t="shared" si="13"/>
        <v>87.5</v>
      </c>
      <c r="T50" s="128" t="s">
        <v>1195</v>
      </c>
      <c r="U50" s="128" t="s">
        <v>489</v>
      </c>
      <c r="V50" s="61">
        <v>100</v>
      </c>
      <c r="W50" s="61">
        <v>87.5</v>
      </c>
      <c r="X50" s="61">
        <f t="shared" si="18"/>
        <v>-12.5</v>
      </c>
      <c r="Y50" s="61">
        <f t="shared" si="17"/>
        <v>60.700365490354486</v>
      </c>
      <c r="Z50" s="46">
        <f t="shared" si="14"/>
        <v>12</v>
      </c>
      <c r="AA50">
        <f t="shared" si="15"/>
        <v>100</v>
      </c>
      <c r="AB50" s="32">
        <f t="shared" si="16"/>
        <v>12</v>
      </c>
    </row>
    <row r="51" spans="1:28" x14ac:dyDescent="0.25">
      <c r="A51" s="128" t="s">
        <v>489</v>
      </c>
      <c r="B51" s="128" t="s">
        <v>1196</v>
      </c>
      <c r="C51" s="128" t="s">
        <v>732</v>
      </c>
      <c r="D51" s="128">
        <v>100</v>
      </c>
      <c r="E51" s="128">
        <v>45</v>
      </c>
      <c r="F51" s="128">
        <v>65</v>
      </c>
      <c r="G51" s="128">
        <v>0</v>
      </c>
      <c r="H51">
        <f t="shared" si="10"/>
        <v>210</v>
      </c>
      <c r="I51" s="120">
        <f t="shared" si="11"/>
        <v>90.517241379310349</v>
      </c>
      <c r="K51" s="128" t="s">
        <v>1196</v>
      </c>
      <c r="L51" s="128">
        <v>2020</v>
      </c>
      <c r="M51" s="128">
        <v>100</v>
      </c>
      <c r="N51" s="128">
        <v>55</v>
      </c>
      <c r="O51" s="128">
        <v>21</v>
      </c>
      <c r="P51" s="128">
        <v>21</v>
      </c>
      <c r="Q51">
        <f t="shared" si="12"/>
        <v>197</v>
      </c>
      <c r="R51">
        <f t="shared" si="13"/>
        <v>74.621212121212125</v>
      </c>
      <c r="T51" s="128" t="s">
        <v>1196</v>
      </c>
      <c r="U51" s="128" t="s">
        <v>489</v>
      </c>
      <c r="V51" s="61">
        <v>90.517241379310349</v>
      </c>
      <c r="W51" s="61">
        <v>74.621212121212125</v>
      </c>
      <c r="X51" s="61">
        <f t="shared" si="18"/>
        <v>-17.561327561327563</v>
      </c>
      <c r="Y51" s="61">
        <f t="shared" si="17"/>
        <v>60.700365490354486</v>
      </c>
      <c r="Z51" s="46">
        <f t="shared" si="14"/>
        <v>8.9384563291889805</v>
      </c>
      <c r="AA51">
        <f t="shared" si="15"/>
        <v>74.487136076574828</v>
      </c>
      <c r="AB51" s="32">
        <f t="shared" si="16"/>
        <v>10</v>
      </c>
    </row>
    <row r="52" spans="1:28" x14ac:dyDescent="0.25">
      <c r="A52" s="128" t="s">
        <v>489</v>
      </c>
      <c r="B52" s="128" t="s">
        <v>1197</v>
      </c>
      <c r="C52" s="128" t="s">
        <v>732</v>
      </c>
      <c r="D52" s="128">
        <v>46.02</v>
      </c>
      <c r="E52" s="128">
        <v>21.4</v>
      </c>
      <c r="F52" s="128">
        <v>0</v>
      </c>
      <c r="G52" s="128">
        <v>0</v>
      </c>
      <c r="H52">
        <f t="shared" si="10"/>
        <v>67.42</v>
      </c>
      <c r="I52" s="120">
        <f t="shared" si="11"/>
        <v>29.06034482758621</v>
      </c>
      <c r="K52" s="128" t="s">
        <v>1197</v>
      </c>
      <c r="L52" s="128">
        <v>2020</v>
      </c>
      <c r="M52" s="128">
        <v>99.23</v>
      </c>
      <c r="N52" s="128">
        <v>41.44</v>
      </c>
      <c r="O52" s="128">
        <v>0</v>
      </c>
      <c r="P52" s="128">
        <v>0</v>
      </c>
      <c r="Q52">
        <f t="shared" si="12"/>
        <v>140.67000000000002</v>
      </c>
      <c r="R52">
        <f t="shared" si="13"/>
        <v>53.284090909090921</v>
      </c>
      <c r="T52" s="128" t="s">
        <v>1197</v>
      </c>
      <c r="U52" s="128" t="s">
        <v>489</v>
      </c>
      <c r="V52" s="61">
        <v>29.06034482758621</v>
      </c>
      <c r="W52" s="61">
        <v>53.284090909090921</v>
      </c>
      <c r="X52" s="61">
        <f t="shared" si="18"/>
        <v>83.356705590464145</v>
      </c>
      <c r="Y52" s="61">
        <f t="shared" si="17"/>
        <v>60.700365490354486</v>
      </c>
      <c r="Z52" s="46">
        <f t="shared" si="14"/>
        <v>6.4704596506262098</v>
      </c>
      <c r="AA52">
        <f t="shared" si="15"/>
        <v>53.920497088551741</v>
      </c>
      <c r="AB52" s="32">
        <f t="shared" si="16"/>
        <v>6</v>
      </c>
    </row>
    <row r="53" spans="1:28" x14ac:dyDescent="0.25">
      <c r="A53" s="128" t="s">
        <v>489</v>
      </c>
      <c r="B53" s="128" t="s">
        <v>1198</v>
      </c>
      <c r="C53" s="128" t="s">
        <v>732</v>
      </c>
      <c r="D53" s="128">
        <v>62</v>
      </c>
      <c r="E53" s="128">
        <v>62</v>
      </c>
      <c r="F53" s="128">
        <v>10</v>
      </c>
      <c r="G53" s="128">
        <v>0</v>
      </c>
      <c r="H53">
        <f t="shared" si="10"/>
        <v>134</v>
      </c>
      <c r="I53" s="120">
        <f t="shared" si="11"/>
        <v>57.758620689655174</v>
      </c>
      <c r="K53" s="128" t="s">
        <v>1198</v>
      </c>
      <c r="L53" s="128">
        <v>2020</v>
      </c>
      <c r="M53" s="128">
        <v>62</v>
      </c>
      <c r="N53" s="128">
        <v>57</v>
      </c>
      <c r="O53" s="128">
        <v>3</v>
      </c>
      <c r="P53" s="128">
        <v>0</v>
      </c>
      <c r="Q53">
        <f t="shared" si="12"/>
        <v>122</v>
      </c>
      <c r="R53">
        <f t="shared" si="13"/>
        <v>46.212121212121211</v>
      </c>
      <c r="T53" s="128" t="s">
        <v>1198</v>
      </c>
      <c r="U53" s="128" t="s">
        <v>489</v>
      </c>
      <c r="V53" s="61">
        <v>57.758620689655174</v>
      </c>
      <c r="W53" s="61">
        <v>46.212121212121211</v>
      </c>
      <c r="X53" s="61">
        <f t="shared" si="18"/>
        <v>-19.990954319312532</v>
      </c>
      <c r="Y53" s="61">
        <f t="shared" si="17"/>
        <v>60.700365490354486</v>
      </c>
      <c r="Z53" s="46">
        <f t="shared" si="14"/>
        <v>5.5271394739478055</v>
      </c>
      <c r="AA53">
        <f t="shared" si="15"/>
        <v>46.059495616231708</v>
      </c>
      <c r="AB53" s="32">
        <f t="shared" si="16"/>
        <v>4</v>
      </c>
    </row>
    <row r="54" spans="1:28" x14ac:dyDescent="0.25">
      <c r="A54" s="128" t="s">
        <v>489</v>
      </c>
      <c r="B54" s="128" t="s">
        <v>1199</v>
      </c>
      <c r="C54" s="128" t="s">
        <v>732</v>
      </c>
      <c r="D54" s="128">
        <v>100</v>
      </c>
      <c r="E54" s="128">
        <v>0</v>
      </c>
      <c r="F54" s="128">
        <v>0</v>
      </c>
      <c r="G54" s="128">
        <v>0</v>
      </c>
      <c r="H54">
        <f t="shared" si="10"/>
        <v>100</v>
      </c>
      <c r="I54" s="120">
        <f t="shared" si="11"/>
        <v>43.103448275862064</v>
      </c>
      <c r="K54" s="128" t="s">
        <v>1199</v>
      </c>
      <c r="L54" s="128">
        <v>2020</v>
      </c>
      <c r="M54" s="128">
        <v>100</v>
      </c>
      <c r="N54" s="128">
        <v>20</v>
      </c>
      <c r="O54" s="128">
        <v>30</v>
      </c>
      <c r="P54" s="128">
        <v>10</v>
      </c>
      <c r="Q54">
        <f t="shared" si="12"/>
        <v>160</v>
      </c>
      <c r="R54">
        <f t="shared" si="13"/>
        <v>60.606060606060609</v>
      </c>
      <c r="T54" s="128" t="s">
        <v>1199</v>
      </c>
      <c r="U54" s="128" t="s">
        <v>489</v>
      </c>
      <c r="V54" s="61">
        <v>43.103448275862064</v>
      </c>
      <c r="W54" s="61">
        <v>60.606060606060609</v>
      </c>
      <c r="X54" s="61">
        <f t="shared" si="18"/>
        <v>40.60606060606063</v>
      </c>
      <c r="Y54" s="61">
        <f t="shared" si="17"/>
        <v>60.700365490354486</v>
      </c>
      <c r="Z54" s="46">
        <f t="shared" si="14"/>
        <v>7.3099292437651702</v>
      </c>
      <c r="AA54">
        <f t="shared" si="15"/>
        <v>60.916077031376417</v>
      </c>
      <c r="AB54" s="32">
        <f t="shared" si="16"/>
        <v>8</v>
      </c>
    </row>
    <row r="55" spans="1:28" x14ac:dyDescent="0.25">
      <c r="A55" s="128" t="s">
        <v>489</v>
      </c>
      <c r="B55" s="128" t="s">
        <v>1200</v>
      </c>
      <c r="C55" s="128" t="s">
        <v>732</v>
      </c>
      <c r="D55" s="128">
        <v>80</v>
      </c>
      <c r="E55" s="128">
        <v>20</v>
      </c>
      <c r="F55" s="128">
        <v>0</v>
      </c>
      <c r="G55" s="128">
        <v>0</v>
      </c>
      <c r="H55">
        <f t="shared" si="10"/>
        <v>100</v>
      </c>
      <c r="I55" s="120">
        <f t="shared" si="11"/>
        <v>43.103448275862064</v>
      </c>
      <c r="K55" s="128" t="s">
        <v>1200</v>
      </c>
      <c r="L55" s="128">
        <v>2020</v>
      </c>
      <c r="M55" s="128">
        <v>81</v>
      </c>
      <c r="N55" s="128">
        <v>73.5</v>
      </c>
      <c r="O55" s="128">
        <v>3.4</v>
      </c>
      <c r="P55" s="128">
        <v>0</v>
      </c>
      <c r="Q55">
        <f t="shared" si="12"/>
        <v>157.9</v>
      </c>
      <c r="R55">
        <f t="shared" si="13"/>
        <v>59.810606060606062</v>
      </c>
      <c r="T55" s="128" t="s">
        <v>1200</v>
      </c>
      <c r="U55" s="128" t="s">
        <v>489</v>
      </c>
      <c r="V55" s="61">
        <v>43.103448275862064</v>
      </c>
      <c r="W55" s="61">
        <v>59.810606060606062</v>
      </c>
      <c r="X55" s="61">
        <f t="shared" si="18"/>
        <v>38.760606060606079</v>
      </c>
      <c r="Y55" s="61">
        <f t="shared" si="17"/>
        <v>60.700365490354486</v>
      </c>
      <c r="Z55" s="46">
        <f t="shared" si="14"/>
        <v>7.2127839520149468</v>
      </c>
      <c r="AA55">
        <f t="shared" si="15"/>
        <v>60.106532933457892</v>
      </c>
      <c r="AB55" s="32">
        <f t="shared" si="16"/>
        <v>8</v>
      </c>
    </row>
    <row r="56" spans="1:28" x14ac:dyDescent="0.25">
      <c r="A56" s="128" t="s">
        <v>489</v>
      </c>
      <c r="B56" s="128" t="s">
        <v>1201</v>
      </c>
      <c r="C56" s="128" t="s">
        <v>732</v>
      </c>
      <c r="D56" s="128">
        <v>100</v>
      </c>
      <c r="E56" s="128">
        <v>6</v>
      </c>
      <c r="F56" s="128">
        <v>0</v>
      </c>
      <c r="G56" s="128">
        <v>0</v>
      </c>
      <c r="H56">
        <f t="shared" si="10"/>
        <v>106</v>
      </c>
      <c r="I56" s="120">
        <f t="shared" si="11"/>
        <v>45.689655172413794</v>
      </c>
      <c r="K56" s="128" t="s">
        <v>1201</v>
      </c>
      <c r="L56" s="128">
        <v>2020</v>
      </c>
      <c r="M56" s="128">
        <v>100</v>
      </c>
      <c r="N56" s="128">
        <v>100</v>
      </c>
      <c r="O56" s="128">
        <v>0</v>
      </c>
      <c r="P56" s="128">
        <v>0</v>
      </c>
      <c r="Q56">
        <f t="shared" si="12"/>
        <v>200</v>
      </c>
      <c r="R56">
        <f t="shared" si="13"/>
        <v>75.757575757575751</v>
      </c>
      <c r="T56" s="128" t="s">
        <v>1201</v>
      </c>
      <c r="U56" s="128" t="s">
        <v>489</v>
      </c>
      <c r="V56" s="61">
        <v>45.689655172413794</v>
      </c>
      <c r="W56" s="61">
        <v>75.757575757575751</v>
      </c>
      <c r="X56" s="61">
        <f t="shared" si="18"/>
        <v>65.809033733562018</v>
      </c>
      <c r="Y56" s="61">
        <f t="shared" si="17"/>
        <v>60.700365490354486</v>
      </c>
      <c r="Z56" s="46">
        <f t="shared" si="14"/>
        <v>9.1512012180065536</v>
      </c>
      <c r="AA56">
        <f t="shared" si="15"/>
        <v>76.260010150054612</v>
      </c>
      <c r="AB56" s="32">
        <f t="shared" si="16"/>
        <v>10</v>
      </c>
    </row>
    <row r="57" spans="1:28" x14ac:dyDescent="0.25">
      <c r="A57" s="128" t="s">
        <v>489</v>
      </c>
      <c r="B57" s="128" t="s">
        <v>1202</v>
      </c>
      <c r="C57" s="128" t="s">
        <v>732</v>
      </c>
      <c r="D57" s="128">
        <v>60</v>
      </c>
      <c r="E57" s="128">
        <v>30</v>
      </c>
      <c r="F57" s="128">
        <v>0</v>
      </c>
      <c r="G57" s="128">
        <v>0</v>
      </c>
      <c r="H57">
        <f t="shared" si="10"/>
        <v>90</v>
      </c>
      <c r="I57" s="120">
        <f t="shared" si="11"/>
        <v>38.793103448275865</v>
      </c>
      <c r="K57" s="128" t="s">
        <v>1202</v>
      </c>
      <c r="L57" s="128">
        <v>2020</v>
      </c>
      <c r="M57" s="128">
        <v>100</v>
      </c>
      <c r="N57" s="128">
        <v>20</v>
      </c>
      <c r="O57" s="128">
        <v>20</v>
      </c>
      <c r="P57" s="128">
        <v>0</v>
      </c>
      <c r="Q57">
        <f t="shared" si="12"/>
        <v>140</v>
      </c>
      <c r="R57">
        <f t="shared" si="13"/>
        <v>53.030303030303031</v>
      </c>
      <c r="T57" s="128" t="s">
        <v>1202</v>
      </c>
      <c r="U57" s="128" t="s">
        <v>489</v>
      </c>
      <c r="V57" s="61">
        <v>38.793103448275865</v>
      </c>
      <c r="W57" s="61">
        <v>53.030303030303031</v>
      </c>
      <c r="X57" s="61">
        <f t="shared" si="18"/>
        <v>36.700336700336692</v>
      </c>
      <c r="Y57" s="61">
        <f t="shared" si="17"/>
        <v>60.700365490354486</v>
      </c>
      <c r="Z57" s="46">
        <f t="shared" si="14"/>
        <v>6.3972600356357887</v>
      </c>
      <c r="AA57">
        <f t="shared" si="15"/>
        <v>53.310500296964904</v>
      </c>
      <c r="AB57" s="32">
        <f t="shared" si="16"/>
        <v>6</v>
      </c>
    </row>
    <row r="58" spans="1:28" x14ac:dyDescent="0.25">
      <c r="A58" s="128" t="s">
        <v>489</v>
      </c>
      <c r="B58" s="128" t="s">
        <v>1203</v>
      </c>
      <c r="C58" s="128" t="s">
        <v>732</v>
      </c>
      <c r="D58" s="128">
        <v>0</v>
      </c>
      <c r="E58" s="128">
        <v>0</v>
      </c>
      <c r="F58" s="128">
        <v>0</v>
      </c>
      <c r="G58" s="128">
        <v>0</v>
      </c>
      <c r="H58">
        <f t="shared" si="10"/>
        <v>0</v>
      </c>
      <c r="I58" s="120">
        <f t="shared" si="11"/>
        <v>0</v>
      </c>
      <c r="K58" s="128" t="s">
        <v>1203</v>
      </c>
      <c r="L58" s="128">
        <v>2020</v>
      </c>
      <c r="M58" s="128">
        <v>100</v>
      </c>
      <c r="N58" s="128">
        <v>0</v>
      </c>
      <c r="O58" s="128">
        <v>0</v>
      </c>
      <c r="P58" s="128">
        <v>0</v>
      </c>
      <c r="Q58">
        <f t="shared" si="12"/>
        <v>100</v>
      </c>
      <c r="R58">
        <f t="shared" si="13"/>
        <v>37.878787878787875</v>
      </c>
      <c r="T58" s="128" t="s">
        <v>1203</v>
      </c>
      <c r="U58" s="128" t="s">
        <v>489</v>
      </c>
      <c r="V58" s="61">
        <v>0</v>
      </c>
      <c r="W58" s="61">
        <v>37.878787878787875</v>
      </c>
      <c r="X58" s="61">
        <v>100</v>
      </c>
      <c r="Y58" s="61">
        <f t="shared" si="17"/>
        <v>60.700365490354486</v>
      </c>
      <c r="Z58" s="46">
        <f t="shared" si="14"/>
        <v>4.6370713398016044</v>
      </c>
      <c r="AA58">
        <f t="shared" si="15"/>
        <v>38.642261165013366</v>
      </c>
      <c r="AB58" s="32">
        <f t="shared" si="16"/>
        <v>2</v>
      </c>
    </row>
    <row r="59" spans="1:28" x14ac:dyDescent="0.25">
      <c r="A59" s="128" t="s">
        <v>489</v>
      </c>
      <c r="B59" s="128" t="s">
        <v>1204</v>
      </c>
      <c r="C59" s="128" t="s">
        <v>732</v>
      </c>
      <c r="D59" s="128">
        <v>100</v>
      </c>
      <c r="E59" s="128">
        <v>50</v>
      </c>
      <c r="F59" s="128">
        <v>0</v>
      </c>
      <c r="G59" s="128">
        <v>0</v>
      </c>
      <c r="H59">
        <f t="shared" si="10"/>
        <v>150</v>
      </c>
      <c r="I59" s="120">
        <f t="shared" si="11"/>
        <v>64.65517241379311</v>
      </c>
      <c r="K59" s="128" t="s">
        <v>1204</v>
      </c>
      <c r="L59" s="128">
        <v>2020</v>
      </c>
      <c r="M59" s="128">
        <v>100</v>
      </c>
      <c r="N59" s="128">
        <v>50</v>
      </c>
      <c r="O59" s="128">
        <v>0</v>
      </c>
      <c r="P59" s="128">
        <v>0</v>
      </c>
      <c r="Q59">
        <f t="shared" si="12"/>
        <v>150</v>
      </c>
      <c r="R59">
        <f t="shared" si="13"/>
        <v>56.81818181818182</v>
      </c>
      <c r="T59" s="128" t="s">
        <v>1204</v>
      </c>
      <c r="U59" s="128" t="s">
        <v>489</v>
      </c>
      <c r="V59" s="61">
        <v>64.65517241379311</v>
      </c>
      <c r="W59" s="61">
        <v>56.81818181818182</v>
      </c>
      <c r="X59" s="61">
        <f>100*((W59-V59)/V59)</f>
        <v>-12.121212121212126</v>
      </c>
      <c r="Y59" s="61">
        <f t="shared" si="17"/>
        <v>60.700365490354486</v>
      </c>
      <c r="Z59" s="46">
        <f t="shared" si="14"/>
        <v>6.8070767522003566</v>
      </c>
      <c r="AA59">
        <f t="shared" si="15"/>
        <v>56.725639601669641</v>
      </c>
      <c r="AB59" s="32">
        <f t="shared" si="16"/>
        <v>6</v>
      </c>
    </row>
    <row r="60" spans="1:28" x14ac:dyDescent="0.25">
      <c r="A60" s="128" t="s">
        <v>489</v>
      </c>
      <c r="B60" s="128" t="s">
        <v>1205</v>
      </c>
      <c r="C60" s="128" t="s">
        <v>732</v>
      </c>
      <c r="D60" s="128">
        <v>50</v>
      </c>
      <c r="E60" s="128">
        <v>50</v>
      </c>
      <c r="F60" s="128">
        <v>25</v>
      </c>
      <c r="G60" s="128">
        <v>0</v>
      </c>
      <c r="H60">
        <f t="shared" si="10"/>
        <v>125</v>
      </c>
      <c r="I60" s="120">
        <f t="shared" si="11"/>
        <v>53.879310344827594</v>
      </c>
      <c r="K60" s="128" t="s">
        <v>1205</v>
      </c>
      <c r="L60" s="128">
        <v>2020</v>
      </c>
      <c r="M60" s="128">
        <v>50</v>
      </c>
      <c r="N60" s="128">
        <v>50</v>
      </c>
      <c r="O60" s="128">
        <v>25</v>
      </c>
      <c r="P60" s="128">
        <v>0</v>
      </c>
      <c r="Q60">
        <f t="shared" si="12"/>
        <v>125</v>
      </c>
      <c r="R60">
        <f t="shared" si="13"/>
        <v>47.348484848484851</v>
      </c>
      <c r="T60" s="128" t="s">
        <v>1205</v>
      </c>
      <c r="U60" s="128" t="s">
        <v>489</v>
      </c>
      <c r="V60" s="61">
        <v>53.879310344827594</v>
      </c>
      <c r="W60" s="61">
        <v>47.348484848484851</v>
      </c>
      <c r="X60" s="61">
        <f>100*((W60-V60)/V60)</f>
        <v>-12.12121212121213</v>
      </c>
      <c r="Y60" s="61">
        <f t="shared" si="17"/>
        <v>60.700365490354486</v>
      </c>
      <c r="Z60" s="46">
        <f t="shared" si="14"/>
        <v>5.6707131158367199</v>
      </c>
      <c r="AA60">
        <f t="shared" si="15"/>
        <v>47.255942631972665</v>
      </c>
      <c r="AB60" s="32">
        <f t="shared" si="16"/>
        <v>4</v>
      </c>
    </row>
    <row r="61" spans="1:28" x14ac:dyDescent="0.25">
      <c r="A61" s="128" t="s">
        <v>489</v>
      </c>
      <c r="B61" s="128" t="s">
        <v>1206</v>
      </c>
      <c r="C61" s="128" t="s">
        <v>732</v>
      </c>
      <c r="D61" s="128">
        <v>6</v>
      </c>
      <c r="E61" s="128">
        <v>0</v>
      </c>
      <c r="F61" s="128">
        <v>0</v>
      </c>
      <c r="G61" s="128">
        <v>0</v>
      </c>
      <c r="H61">
        <f t="shared" si="10"/>
        <v>6</v>
      </c>
      <c r="I61" s="120">
        <f t="shared" si="11"/>
        <v>2.5862068965517242</v>
      </c>
      <c r="K61" s="128" t="s">
        <v>1206</v>
      </c>
      <c r="L61" s="128">
        <v>2020</v>
      </c>
      <c r="M61" s="128">
        <v>78.599999999999994</v>
      </c>
      <c r="N61" s="128">
        <v>34</v>
      </c>
      <c r="O61" s="128">
        <v>17</v>
      </c>
      <c r="P61" s="128">
        <v>0</v>
      </c>
      <c r="Q61">
        <f t="shared" si="12"/>
        <v>129.6</v>
      </c>
      <c r="R61">
        <f t="shared" si="13"/>
        <v>49.090909090909093</v>
      </c>
      <c r="T61" s="128" t="s">
        <v>1206</v>
      </c>
      <c r="U61" s="128" t="s">
        <v>489</v>
      </c>
      <c r="V61" s="61">
        <v>2.5862068965517242</v>
      </c>
      <c r="W61" s="61">
        <v>49.090909090909093</v>
      </c>
      <c r="X61" s="61">
        <f>100*((W61-V61)/V61)</f>
        <v>1798.1818181818185</v>
      </c>
      <c r="Y61" s="61">
        <f t="shared" si="17"/>
        <v>60.700365490354486</v>
      </c>
      <c r="Z61" s="46">
        <f t="shared" si="14"/>
        <v>7.5383456292589361</v>
      </c>
      <c r="AA61">
        <f t="shared" si="15"/>
        <v>62.819546910491134</v>
      </c>
      <c r="AB61" s="32">
        <f t="shared" si="16"/>
        <v>8</v>
      </c>
    </row>
    <row r="62" spans="1:28" x14ac:dyDescent="0.25">
      <c r="A62" s="128" t="s">
        <v>489</v>
      </c>
      <c r="B62" s="128" t="s">
        <v>1207</v>
      </c>
      <c r="C62" s="128" t="s">
        <v>732</v>
      </c>
      <c r="D62" s="128">
        <v>40</v>
      </c>
      <c r="E62" s="128">
        <v>20</v>
      </c>
      <c r="F62" s="128">
        <v>0</v>
      </c>
      <c r="G62" s="128">
        <v>0</v>
      </c>
      <c r="H62">
        <f t="shared" si="10"/>
        <v>60</v>
      </c>
      <c r="I62" s="120">
        <f t="shared" si="11"/>
        <v>25.862068965517242</v>
      </c>
      <c r="K62" s="128" t="s">
        <v>1207</v>
      </c>
      <c r="L62" s="128">
        <v>2020</v>
      </c>
      <c r="M62" s="128">
        <v>100</v>
      </c>
      <c r="N62" s="128">
        <v>52</v>
      </c>
      <c r="O62" s="128">
        <v>34</v>
      </c>
      <c r="P62" s="128">
        <v>2</v>
      </c>
      <c r="Q62">
        <f t="shared" si="12"/>
        <v>188</v>
      </c>
      <c r="R62">
        <f t="shared" si="13"/>
        <v>71.212121212121218</v>
      </c>
      <c r="T62" s="128" t="s">
        <v>1207</v>
      </c>
      <c r="U62" s="128" t="s">
        <v>489</v>
      </c>
      <c r="V62" s="61">
        <v>25.862068965517242</v>
      </c>
      <c r="W62" s="61">
        <v>71.212121212121218</v>
      </c>
      <c r="X62" s="61">
        <f>100*((W62-V62)/V62)</f>
        <v>175.35353535353539</v>
      </c>
      <c r="Y62" s="61">
        <f t="shared" si="17"/>
        <v>60.700365490354486</v>
      </c>
      <c r="Z62" s="46">
        <f t="shared" si="14"/>
        <v>8.7061078333196935</v>
      </c>
      <c r="AA62">
        <f t="shared" si="15"/>
        <v>72.55089861099745</v>
      </c>
      <c r="AB62" s="32">
        <f t="shared" si="16"/>
        <v>10</v>
      </c>
    </row>
    <row r="63" spans="1:28" x14ac:dyDescent="0.25">
      <c r="A63" s="128" t="s">
        <v>489</v>
      </c>
      <c r="B63" s="128" t="s">
        <v>1208</v>
      </c>
      <c r="C63" s="128" t="s">
        <v>732</v>
      </c>
      <c r="D63" s="128">
        <v>30</v>
      </c>
      <c r="E63" s="128">
        <v>0</v>
      </c>
      <c r="F63" s="128">
        <v>0</v>
      </c>
      <c r="G63" s="128">
        <v>0</v>
      </c>
      <c r="H63">
        <f t="shared" si="10"/>
        <v>30</v>
      </c>
      <c r="I63" s="120">
        <f t="shared" si="11"/>
        <v>12.931034482758621</v>
      </c>
      <c r="K63" s="128" t="s">
        <v>1208</v>
      </c>
      <c r="L63" s="128">
        <v>2020</v>
      </c>
      <c r="M63" s="128">
        <v>30</v>
      </c>
      <c r="N63" s="128">
        <v>0</v>
      </c>
      <c r="O63" s="128">
        <v>0</v>
      </c>
      <c r="P63" s="128">
        <v>0</v>
      </c>
      <c r="Q63">
        <f t="shared" si="12"/>
        <v>30</v>
      </c>
      <c r="R63">
        <f t="shared" si="13"/>
        <v>11.363636363636363</v>
      </c>
      <c r="T63" s="128" t="s">
        <v>1208</v>
      </c>
      <c r="U63" s="128" t="s">
        <v>489</v>
      </c>
      <c r="V63" s="61">
        <v>12.931034482758621</v>
      </c>
      <c r="W63" s="61">
        <v>11.363636363636363</v>
      </c>
      <c r="X63" s="61">
        <f>100*((W63-V63)/V63)</f>
        <v>-12.121212121212126</v>
      </c>
      <c r="Y63" s="61">
        <f t="shared" si="17"/>
        <v>60.700365490354486</v>
      </c>
      <c r="Z63" s="46">
        <f t="shared" si="14"/>
        <v>1.3525312976549018</v>
      </c>
      <c r="AA63">
        <f t="shared" si="15"/>
        <v>11.271094147124181</v>
      </c>
      <c r="AB63" s="32">
        <f t="shared" si="16"/>
        <v>0</v>
      </c>
    </row>
    <row r="64" spans="1:28" x14ac:dyDescent="0.25">
      <c r="A64" s="128" t="s">
        <v>489</v>
      </c>
      <c r="B64" s="128" t="s">
        <v>1209</v>
      </c>
      <c r="C64" s="128" t="s">
        <v>732</v>
      </c>
      <c r="D64" s="128"/>
      <c r="E64" s="128"/>
      <c r="F64" s="128"/>
      <c r="G64" s="128"/>
      <c r="H64">
        <f t="shared" si="10"/>
        <v>0</v>
      </c>
      <c r="I64" s="120">
        <f t="shared" si="11"/>
        <v>0</v>
      </c>
      <c r="K64" s="128" t="s">
        <v>1209</v>
      </c>
      <c r="L64" s="128">
        <v>2020</v>
      </c>
      <c r="M64" s="128"/>
      <c r="N64" s="128"/>
      <c r="O64" s="128"/>
      <c r="P64" s="128"/>
      <c r="Q64">
        <f t="shared" si="12"/>
        <v>0</v>
      </c>
      <c r="R64">
        <f t="shared" si="13"/>
        <v>0</v>
      </c>
      <c r="T64" s="128" t="s">
        <v>1209</v>
      </c>
      <c r="U64" s="128" t="s">
        <v>489</v>
      </c>
      <c r="V64" s="61">
        <v>0</v>
      </c>
      <c r="W64" s="61">
        <v>0</v>
      </c>
      <c r="X64" s="61">
        <v>0</v>
      </c>
      <c r="Y64" s="61">
        <f t="shared" si="17"/>
        <v>60.700365490354486</v>
      </c>
      <c r="Z64" s="46">
        <f t="shared" si="14"/>
        <v>0</v>
      </c>
      <c r="AA64">
        <f t="shared" si="15"/>
        <v>0</v>
      </c>
      <c r="AB64" s="32">
        <f t="shared" si="16"/>
        <v>0</v>
      </c>
    </row>
    <row r="65" spans="1:28" x14ac:dyDescent="0.25">
      <c r="A65" s="128" t="s">
        <v>489</v>
      </c>
      <c r="B65" s="128" t="s">
        <v>1210</v>
      </c>
      <c r="C65" s="128" t="s">
        <v>732</v>
      </c>
      <c r="D65" s="128">
        <v>100</v>
      </c>
      <c r="E65" s="128">
        <v>0</v>
      </c>
      <c r="F65" s="128">
        <v>0</v>
      </c>
      <c r="G65" s="128">
        <v>0</v>
      </c>
      <c r="H65">
        <f t="shared" si="10"/>
        <v>100</v>
      </c>
      <c r="I65" s="120">
        <f t="shared" si="11"/>
        <v>43.103448275862064</v>
      </c>
      <c r="K65" s="128" t="s">
        <v>1210</v>
      </c>
      <c r="L65" s="128">
        <v>2020</v>
      </c>
      <c r="M65" s="128">
        <v>100</v>
      </c>
      <c r="N65" s="128">
        <v>0</v>
      </c>
      <c r="O65" s="128">
        <v>0</v>
      </c>
      <c r="P65" s="128">
        <v>0</v>
      </c>
      <c r="Q65">
        <f t="shared" si="12"/>
        <v>100</v>
      </c>
      <c r="R65">
        <f t="shared" si="13"/>
        <v>37.878787878787875</v>
      </c>
      <c r="T65" s="128" t="s">
        <v>1210</v>
      </c>
      <c r="U65" s="128" t="s">
        <v>489</v>
      </c>
      <c r="V65" s="61">
        <v>43.103448275862064</v>
      </c>
      <c r="W65" s="61">
        <v>37.878787878787875</v>
      </c>
      <c r="X65" s="61">
        <f>100*((W65-V65)/V65)</f>
        <v>-12.121212121212119</v>
      </c>
      <c r="Y65" s="61">
        <f t="shared" si="17"/>
        <v>60.700365490354486</v>
      </c>
      <c r="Z65" s="46">
        <f t="shared" si="14"/>
        <v>4.5343494794730832</v>
      </c>
      <c r="AA65">
        <f t="shared" si="15"/>
        <v>37.786245662275689</v>
      </c>
      <c r="AB65" s="32">
        <f t="shared" si="16"/>
        <v>2</v>
      </c>
    </row>
    <row r="66" spans="1:28" x14ac:dyDescent="0.25">
      <c r="A66" s="128" t="s">
        <v>489</v>
      </c>
      <c r="B66" s="128" t="s">
        <v>1211</v>
      </c>
      <c r="C66" s="128" t="s">
        <v>732</v>
      </c>
      <c r="D66" s="128">
        <v>100</v>
      </c>
      <c r="E66" s="128">
        <v>27.75</v>
      </c>
      <c r="F66" s="128">
        <v>0</v>
      </c>
      <c r="G66" s="128">
        <v>0</v>
      </c>
      <c r="H66">
        <f t="shared" ref="H66:H71" si="19">D66+E66+F66+G66</f>
        <v>127.75</v>
      </c>
      <c r="I66" s="120">
        <f t="shared" ref="I66:I71" si="20">H66/MAX($H$2:$H$71)*100</f>
        <v>55.064655172413794</v>
      </c>
      <c r="K66" s="128" t="s">
        <v>1211</v>
      </c>
      <c r="L66" s="128">
        <v>2020</v>
      </c>
      <c r="M66" s="128">
        <v>100</v>
      </c>
      <c r="N66" s="128">
        <v>23</v>
      </c>
      <c r="O66" s="128">
        <v>0</v>
      </c>
      <c r="P66" s="128">
        <v>7.75</v>
      </c>
      <c r="Q66">
        <f t="shared" ref="Q66:Q71" si="21">M66+N66+O66+P66</f>
        <v>130.75</v>
      </c>
      <c r="R66">
        <f t="shared" ref="R66:R71" si="22">Q66/MAX($Q$2:$Q$71)*100</f>
        <v>49.526515151515149</v>
      </c>
      <c r="T66" s="128" t="s">
        <v>1211</v>
      </c>
      <c r="U66" s="128" t="s">
        <v>489</v>
      </c>
      <c r="V66" s="61">
        <v>55.064655172413794</v>
      </c>
      <c r="W66" s="61">
        <v>49.526515151515149</v>
      </c>
      <c r="X66" s="61">
        <f>100*((W66-V66)/V66)</f>
        <v>-10.057522386289515</v>
      </c>
      <c r="Y66" s="61">
        <f t="shared" si="17"/>
        <v>60.700365490354486</v>
      </c>
      <c r="Z66" s="46">
        <f t="shared" ref="Z66:Z71" si="23">IF(W66&gt;=80,12,((W66/100)*12)+(((X66/MAX($X$2:$X$72))/(Y66/100))))</f>
        <v>5.9339674385807619</v>
      </c>
      <c r="AA66">
        <f t="shared" ref="AA66:AA71" si="24">Z66/12*100</f>
        <v>49.449728654839681</v>
      </c>
      <c r="AB66" s="32">
        <f t="shared" ref="AB66:AB71" si="25">LOOKUP(AA66,$AF$3:$AG$10,$AH$3:$AH$10)</f>
        <v>4</v>
      </c>
    </row>
    <row r="67" spans="1:28" x14ac:dyDescent="0.25">
      <c r="A67" s="128" t="s">
        <v>489</v>
      </c>
      <c r="B67" s="128" t="s">
        <v>1212</v>
      </c>
      <c r="C67" s="128" t="s">
        <v>732</v>
      </c>
      <c r="D67" s="128">
        <v>0</v>
      </c>
      <c r="E67" s="128">
        <v>0</v>
      </c>
      <c r="F67" s="128">
        <v>0</v>
      </c>
      <c r="G67" s="128">
        <v>0</v>
      </c>
      <c r="H67">
        <f t="shared" si="19"/>
        <v>0</v>
      </c>
      <c r="I67" s="120">
        <f t="shared" si="20"/>
        <v>0</v>
      </c>
      <c r="K67" s="128" t="s">
        <v>1212</v>
      </c>
      <c r="L67" s="128">
        <v>2020</v>
      </c>
      <c r="M67" s="128">
        <v>75</v>
      </c>
      <c r="N67" s="128">
        <v>17</v>
      </c>
      <c r="O67" s="128">
        <v>0</v>
      </c>
      <c r="P67" s="128">
        <v>0</v>
      </c>
      <c r="Q67">
        <f t="shared" si="21"/>
        <v>92</v>
      </c>
      <c r="R67">
        <f t="shared" si="22"/>
        <v>34.848484848484851</v>
      </c>
      <c r="T67" s="128" t="s">
        <v>1212</v>
      </c>
      <c r="U67" s="128" t="s">
        <v>489</v>
      </c>
      <c r="V67" s="61">
        <v>0</v>
      </c>
      <c r="W67" s="61">
        <v>34.848484848484851</v>
      </c>
      <c r="X67" s="61">
        <v>100</v>
      </c>
      <c r="Y67" s="61">
        <f t="shared" si="17"/>
        <v>60.700365490354486</v>
      </c>
      <c r="Z67" s="46">
        <f t="shared" si="23"/>
        <v>4.273434976165241</v>
      </c>
      <c r="AA67">
        <f t="shared" si="24"/>
        <v>35.611958134710342</v>
      </c>
      <c r="AB67" s="32">
        <f t="shared" si="25"/>
        <v>2</v>
      </c>
    </row>
    <row r="68" spans="1:28" x14ac:dyDescent="0.25">
      <c r="A68" s="128" t="s">
        <v>489</v>
      </c>
      <c r="B68" s="128" t="s">
        <v>1213</v>
      </c>
      <c r="C68" s="128" t="s">
        <v>732</v>
      </c>
      <c r="D68" s="128">
        <v>90</v>
      </c>
      <c r="E68" s="128">
        <v>0</v>
      </c>
      <c r="F68" s="128">
        <v>0</v>
      </c>
      <c r="G68" s="128">
        <v>0</v>
      </c>
      <c r="H68">
        <f t="shared" si="19"/>
        <v>90</v>
      </c>
      <c r="I68" s="120">
        <f t="shared" si="20"/>
        <v>38.793103448275865</v>
      </c>
      <c r="K68" s="128" t="s">
        <v>1213</v>
      </c>
      <c r="L68" s="128">
        <v>2020</v>
      </c>
      <c r="M68" s="128">
        <v>100</v>
      </c>
      <c r="N68" s="128">
        <v>6.31</v>
      </c>
      <c r="O68" s="128">
        <v>0</v>
      </c>
      <c r="P68" s="128">
        <v>0</v>
      </c>
      <c r="Q68">
        <f t="shared" si="21"/>
        <v>106.31</v>
      </c>
      <c r="R68">
        <f t="shared" si="22"/>
        <v>40.268939393939398</v>
      </c>
      <c r="T68" s="128" t="s">
        <v>1213</v>
      </c>
      <c r="U68" s="128" t="s">
        <v>489</v>
      </c>
      <c r="V68" s="61">
        <v>38.793103448275865</v>
      </c>
      <c r="W68" s="61">
        <v>40.268939393939398</v>
      </c>
      <c r="X68" s="61">
        <f>100*((W68-V68)/V68)</f>
        <v>3.8043771043771075</v>
      </c>
      <c r="Y68" s="61">
        <f t="shared" si="17"/>
        <v>60.700365490354486</v>
      </c>
      <c r="Z68" s="46">
        <f t="shared" si="23"/>
        <v>4.8357581756206311</v>
      </c>
      <c r="AA68">
        <f t="shared" si="24"/>
        <v>40.297984796838591</v>
      </c>
      <c r="AB68" s="32">
        <f t="shared" si="25"/>
        <v>4</v>
      </c>
    </row>
    <row r="69" spans="1:28" x14ac:dyDescent="0.25">
      <c r="A69" s="128" t="s">
        <v>489</v>
      </c>
      <c r="B69" s="128" t="s">
        <v>1214</v>
      </c>
      <c r="C69" s="128" t="s">
        <v>732</v>
      </c>
      <c r="D69" s="128">
        <v>0</v>
      </c>
      <c r="E69" s="128">
        <v>0</v>
      </c>
      <c r="F69" s="128">
        <v>0</v>
      </c>
      <c r="G69" s="128">
        <v>0</v>
      </c>
      <c r="H69">
        <f t="shared" si="19"/>
        <v>0</v>
      </c>
      <c r="I69" s="120">
        <f t="shared" si="20"/>
        <v>0</v>
      </c>
      <c r="K69" s="128" t="s">
        <v>1214</v>
      </c>
      <c r="L69" s="128">
        <v>2020</v>
      </c>
      <c r="M69" s="128">
        <v>51</v>
      </c>
      <c r="N69" s="128">
        <v>17</v>
      </c>
      <c r="O69" s="128">
        <v>0</v>
      </c>
      <c r="P69" s="128">
        <v>0</v>
      </c>
      <c r="Q69">
        <f t="shared" si="21"/>
        <v>68</v>
      </c>
      <c r="R69">
        <f t="shared" si="22"/>
        <v>25.757575757575758</v>
      </c>
      <c r="T69" s="128" t="s">
        <v>1214</v>
      </c>
      <c r="U69" s="128" t="s">
        <v>489</v>
      </c>
      <c r="V69" s="61">
        <v>0</v>
      </c>
      <c r="W69" s="61">
        <v>25.757575757575758</v>
      </c>
      <c r="X69" s="61">
        <v>100</v>
      </c>
      <c r="Y69" s="61">
        <f t="shared" si="17"/>
        <v>60.700365490354486</v>
      </c>
      <c r="Z69" s="46">
        <f t="shared" si="23"/>
        <v>3.1825258852561498</v>
      </c>
      <c r="AA69">
        <f t="shared" si="24"/>
        <v>26.521049043801249</v>
      </c>
      <c r="AB69" s="32">
        <f t="shared" si="25"/>
        <v>1</v>
      </c>
    </row>
    <row r="70" spans="1:28" x14ac:dyDescent="0.25">
      <c r="A70" s="128" t="s">
        <v>489</v>
      </c>
      <c r="B70" s="128" t="s">
        <v>1215</v>
      </c>
      <c r="C70" s="128" t="s">
        <v>732</v>
      </c>
      <c r="D70" s="128"/>
      <c r="E70" s="128"/>
      <c r="F70" s="128"/>
      <c r="G70" s="128"/>
      <c r="H70">
        <f t="shared" si="19"/>
        <v>0</v>
      </c>
      <c r="I70" s="120">
        <f t="shared" si="20"/>
        <v>0</v>
      </c>
      <c r="K70" s="128" t="s">
        <v>1215</v>
      </c>
      <c r="L70" s="128">
        <v>2020</v>
      </c>
      <c r="M70" s="128"/>
      <c r="N70" s="128"/>
      <c r="O70" s="128"/>
      <c r="P70" s="128"/>
      <c r="Q70">
        <f t="shared" si="21"/>
        <v>0</v>
      </c>
      <c r="R70">
        <f t="shared" si="22"/>
        <v>0</v>
      </c>
      <c r="T70" s="128" t="s">
        <v>1215</v>
      </c>
      <c r="U70" s="128" t="s">
        <v>489</v>
      </c>
      <c r="V70" s="61">
        <v>0</v>
      </c>
      <c r="W70" s="61">
        <v>0</v>
      </c>
      <c r="X70" s="61">
        <v>0</v>
      </c>
      <c r="Y70" s="61">
        <f t="shared" si="17"/>
        <v>60.700365490354486</v>
      </c>
      <c r="Z70" s="46">
        <f t="shared" si="23"/>
        <v>0</v>
      </c>
      <c r="AA70">
        <f t="shared" si="24"/>
        <v>0</v>
      </c>
      <c r="AB70" s="32">
        <f t="shared" si="25"/>
        <v>0</v>
      </c>
    </row>
    <row r="71" spans="1:28" x14ac:dyDescent="0.25">
      <c r="A71" s="128" t="s">
        <v>489</v>
      </c>
      <c r="B71" s="128" t="s">
        <v>1216</v>
      </c>
      <c r="C71" s="128" t="s">
        <v>732</v>
      </c>
      <c r="D71" s="128">
        <v>100</v>
      </c>
      <c r="E71" s="128">
        <v>100</v>
      </c>
      <c r="F71" s="128">
        <v>0</v>
      </c>
      <c r="G71" s="128">
        <v>0</v>
      </c>
      <c r="H71">
        <f t="shared" si="19"/>
        <v>200</v>
      </c>
      <c r="I71" s="120">
        <f t="shared" si="20"/>
        <v>86.206896551724128</v>
      </c>
      <c r="K71" s="128" t="s">
        <v>1216</v>
      </c>
      <c r="L71" s="128">
        <v>2020</v>
      </c>
      <c r="M71" s="128">
        <v>100</v>
      </c>
      <c r="N71" s="128">
        <v>100</v>
      </c>
      <c r="O71" s="128">
        <v>0</v>
      </c>
      <c r="P71" s="128">
        <v>0</v>
      </c>
      <c r="Q71">
        <f t="shared" si="21"/>
        <v>200</v>
      </c>
      <c r="R71">
        <f t="shared" si="22"/>
        <v>75.757575757575751</v>
      </c>
      <c r="T71" s="128" t="s">
        <v>1216</v>
      </c>
      <c r="U71" s="128" t="s">
        <v>489</v>
      </c>
      <c r="V71" s="61">
        <v>86.206896551724128</v>
      </c>
      <c r="W71" s="61">
        <v>75.757575757575751</v>
      </c>
      <c r="X71" s="61">
        <f>100*((W71-V71)/V71)</f>
        <v>-12.121212121212119</v>
      </c>
      <c r="Y71" s="61">
        <f t="shared" si="17"/>
        <v>60.700365490354486</v>
      </c>
      <c r="Z71" s="46">
        <f t="shared" si="23"/>
        <v>9.0798040249276291</v>
      </c>
      <c r="AA71">
        <f t="shared" si="24"/>
        <v>75.665033541063579</v>
      </c>
      <c r="AB71" s="32">
        <f t="shared" si="25"/>
        <v>10</v>
      </c>
    </row>
    <row r="72" spans="1:28" x14ac:dyDescent="0.25">
      <c r="D72" s="61"/>
      <c r="V72" s="61"/>
      <c r="W72" s="61"/>
      <c r="X72" s="61"/>
      <c r="Y72" s="61"/>
      <c r="Z72" s="46"/>
    </row>
    <row r="73" spans="1:28" x14ac:dyDescent="0.25">
      <c r="D73" s="61"/>
      <c r="V73" s="61"/>
      <c r="W73" s="61"/>
      <c r="X73" s="61"/>
      <c r="Y73" s="61"/>
      <c r="Z73" s="46"/>
    </row>
    <row r="74" spans="1:28" x14ac:dyDescent="0.25">
      <c r="D74" s="61"/>
      <c r="V74" s="61"/>
      <c r="W74" s="61"/>
      <c r="X74" s="61"/>
      <c r="Y74" s="61"/>
      <c r="Z74" s="46"/>
    </row>
    <row r="75" spans="1:28" x14ac:dyDescent="0.25">
      <c r="D75" s="61"/>
      <c r="V75" s="61"/>
      <c r="W75" s="61"/>
      <c r="X75" s="61"/>
      <c r="Y75" s="61"/>
      <c r="Z75" s="46"/>
    </row>
    <row r="76" spans="1:28" x14ac:dyDescent="0.25">
      <c r="D76" s="61"/>
      <c r="V76" s="61"/>
      <c r="W76" s="61"/>
      <c r="X76" s="61"/>
      <c r="Y76" s="61"/>
      <c r="Z76" s="46"/>
    </row>
    <row r="77" spans="1:28" x14ac:dyDescent="0.25">
      <c r="D77" s="61"/>
      <c r="V77" s="61"/>
      <c r="W77" s="61"/>
      <c r="X77" s="61"/>
      <c r="Y77" s="61"/>
      <c r="Z77" s="46"/>
    </row>
    <row r="78" spans="1:28" x14ac:dyDescent="0.25">
      <c r="D78" s="61"/>
      <c r="V78" s="61"/>
      <c r="W78" s="61"/>
      <c r="X78" s="61"/>
      <c r="Y78" s="61"/>
      <c r="Z78" s="46"/>
    </row>
    <row r="79" spans="1:28" x14ac:dyDescent="0.25">
      <c r="D79" s="61"/>
      <c r="V79" s="61"/>
      <c r="W79" s="61"/>
      <c r="X79" s="61"/>
      <c r="Y79" s="61"/>
      <c r="Z79" s="46"/>
    </row>
    <row r="80" spans="1:28" x14ac:dyDescent="0.25">
      <c r="D80" s="61"/>
      <c r="V80" s="61"/>
      <c r="W80" s="61"/>
      <c r="X80" s="61"/>
      <c r="Y80" s="61"/>
      <c r="Z80" s="46"/>
    </row>
    <row r="81" spans="4:26" x14ac:dyDescent="0.25">
      <c r="D81" s="61"/>
      <c r="V81" s="61"/>
      <c r="W81" s="61"/>
      <c r="X81" s="61"/>
      <c r="Y81" s="61"/>
      <c r="Z81" s="46"/>
    </row>
    <row r="82" spans="4:26" x14ac:dyDescent="0.25">
      <c r="D82" s="61"/>
      <c r="V82" s="61"/>
      <c r="W82" s="61"/>
      <c r="X82" s="61"/>
      <c r="Y82" s="61"/>
      <c r="Z82" s="46"/>
    </row>
    <row r="83" spans="4:26" x14ac:dyDescent="0.25">
      <c r="D83" s="61"/>
      <c r="V83" s="61"/>
      <c r="W83" s="61"/>
      <c r="X83" s="61"/>
      <c r="Y83" s="61"/>
      <c r="Z83" s="46"/>
    </row>
    <row r="84" spans="4:26" x14ac:dyDescent="0.25">
      <c r="D84" s="61"/>
      <c r="V84" s="61"/>
      <c r="W84" s="61"/>
      <c r="X84" s="61"/>
      <c r="Y84" s="61"/>
      <c r="Z84" s="46"/>
    </row>
    <row r="85" spans="4:26" x14ac:dyDescent="0.25">
      <c r="D85" s="61"/>
      <c r="V85" s="61"/>
      <c r="W85" s="61"/>
      <c r="X85" s="61"/>
      <c r="Y85" s="61"/>
      <c r="Z85" s="46"/>
    </row>
    <row r="86" spans="4:26" x14ac:dyDescent="0.25">
      <c r="D86" s="61"/>
      <c r="V86" s="61"/>
      <c r="W86" s="61"/>
      <c r="X86" s="61"/>
      <c r="Y86" s="61"/>
      <c r="Z86" s="46"/>
    </row>
    <row r="87" spans="4:26" x14ac:dyDescent="0.25">
      <c r="D87" s="61"/>
      <c r="V87" s="61"/>
      <c r="W87" s="61"/>
      <c r="X87" s="61"/>
      <c r="Y87" s="61"/>
      <c r="Z87" s="46"/>
    </row>
    <row r="88" spans="4:26" x14ac:dyDescent="0.25">
      <c r="D88" s="61"/>
      <c r="V88" s="61"/>
      <c r="W88" s="61"/>
      <c r="X88" s="61"/>
      <c r="Y88" s="61"/>
      <c r="Z88" s="46"/>
    </row>
    <row r="89" spans="4:26" x14ac:dyDescent="0.25">
      <c r="D89" s="61"/>
      <c r="V89" s="61"/>
      <c r="W89" s="61"/>
      <c r="X89" s="61"/>
      <c r="Y89" s="61"/>
      <c r="Z89" s="46"/>
    </row>
    <row r="90" spans="4:26" x14ac:dyDescent="0.25">
      <c r="D90" s="61"/>
      <c r="V90" s="61"/>
      <c r="W90" s="61"/>
      <c r="X90" s="61"/>
      <c r="Y90" s="61"/>
      <c r="Z90" s="46"/>
    </row>
    <row r="91" spans="4:26" x14ac:dyDescent="0.25">
      <c r="D91" s="61"/>
      <c r="V91" s="61"/>
      <c r="W91" s="61"/>
      <c r="X91" s="61"/>
      <c r="Y91" s="61"/>
      <c r="Z91" s="46"/>
    </row>
    <row r="92" spans="4:26" x14ac:dyDescent="0.25">
      <c r="D92" s="61"/>
      <c r="V92" s="61"/>
      <c r="W92" s="61"/>
      <c r="X92" s="61"/>
      <c r="Y92" s="61"/>
      <c r="Z92" s="46"/>
    </row>
    <row r="93" spans="4:26" x14ac:dyDescent="0.25">
      <c r="D93" s="61"/>
      <c r="V93" s="61"/>
      <c r="W93" s="61"/>
      <c r="X93" s="61"/>
      <c r="Y93" s="61"/>
      <c r="Z93" s="46"/>
    </row>
    <row r="94" spans="4:26" x14ac:dyDescent="0.25">
      <c r="D94" s="61"/>
      <c r="V94" s="61"/>
      <c r="W94" s="61"/>
      <c r="X94" s="61"/>
      <c r="Y94" s="61"/>
      <c r="Z94" s="46"/>
    </row>
    <row r="95" spans="4:26" x14ac:dyDescent="0.25">
      <c r="D95" s="61"/>
      <c r="V95" s="61"/>
      <c r="W95" s="61"/>
      <c r="X95" s="61"/>
      <c r="Y95" s="61"/>
      <c r="Z95" s="46"/>
    </row>
    <row r="96" spans="4:26" x14ac:dyDescent="0.25">
      <c r="D96" s="61"/>
      <c r="V96" s="61"/>
      <c r="W96" s="61"/>
      <c r="X96" s="61"/>
      <c r="Y96" s="61"/>
      <c r="Z96" s="46"/>
    </row>
    <row r="97" spans="4:26" x14ac:dyDescent="0.25">
      <c r="D97" s="61"/>
      <c r="V97" s="61"/>
      <c r="W97" s="61"/>
      <c r="X97" s="61"/>
      <c r="Y97" s="61"/>
      <c r="Z97" s="46"/>
    </row>
    <row r="98" spans="4:26" x14ac:dyDescent="0.25">
      <c r="D98" s="61"/>
      <c r="V98" s="61"/>
      <c r="W98" s="61"/>
      <c r="X98" s="61"/>
      <c r="Y98" s="61"/>
      <c r="Z98" s="46"/>
    </row>
    <row r="99" spans="4:26" x14ac:dyDescent="0.25">
      <c r="D99" s="61"/>
      <c r="V99" s="61"/>
      <c r="W99" s="61"/>
      <c r="X99" s="61"/>
      <c r="Y99" s="61"/>
      <c r="Z99" s="46"/>
    </row>
    <row r="100" spans="4:26" x14ac:dyDescent="0.25">
      <c r="D100" s="61"/>
      <c r="V100" s="61"/>
      <c r="W100" s="61"/>
      <c r="X100" s="61"/>
      <c r="Y100" s="61"/>
      <c r="Z100" s="46"/>
    </row>
    <row r="101" spans="4:26" x14ac:dyDescent="0.25">
      <c r="D101" s="61"/>
      <c r="V101" s="61"/>
      <c r="W101" s="61"/>
      <c r="X101" s="61"/>
      <c r="Y101" s="61"/>
      <c r="Z101" s="46"/>
    </row>
    <row r="102" spans="4:26" x14ac:dyDescent="0.25">
      <c r="D102" s="61"/>
      <c r="V102" s="61"/>
      <c r="W102" s="61"/>
      <c r="X102" s="61"/>
      <c r="Y102" s="61"/>
      <c r="Z102" s="46"/>
    </row>
    <row r="103" spans="4:26" x14ac:dyDescent="0.25">
      <c r="D103" s="61"/>
      <c r="V103" s="61"/>
      <c r="W103" s="61"/>
      <c r="X103" s="61"/>
      <c r="Y103" s="61"/>
      <c r="Z103" s="46"/>
    </row>
    <row r="104" spans="4:26" x14ac:dyDescent="0.25">
      <c r="D104" s="61"/>
      <c r="V104" s="61"/>
      <c r="W104" s="61"/>
      <c r="X104" s="61"/>
      <c r="Y104" s="61"/>
      <c r="Z104" s="46"/>
    </row>
    <row r="105" spans="4:26" x14ac:dyDescent="0.25">
      <c r="D105" s="61"/>
      <c r="V105" s="61"/>
      <c r="W105" s="61"/>
      <c r="X105" s="61"/>
      <c r="Y105" s="61"/>
      <c r="Z105" s="46"/>
    </row>
    <row r="106" spans="4:26" x14ac:dyDescent="0.25">
      <c r="D106" s="61"/>
      <c r="V106" s="61"/>
      <c r="W106" s="61"/>
      <c r="X106" s="61"/>
      <c r="Y106" s="61"/>
      <c r="Z106" s="46"/>
    </row>
    <row r="107" spans="4:26" x14ac:dyDescent="0.25">
      <c r="D107" s="61"/>
      <c r="V107" s="61"/>
      <c r="W107" s="61"/>
      <c r="X107" s="61"/>
      <c r="Y107" s="61"/>
      <c r="Z107" s="46"/>
    </row>
    <row r="108" spans="4:26" x14ac:dyDescent="0.25">
      <c r="D108" s="61"/>
      <c r="V108" s="61"/>
      <c r="W108" s="61"/>
      <c r="X108" s="61"/>
      <c r="Y108" s="61"/>
      <c r="Z108" s="46"/>
    </row>
    <row r="109" spans="4:26" x14ac:dyDescent="0.25">
      <c r="D109" s="61"/>
      <c r="V109" s="61"/>
      <c r="W109" s="61"/>
      <c r="X109" s="61"/>
      <c r="Y109" s="61"/>
      <c r="Z109" s="46"/>
    </row>
    <row r="110" spans="4:26" x14ac:dyDescent="0.25">
      <c r="D110" s="61"/>
      <c r="V110" s="61"/>
      <c r="W110" s="61"/>
      <c r="X110" s="61"/>
      <c r="Y110" s="61"/>
      <c r="Z110" s="46"/>
    </row>
    <row r="111" spans="4:26" x14ac:dyDescent="0.25">
      <c r="D111" s="61"/>
      <c r="V111" s="61"/>
      <c r="W111" s="61"/>
      <c r="X111" s="61"/>
      <c r="Y111" s="61"/>
      <c r="Z111" s="46"/>
    </row>
    <row r="112" spans="4:26" x14ac:dyDescent="0.25">
      <c r="D112" s="61"/>
      <c r="V112" s="61"/>
      <c r="W112" s="61"/>
      <c r="X112" s="61"/>
      <c r="Y112" s="61"/>
      <c r="Z112" s="46"/>
    </row>
    <row r="113" spans="4:26" x14ac:dyDescent="0.25">
      <c r="D113" s="61"/>
      <c r="V113" s="61"/>
      <c r="W113" s="61"/>
      <c r="X113" s="61"/>
      <c r="Y113" s="61"/>
      <c r="Z113" s="46"/>
    </row>
    <row r="114" spans="4:26" x14ac:dyDescent="0.25">
      <c r="D114" s="61"/>
      <c r="V114" s="61"/>
      <c r="W114" s="61"/>
      <c r="X114" s="61"/>
      <c r="Y114" s="61"/>
      <c r="Z114" s="46"/>
    </row>
    <row r="115" spans="4:26" x14ac:dyDescent="0.25">
      <c r="D115" s="61"/>
      <c r="V115" s="61"/>
      <c r="W115" s="61"/>
      <c r="X115" s="61"/>
      <c r="Y115" s="61"/>
      <c r="Z115" s="46"/>
    </row>
    <row r="116" spans="4:26" x14ac:dyDescent="0.25">
      <c r="D116" s="61"/>
      <c r="V116" s="61"/>
      <c r="W116" s="61"/>
      <c r="X116" s="61"/>
      <c r="Y116" s="61"/>
      <c r="Z116" s="46"/>
    </row>
    <row r="117" spans="4:26" x14ac:dyDescent="0.25">
      <c r="D117" s="61"/>
      <c r="V117" s="61"/>
      <c r="W117" s="61"/>
      <c r="X117" s="61"/>
      <c r="Y117" s="61"/>
      <c r="Z117" s="46"/>
    </row>
    <row r="118" spans="4:26" x14ac:dyDescent="0.25">
      <c r="D118" s="61"/>
      <c r="V118" s="61"/>
      <c r="W118" s="61"/>
      <c r="X118" s="61"/>
      <c r="Y118" s="61"/>
      <c r="Z118" s="46"/>
    </row>
    <row r="119" spans="4:26" x14ac:dyDescent="0.25">
      <c r="D119" s="61"/>
      <c r="V119" s="61"/>
      <c r="W119" s="61"/>
      <c r="X119" s="61"/>
      <c r="Y119" s="61"/>
      <c r="Z119" s="46"/>
    </row>
    <row r="120" spans="4:26" x14ac:dyDescent="0.25">
      <c r="D120" s="61"/>
      <c r="V120" s="61"/>
      <c r="W120" s="61"/>
      <c r="X120" s="61"/>
      <c r="Y120" s="61"/>
      <c r="Z120" s="46"/>
    </row>
    <row r="121" spans="4:26" x14ac:dyDescent="0.25">
      <c r="D121" s="61"/>
      <c r="V121" s="61"/>
      <c r="W121" s="61"/>
      <c r="X121" s="61"/>
      <c r="Y121" s="61"/>
      <c r="Z121" s="46"/>
    </row>
    <row r="122" spans="4:26" x14ac:dyDescent="0.25">
      <c r="D122" s="61"/>
      <c r="V122" s="61"/>
      <c r="W122" s="61"/>
      <c r="X122" s="61"/>
      <c r="Y122" s="61"/>
      <c r="Z122" s="46"/>
    </row>
    <row r="123" spans="4:26" x14ac:dyDescent="0.25">
      <c r="D123" s="61"/>
      <c r="V123" s="61"/>
      <c r="W123" s="61"/>
      <c r="X123" s="61"/>
      <c r="Y123" s="61"/>
      <c r="Z123" s="46"/>
    </row>
    <row r="124" spans="4:26" x14ac:dyDescent="0.25">
      <c r="D124" s="61"/>
      <c r="V124" s="61"/>
      <c r="W124" s="61"/>
      <c r="X124" s="61"/>
      <c r="Y124" s="61"/>
      <c r="Z124" s="46"/>
    </row>
    <row r="125" spans="4:26" x14ac:dyDescent="0.25">
      <c r="D125" s="61"/>
      <c r="V125" s="61"/>
      <c r="W125" s="61"/>
      <c r="X125" s="61"/>
      <c r="Y125" s="61"/>
      <c r="Z125" s="46"/>
    </row>
    <row r="126" spans="4:26" x14ac:dyDescent="0.25">
      <c r="D126" s="61"/>
      <c r="V126" s="61"/>
      <c r="W126" s="61"/>
      <c r="X126" s="61"/>
      <c r="Y126" s="61"/>
      <c r="Z126" s="46"/>
    </row>
    <row r="127" spans="4:26" x14ac:dyDescent="0.25">
      <c r="D127" s="61"/>
      <c r="V127" s="61"/>
      <c r="W127" s="61"/>
      <c r="X127" s="61"/>
      <c r="Y127" s="61"/>
      <c r="Z127" s="46"/>
    </row>
    <row r="128" spans="4:26" x14ac:dyDescent="0.25">
      <c r="D128" s="61"/>
      <c r="V128" s="61"/>
      <c r="W128" s="61"/>
      <c r="X128" s="61"/>
      <c r="Y128" s="61"/>
      <c r="Z128" s="46"/>
    </row>
    <row r="129" spans="4:26" x14ac:dyDescent="0.25">
      <c r="D129" s="61"/>
      <c r="V129" s="61"/>
      <c r="W129" s="61"/>
      <c r="X129" s="61"/>
      <c r="Y129" s="61"/>
      <c r="Z129" s="46"/>
    </row>
    <row r="130" spans="4:26" x14ac:dyDescent="0.25">
      <c r="D130" s="61"/>
      <c r="V130" s="61"/>
      <c r="W130" s="61"/>
      <c r="X130" s="61"/>
      <c r="Y130" s="61"/>
      <c r="Z130" s="46"/>
    </row>
    <row r="131" spans="4:26" x14ac:dyDescent="0.25">
      <c r="D131" s="61"/>
      <c r="V131" s="61"/>
      <c r="W131" s="61"/>
      <c r="X131" s="61"/>
      <c r="Y131" s="61"/>
      <c r="Z131" s="46"/>
    </row>
    <row r="132" spans="4:26" x14ac:dyDescent="0.25">
      <c r="D132" s="61"/>
      <c r="V132" s="61"/>
      <c r="W132" s="61"/>
      <c r="X132" s="61"/>
      <c r="Y132" s="61"/>
      <c r="Z132" s="46"/>
    </row>
    <row r="133" spans="4:26" x14ac:dyDescent="0.25">
      <c r="D133" s="61"/>
      <c r="V133" s="61"/>
      <c r="W133" s="61"/>
      <c r="X133" s="61"/>
      <c r="Y133" s="61"/>
      <c r="Z133" s="46"/>
    </row>
    <row r="134" spans="4:26" x14ac:dyDescent="0.25">
      <c r="D134" s="61"/>
      <c r="V134" s="61"/>
      <c r="W134" s="61"/>
      <c r="X134" s="61"/>
      <c r="Y134" s="61"/>
      <c r="Z134" s="46"/>
    </row>
    <row r="135" spans="4:26" x14ac:dyDescent="0.25">
      <c r="D135" s="61"/>
      <c r="V135" s="61"/>
      <c r="W135" s="61"/>
      <c r="X135" s="61"/>
      <c r="Y135" s="61"/>
      <c r="Z135" s="46"/>
    </row>
    <row r="136" spans="4:26" x14ac:dyDescent="0.25">
      <c r="D136" s="61"/>
      <c r="V136" s="61"/>
      <c r="W136" s="61"/>
      <c r="X136" s="61"/>
      <c r="Y136" s="61"/>
      <c r="Z136" s="46"/>
    </row>
    <row r="137" spans="4:26" x14ac:dyDescent="0.25">
      <c r="D137" s="61"/>
      <c r="V137" s="61"/>
      <c r="W137" s="61"/>
      <c r="X137" s="61"/>
      <c r="Y137" s="61"/>
      <c r="Z137" s="46"/>
    </row>
    <row r="138" spans="4:26" x14ac:dyDescent="0.25">
      <c r="D138" s="61"/>
      <c r="V138" s="61"/>
      <c r="W138" s="61"/>
      <c r="X138" s="61"/>
      <c r="Y138" s="61"/>
      <c r="Z138" s="46"/>
    </row>
    <row r="139" spans="4:26" x14ac:dyDescent="0.25">
      <c r="D139" s="61"/>
      <c r="V139" s="61"/>
      <c r="W139" s="61"/>
      <c r="X139" s="61"/>
      <c r="Y139" s="61"/>
      <c r="Z139" s="46"/>
    </row>
    <row r="140" spans="4:26" x14ac:dyDescent="0.25">
      <c r="D140" s="61"/>
      <c r="V140" s="61"/>
      <c r="W140" s="61"/>
      <c r="X140" s="61"/>
      <c r="Y140" s="61"/>
      <c r="Z140" s="46"/>
    </row>
    <row r="141" spans="4:26" x14ac:dyDescent="0.25">
      <c r="D141" s="61"/>
      <c r="V141" s="61"/>
      <c r="W141" s="61"/>
      <c r="X141" s="61"/>
      <c r="Y141" s="61"/>
      <c r="Z141" s="46"/>
    </row>
    <row r="142" spans="4:26" x14ac:dyDescent="0.25">
      <c r="D142" s="61"/>
      <c r="V142" s="61"/>
      <c r="W142" s="61"/>
      <c r="X142" s="61"/>
      <c r="Y142" s="61"/>
      <c r="Z142" s="46"/>
    </row>
    <row r="143" spans="4:26" x14ac:dyDescent="0.25">
      <c r="D143" s="61"/>
      <c r="V143" s="61"/>
      <c r="W143" s="61"/>
      <c r="X143" s="61"/>
      <c r="Y143" s="61"/>
      <c r="Z143" s="46"/>
    </row>
    <row r="144" spans="4:26" x14ac:dyDescent="0.25">
      <c r="D144" s="61"/>
      <c r="V144" s="61"/>
      <c r="W144" s="61"/>
      <c r="X144" s="61"/>
      <c r="Y144" s="61"/>
      <c r="Z144" s="46"/>
    </row>
    <row r="145" spans="4:26" x14ac:dyDescent="0.25">
      <c r="D145" s="61"/>
      <c r="V145" s="61"/>
      <c r="W145" s="61"/>
      <c r="X145" s="61"/>
      <c r="Y145" s="61"/>
      <c r="Z145" s="46"/>
    </row>
    <row r="146" spans="4:26" x14ac:dyDescent="0.25">
      <c r="D146" s="61"/>
      <c r="V146" s="61"/>
      <c r="W146" s="61"/>
      <c r="X146" s="61"/>
      <c r="Y146" s="61"/>
      <c r="Z146" s="46"/>
    </row>
    <row r="147" spans="4:26" x14ac:dyDescent="0.25">
      <c r="D147" s="61"/>
      <c r="V147" s="61"/>
      <c r="W147" s="61"/>
      <c r="X147" s="61"/>
      <c r="Y147" s="61"/>
      <c r="Z147" s="46"/>
    </row>
    <row r="148" spans="4:26" x14ac:dyDescent="0.25">
      <c r="D148" s="61"/>
      <c r="V148" s="61"/>
      <c r="W148" s="61"/>
      <c r="X148" s="61"/>
      <c r="Y148" s="61"/>
      <c r="Z148" s="46"/>
    </row>
    <row r="149" spans="4:26" x14ac:dyDescent="0.25">
      <c r="D149" s="61"/>
      <c r="V149" s="61"/>
      <c r="W149" s="61"/>
      <c r="X149" s="61"/>
      <c r="Y149" s="61"/>
      <c r="Z149" s="46"/>
    </row>
    <row r="150" spans="4:26" x14ac:dyDescent="0.25">
      <c r="D150" s="61"/>
      <c r="V150" s="61"/>
      <c r="W150" s="61"/>
      <c r="X150" s="61"/>
      <c r="Y150" s="61"/>
      <c r="Z150" s="46"/>
    </row>
    <row r="151" spans="4:26" x14ac:dyDescent="0.25">
      <c r="D151" s="61"/>
      <c r="V151" s="61"/>
      <c r="W151" s="61"/>
      <c r="X151" s="61"/>
      <c r="Y151" s="61"/>
      <c r="Z151" s="46"/>
    </row>
    <row r="152" spans="4:26" x14ac:dyDescent="0.25">
      <c r="D152" s="61"/>
      <c r="V152" s="61"/>
      <c r="W152" s="61"/>
      <c r="X152" s="61"/>
      <c r="Y152" s="61"/>
      <c r="Z152" s="46"/>
    </row>
    <row r="153" spans="4:26" x14ac:dyDescent="0.25">
      <c r="D153" s="61"/>
      <c r="V153" s="61"/>
      <c r="W153" s="61"/>
      <c r="X153" s="61"/>
      <c r="Y153" s="61"/>
      <c r="Z153" s="46"/>
    </row>
    <row r="154" spans="4:26" x14ac:dyDescent="0.25">
      <c r="D154" s="61"/>
      <c r="V154" s="61"/>
      <c r="W154" s="61"/>
      <c r="X154" s="61"/>
      <c r="Y154" s="61"/>
      <c r="Z154" s="46"/>
    </row>
    <row r="155" spans="4:26" x14ac:dyDescent="0.25">
      <c r="D155" s="61"/>
      <c r="V155" s="61"/>
      <c r="W155" s="61"/>
      <c r="X155" s="61"/>
      <c r="Y155" s="61"/>
      <c r="Z155" s="46"/>
    </row>
    <row r="156" spans="4:26" x14ac:dyDescent="0.25">
      <c r="D156" s="61"/>
      <c r="V156" s="61"/>
      <c r="W156" s="61"/>
      <c r="X156" s="61"/>
      <c r="Y156" s="61"/>
      <c r="Z156" s="46"/>
    </row>
    <row r="157" spans="4:26" x14ac:dyDescent="0.25">
      <c r="D157" s="61"/>
      <c r="V157" s="61"/>
      <c r="W157" s="61"/>
      <c r="X157" s="61"/>
      <c r="Y157" s="61"/>
      <c r="Z157" s="46"/>
    </row>
    <row r="158" spans="4:26" x14ac:dyDescent="0.25">
      <c r="D158" s="61"/>
      <c r="V158" s="61"/>
      <c r="W158" s="61"/>
      <c r="X158" s="61"/>
      <c r="Y158" s="61"/>
      <c r="Z158" s="46"/>
    </row>
    <row r="159" spans="4:26" x14ac:dyDescent="0.25">
      <c r="D159" s="61"/>
      <c r="V159" s="61"/>
      <c r="W159" s="61"/>
      <c r="X159" s="61"/>
      <c r="Y159" s="61"/>
      <c r="Z159" s="46"/>
    </row>
    <row r="160" spans="4:26" x14ac:dyDescent="0.25">
      <c r="D160" s="61"/>
      <c r="V160" s="61"/>
      <c r="W160" s="61"/>
      <c r="X160" s="61"/>
      <c r="Y160" s="61"/>
      <c r="Z160" s="46"/>
    </row>
    <row r="161" spans="4:26" x14ac:dyDescent="0.25">
      <c r="D161" s="61"/>
      <c r="V161" s="61"/>
      <c r="W161" s="61"/>
      <c r="X161" s="61"/>
      <c r="Y161" s="61"/>
      <c r="Z161" s="46"/>
    </row>
    <row r="162" spans="4:26" x14ac:dyDescent="0.25">
      <c r="D162" s="61"/>
      <c r="V162" s="61"/>
      <c r="W162" s="61"/>
      <c r="X162" s="61"/>
      <c r="Y162" s="61"/>
      <c r="Z162" s="46"/>
    </row>
    <row r="163" spans="4:26" x14ac:dyDescent="0.25">
      <c r="D163" s="61"/>
      <c r="V163" s="61"/>
      <c r="W163" s="61"/>
      <c r="X163" s="61"/>
      <c r="Y163" s="61"/>
      <c r="Z163" s="46"/>
    </row>
    <row r="164" spans="4:26" x14ac:dyDescent="0.25">
      <c r="D164" s="61"/>
      <c r="V164" s="61"/>
      <c r="W164" s="61"/>
      <c r="X164" s="61"/>
      <c r="Y164" s="61"/>
      <c r="Z164" s="46"/>
    </row>
    <row r="165" spans="4:26" x14ac:dyDescent="0.25">
      <c r="D165" s="61"/>
      <c r="V165" s="61"/>
      <c r="W165" s="61"/>
      <c r="X165" s="61"/>
      <c r="Y165" s="61"/>
      <c r="Z165" s="46"/>
    </row>
    <row r="166" spans="4:26" x14ac:dyDescent="0.25">
      <c r="D166" s="61"/>
      <c r="V166" s="61"/>
      <c r="W166" s="61"/>
      <c r="X166" s="61"/>
      <c r="Y166" s="61"/>
      <c r="Z166" s="46"/>
    </row>
    <row r="167" spans="4:26" x14ac:dyDescent="0.25">
      <c r="D167" s="61"/>
      <c r="V167" s="61"/>
      <c r="W167" s="61"/>
      <c r="X167" s="61"/>
      <c r="Y167" s="61"/>
      <c r="Z167" s="46"/>
    </row>
    <row r="168" spans="4:26" x14ac:dyDescent="0.25">
      <c r="D168" s="61"/>
      <c r="V168" s="61"/>
      <c r="W168" s="61"/>
      <c r="X168" s="61"/>
      <c r="Y168" s="61"/>
      <c r="Z168" s="46"/>
    </row>
    <row r="169" spans="4:26" x14ac:dyDescent="0.25">
      <c r="D169" s="61"/>
      <c r="V169" s="61"/>
      <c r="W169" s="61"/>
      <c r="X169" s="61"/>
      <c r="Y169" s="61"/>
      <c r="Z169" s="46"/>
    </row>
    <row r="170" spans="4:26" ht="13.9" customHeight="1" x14ac:dyDescent="0.25">
      <c r="D170" s="61"/>
      <c r="V170" s="61"/>
      <c r="W170" s="61"/>
      <c r="X170" s="61"/>
      <c r="Y170" s="61"/>
      <c r="Z170" s="46"/>
    </row>
    <row r="171" spans="4:26" x14ac:dyDescent="0.25">
      <c r="D171" s="61"/>
      <c r="V171" s="61"/>
      <c r="W171" s="61"/>
      <c r="X171" s="61"/>
      <c r="Y171" s="61"/>
      <c r="Z171" s="46"/>
    </row>
    <row r="172" spans="4:26" x14ac:dyDescent="0.25">
      <c r="D172" s="61"/>
      <c r="V172" s="61"/>
      <c r="W172" s="61"/>
      <c r="X172" s="61"/>
      <c r="Y172" s="61"/>
      <c r="Z172" s="46"/>
    </row>
    <row r="173" spans="4:26" x14ac:dyDescent="0.25">
      <c r="D173" s="61"/>
      <c r="V173" s="61"/>
      <c r="W173" s="61"/>
      <c r="X173" s="61"/>
      <c r="Y173" s="61"/>
      <c r="Z173" s="46"/>
    </row>
    <row r="174" spans="4:26" x14ac:dyDescent="0.25">
      <c r="D174" s="61"/>
      <c r="V174" s="61"/>
      <c r="W174" s="61"/>
      <c r="X174" s="61"/>
      <c r="Y174" s="61"/>
      <c r="Z174" s="46"/>
    </row>
    <row r="175" spans="4:26" x14ac:dyDescent="0.25">
      <c r="D175" s="61"/>
      <c r="V175" s="61"/>
      <c r="W175" s="61"/>
      <c r="X175" s="61"/>
      <c r="Y175" s="61"/>
      <c r="Z175" s="46"/>
    </row>
    <row r="176" spans="4:26" x14ac:dyDescent="0.25">
      <c r="D176" s="61"/>
      <c r="V176" s="61"/>
      <c r="W176" s="61"/>
      <c r="X176" s="61"/>
      <c r="Y176" s="61"/>
      <c r="Z176" s="46"/>
    </row>
    <row r="177" spans="4:26" x14ac:dyDescent="0.25">
      <c r="D177" s="61"/>
      <c r="V177" s="61"/>
      <c r="W177" s="61"/>
      <c r="X177" s="61"/>
      <c r="Y177" s="61"/>
      <c r="Z177" s="46"/>
    </row>
    <row r="178" spans="4:26" x14ac:dyDescent="0.25">
      <c r="D178" s="61"/>
      <c r="V178" s="61"/>
      <c r="W178" s="61"/>
      <c r="X178" s="61"/>
      <c r="Y178" s="61"/>
      <c r="Z178" s="46"/>
    </row>
    <row r="179" spans="4:26" x14ac:dyDescent="0.25">
      <c r="D179" s="61"/>
      <c r="V179" s="61"/>
      <c r="W179" s="61"/>
      <c r="X179" s="61"/>
      <c r="Y179" s="61"/>
      <c r="Z179" s="46"/>
    </row>
    <row r="180" spans="4:26" x14ac:dyDescent="0.25">
      <c r="D180" s="61"/>
      <c r="V180" s="61"/>
      <c r="W180" s="61"/>
      <c r="X180" s="61"/>
      <c r="Y180" s="61"/>
      <c r="Z180" s="46"/>
    </row>
    <row r="181" spans="4:26" x14ac:dyDescent="0.25">
      <c r="D181" s="61"/>
      <c r="V181" s="61"/>
      <c r="W181" s="61"/>
      <c r="X181" s="61"/>
      <c r="Y181" s="61"/>
      <c r="Z181" s="46"/>
    </row>
    <row r="182" spans="4:26" x14ac:dyDescent="0.25">
      <c r="D182" s="61"/>
      <c r="V182" s="61"/>
      <c r="W182" s="61"/>
      <c r="X182" s="61"/>
      <c r="Y182" s="61"/>
      <c r="Z182" s="46"/>
    </row>
    <row r="183" spans="4:26" x14ac:dyDescent="0.25">
      <c r="D183" s="61"/>
      <c r="V183" s="61"/>
      <c r="W183" s="61"/>
      <c r="X183" s="61"/>
      <c r="Y183" s="61"/>
      <c r="Z183" s="46"/>
    </row>
    <row r="184" spans="4:26" x14ac:dyDescent="0.25">
      <c r="D184" s="61"/>
      <c r="V184" s="61"/>
      <c r="W184" s="61"/>
      <c r="X184" s="61"/>
      <c r="Y184" s="61"/>
      <c r="Z184" s="46"/>
    </row>
    <row r="185" spans="4:26" x14ac:dyDescent="0.25">
      <c r="D185" s="61"/>
      <c r="V185" s="61"/>
      <c r="W185" s="61"/>
      <c r="X185" s="61"/>
      <c r="Y185" s="61"/>
      <c r="Z185" s="46"/>
    </row>
    <row r="186" spans="4:26" x14ac:dyDescent="0.25">
      <c r="D186" s="61"/>
      <c r="V186" s="61"/>
      <c r="W186" s="61"/>
      <c r="X186" s="61"/>
      <c r="Y186" s="61"/>
      <c r="Z186" s="46"/>
    </row>
    <row r="187" spans="4:26" x14ac:dyDescent="0.25">
      <c r="D187" s="61"/>
      <c r="V187" s="61"/>
      <c r="W187" s="61"/>
      <c r="X187" s="61"/>
      <c r="Y187" s="61"/>
      <c r="Z187" s="46"/>
    </row>
    <row r="188" spans="4:26" x14ac:dyDescent="0.25">
      <c r="D188" s="61"/>
      <c r="V188" s="61"/>
      <c r="W188" s="61"/>
      <c r="X188" s="61"/>
      <c r="Y188" s="61"/>
      <c r="Z188" s="46"/>
    </row>
    <row r="189" spans="4:26" x14ac:dyDescent="0.25">
      <c r="D189" s="61"/>
      <c r="V189" s="61"/>
      <c r="W189" s="61"/>
      <c r="X189" s="61"/>
      <c r="Y189" s="61"/>
      <c r="Z189" s="46"/>
    </row>
    <row r="190" spans="4:26" x14ac:dyDescent="0.25">
      <c r="D190" s="61"/>
      <c r="V190" s="61"/>
      <c r="W190" s="61"/>
      <c r="X190" s="61"/>
      <c r="Y190" s="61"/>
      <c r="Z190" s="46"/>
    </row>
    <row r="191" spans="4:26" x14ac:dyDescent="0.25">
      <c r="D191" s="61"/>
      <c r="V191" s="61"/>
      <c r="W191" s="61"/>
      <c r="X191" s="61"/>
      <c r="Y191" s="61"/>
      <c r="Z191" s="46"/>
    </row>
    <row r="192" spans="4:26" x14ac:dyDescent="0.25">
      <c r="D192" s="61"/>
      <c r="V192" s="61"/>
      <c r="W192" s="61"/>
      <c r="X192" s="61"/>
      <c r="Y192" s="61"/>
      <c r="Z192" s="46"/>
    </row>
    <row r="193" spans="4:26" x14ac:dyDescent="0.25">
      <c r="D193" s="61"/>
      <c r="V193" s="61"/>
      <c r="W193" s="61"/>
      <c r="X193" s="61"/>
      <c r="Y193" s="61"/>
      <c r="Z193" s="46"/>
    </row>
    <row r="194" spans="4:26" x14ac:dyDescent="0.25">
      <c r="D194" s="61"/>
      <c r="V194" s="61"/>
      <c r="W194" s="61"/>
      <c r="X194" s="61"/>
      <c r="Y194" s="61"/>
      <c r="Z194" s="46"/>
    </row>
    <row r="195" spans="4:26" x14ac:dyDescent="0.25">
      <c r="D195" s="61"/>
      <c r="V195" s="61"/>
      <c r="W195" s="61"/>
      <c r="X195" s="61"/>
      <c r="Y195" s="61"/>
      <c r="Z195" s="46"/>
    </row>
    <row r="196" spans="4:26" x14ac:dyDescent="0.25">
      <c r="D196" s="61"/>
      <c r="V196" s="61"/>
      <c r="W196" s="61"/>
      <c r="X196" s="61"/>
      <c r="Y196" s="61"/>
      <c r="Z196" s="46"/>
    </row>
    <row r="197" spans="4:26" x14ac:dyDescent="0.25">
      <c r="D197" s="61"/>
      <c r="V197" s="61"/>
      <c r="W197" s="61"/>
      <c r="X197" s="61"/>
      <c r="Y197" s="61"/>
      <c r="Z197" s="46"/>
    </row>
    <row r="198" spans="4:26" x14ac:dyDescent="0.25">
      <c r="D198" s="61"/>
      <c r="V198" s="61"/>
      <c r="W198" s="61"/>
      <c r="X198" s="61"/>
      <c r="Y198" s="61"/>
      <c r="Z198" s="46"/>
    </row>
    <row r="199" spans="4:26" x14ac:dyDescent="0.25">
      <c r="D199" s="61"/>
      <c r="V199" s="61"/>
      <c r="W199" s="61"/>
      <c r="X199" s="61"/>
      <c r="Y199" s="61"/>
      <c r="Z199" s="46"/>
    </row>
    <row r="200" spans="4:26" x14ac:dyDescent="0.25">
      <c r="D200" s="61"/>
      <c r="V200" s="61"/>
      <c r="W200" s="61"/>
      <c r="X200" s="61"/>
      <c r="Y200" s="61"/>
      <c r="Z200" s="46"/>
    </row>
    <row r="201" spans="4:26" x14ac:dyDescent="0.25">
      <c r="D201" s="61"/>
      <c r="V201" s="61"/>
      <c r="W201" s="61"/>
      <c r="X201" s="61"/>
      <c r="Y201" s="61"/>
      <c r="Z201" s="46"/>
    </row>
    <row r="202" spans="4:26" x14ac:dyDescent="0.25">
      <c r="D202" s="61"/>
      <c r="V202" s="61"/>
      <c r="W202" s="61"/>
      <c r="X202" s="61"/>
      <c r="Y202" s="61"/>
      <c r="Z202" s="46"/>
    </row>
    <row r="203" spans="4:26" x14ac:dyDescent="0.25">
      <c r="D203" s="61"/>
      <c r="V203" s="61"/>
      <c r="W203" s="61"/>
      <c r="X203" s="61"/>
      <c r="Y203" s="61"/>
      <c r="Z203" s="46"/>
    </row>
    <row r="204" spans="4:26" x14ac:dyDescent="0.25">
      <c r="D204" s="61"/>
      <c r="V204" s="61"/>
      <c r="W204" s="61"/>
      <c r="X204" s="61"/>
      <c r="Y204" s="61"/>
      <c r="Z204" s="46"/>
    </row>
    <row r="205" spans="4:26" x14ac:dyDescent="0.25">
      <c r="D205" s="61"/>
      <c r="V205" s="61"/>
      <c r="W205" s="61"/>
      <c r="X205" s="61"/>
      <c r="Y205" s="61"/>
      <c r="Z205" s="46"/>
    </row>
    <row r="206" spans="4:26" x14ac:dyDescent="0.25">
      <c r="D206" s="61"/>
      <c r="V206" s="61"/>
      <c r="W206" s="61"/>
      <c r="X206" s="61"/>
      <c r="Y206" s="61"/>
      <c r="Z206" s="46"/>
    </row>
    <row r="207" spans="4:26" x14ac:dyDescent="0.25">
      <c r="D207" s="61"/>
      <c r="V207" s="61"/>
      <c r="W207" s="61"/>
      <c r="X207" s="61"/>
      <c r="Y207" s="61"/>
      <c r="Z207" s="46"/>
    </row>
    <row r="208" spans="4:26" x14ac:dyDescent="0.25">
      <c r="D208" s="61"/>
      <c r="V208" s="61"/>
      <c r="W208" s="61"/>
      <c r="X208" s="61"/>
      <c r="Y208" s="61"/>
      <c r="Z208" s="46"/>
    </row>
    <row r="209" spans="4:26" x14ac:dyDescent="0.25">
      <c r="D209" s="61"/>
      <c r="V209" s="61"/>
      <c r="W209" s="61"/>
      <c r="X209" s="61"/>
      <c r="Y209" s="61"/>
      <c r="Z209" s="46"/>
    </row>
    <row r="210" spans="4:26" x14ac:dyDescent="0.25">
      <c r="D210" s="61"/>
      <c r="V210" s="61"/>
      <c r="W210" s="61"/>
      <c r="X210" s="61"/>
      <c r="Y210" s="61"/>
      <c r="Z210" s="46"/>
    </row>
    <row r="211" spans="4:26" x14ac:dyDescent="0.25">
      <c r="D211" s="61"/>
      <c r="V211" s="61"/>
      <c r="W211" s="61"/>
      <c r="X211" s="61"/>
      <c r="Y211" s="61"/>
      <c r="Z211" s="46"/>
    </row>
    <row r="212" spans="4:26" x14ac:dyDescent="0.25">
      <c r="D212" s="61"/>
      <c r="V212" s="61"/>
      <c r="W212" s="61"/>
      <c r="X212" s="61"/>
      <c r="Y212" s="61"/>
      <c r="Z212" s="46"/>
    </row>
    <row r="213" spans="4:26" x14ac:dyDescent="0.25">
      <c r="D213" s="61"/>
      <c r="V213" s="61"/>
      <c r="W213" s="61"/>
      <c r="X213" s="61"/>
      <c r="Y213" s="61"/>
      <c r="Z213" s="46"/>
    </row>
    <row r="214" spans="4:26" x14ac:dyDescent="0.25">
      <c r="D214" s="61"/>
      <c r="V214" s="61"/>
      <c r="W214" s="61"/>
      <c r="X214" s="61"/>
      <c r="Y214" s="61"/>
      <c r="Z214" s="46"/>
    </row>
    <row r="215" spans="4:26" x14ac:dyDescent="0.25">
      <c r="D215" s="61"/>
      <c r="V215" s="61"/>
      <c r="W215" s="61"/>
      <c r="X215" s="61"/>
      <c r="Y215" s="61"/>
      <c r="Z215" s="46"/>
    </row>
    <row r="216" spans="4:26" x14ac:dyDescent="0.25">
      <c r="D216" s="61"/>
      <c r="V216" s="61"/>
      <c r="W216" s="61"/>
      <c r="X216" s="61"/>
      <c r="Y216" s="61"/>
      <c r="Z216" s="46"/>
    </row>
    <row r="217" spans="4:26" x14ac:dyDescent="0.25">
      <c r="D217" s="61"/>
      <c r="V217" s="61"/>
      <c r="W217" s="61"/>
      <c r="X217" s="61"/>
      <c r="Y217" s="61"/>
      <c r="Z217" s="46"/>
    </row>
    <row r="218" spans="4:26" x14ac:dyDescent="0.25">
      <c r="D218" s="61"/>
      <c r="V218" s="61"/>
      <c r="W218" s="61"/>
      <c r="X218" s="61"/>
      <c r="Y218" s="61"/>
      <c r="Z218" s="46"/>
    </row>
    <row r="219" spans="4:26" x14ac:dyDescent="0.25">
      <c r="D219" s="61"/>
      <c r="V219" s="61"/>
      <c r="W219" s="61"/>
      <c r="X219" s="61"/>
      <c r="Y219" s="61"/>
      <c r="Z219" s="46"/>
    </row>
    <row r="220" spans="4:26" x14ac:dyDescent="0.25">
      <c r="D220" s="61"/>
      <c r="V220" s="61"/>
      <c r="W220" s="61"/>
      <c r="X220" s="61"/>
      <c r="Y220" s="61"/>
      <c r="Z220" s="46"/>
    </row>
    <row r="221" spans="4:26" x14ac:dyDescent="0.25">
      <c r="D221" s="61"/>
      <c r="V221" s="61"/>
      <c r="W221" s="61"/>
      <c r="X221" s="61"/>
      <c r="Y221" s="61"/>
      <c r="Z221" s="46"/>
    </row>
    <row r="222" spans="4:26" x14ac:dyDescent="0.25">
      <c r="D222" s="61"/>
      <c r="V222" s="61"/>
      <c r="W222" s="61"/>
      <c r="X222" s="61"/>
      <c r="Y222" s="61"/>
      <c r="Z222" s="46"/>
    </row>
    <row r="223" spans="4:26" x14ac:dyDescent="0.25">
      <c r="D223" s="61"/>
      <c r="V223" s="61"/>
      <c r="W223" s="61"/>
      <c r="X223" s="61"/>
      <c r="Y223" s="61"/>
      <c r="Z223" s="46"/>
    </row>
    <row r="224" spans="4:26" x14ac:dyDescent="0.25">
      <c r="D224" s="61"/>
      <c r="V224" s="61"/>
      <c r="W224" s="61"/>
      <c r="X224" s="61"/>
      <c r="Y224" s="61"/>
      <c r="Z224" s="46"/>
    </row>
    <row r="225" spans="4:26" x14ac:dyDescent="0.25">
      <c r="D225" s="61"/>
      <c r="V225" s="61"/>
      <c r="W225" s="61"/>
      <c r="X225" s="61"/>
      <c r="Y225" s="61"/>
      <c r="Z225" s="46"/>
    </row>
    <row r="226" spans="4:26" x14ac:dyDescent="0.25">
      <c r="D226" s="61"/>
      <c r="V226" s="61"/>
      <c r="W226" s="61"/>
      <c r="X226" s="61"/>
      <c r="Y226" s="61"/>
      <c r="Z226" s="46"/>
    </row>
    <row r="227" spans="4:26" x14ac:dyDescent="0.25">
      <c r="D227" s="61"/>
      <c r="V227" s="61"/>
      <c r="W227" s="61"/>
      <c r="X227" s="61"/>
      <c r="Y227" s="61"/>
      <c r="Z227" s="46"/>
    </row>
    <row r="228" spans="4:26" x14ac:dyDescent="0.25">
      <c r="D228" s="61"/>
      <c r="V228" s="61"/>
      <c r="W228" s="61"/>
      <c r="X228" s="61"/>
      <c r="Y228" s="61"/>
      <c r="Z228" s="46"/>
    </row>
    <row r="229" spans="4:26" x14ac:dyDescent="0.25">
      <c r="D229" s="61"/>
      <c r="V229" s="61"/>
      <c r="W229" s="61"/>
      <c r="X229" s="61"/>
      <c r="Y229" s="61"/>
      <c r="Z229" s="46"/>
    </row>
    <row r="230" spans="4:26" x14ac:dyDescent="0.25">
      <c r="D230" s="61"/>
      <c r="V230" s="61"/>
      <c r="W230" s="61"/>
      <c r="X230" s="61"/>
      <c r="Y230" s="61"/>
      <c r="Z230" s="46"/>
    </row>
    <row r="231" spans="4:26" x14ac:dyDescent="0.25">
      <c r="D231" s="61"/>
      <c r="V231" s="61"/>
      <c r="W231" s="61"/>
      <c r="X231" s="61"/>
      <c r="Y231" s="61"/>
      <c r="Z231" s="46"/>
    </row>
    <row r="232" spans="4:26" x14ac:dyDescent="0.25">
      <c r="D232" s="61"/>
      <c r="V232" s="61"/>
      <c r="W232" s="61"/>
      <c r="X232" s="61"/>
      <c r="Y232" s="61"/>
      <c r="Z232" s="46"/>
    </row>
    <row r="233" spans="4:26" x14ac:dyDescent="0.25">
      <c r="D233" s="61"/>
      <c r="V233" s="61"/>
      <c r="W233" s="61"/>
      <c r="X233" s="61"/>
      <c r="Y233" s="61"/>
      <c r="Z233" s="46"/>
    </row>
    <row r="234" spans="4:26" x14ac:dyDescent="0.25">
      <c r="D234" s="61"/>
      <c r="V234" s="61"/>
      <c r="W234" s="61"/>
      <c r="X234" s="61"/>
      <c r="Y234" s="61"/>
      <c r="Z234" s="46"/>
    </row>
    <row r="235" spans="4:26" x14ac:dyDescent="0.25">
      <c r="D235" s="61"/>
      <c r="V235" s="61"/>
      <c r="W235" s="61"/>
      <c r="X235" s="61"/>
      <c r="Y235" s="61"/>
      <c r="Z235" s="46"/>
    </row>
    <row r="236" spans="4:26" x14ac:dyDescent="0.25">
      <c r="D236" s="61"/>
      <c r="V236" s="61"/>
      <c r="W236" s="61"/>
      <c r="X236" s="61"/>
      <c r="Y236" s="61"/>
      <c r="Z236" s="46"/>
    </row>
    <row r="237" spans="4:26" x14ac:dyDescent="0.25">
      <c r="D237" s="61"/>
      <c r="V237" s="61"/>
      <c r="W237" s="61"/>
      <c r="X237" s="61"/>
      <c r="Y237" s="61"/>
      <c r="Z237" s="46"/>
    </row>
    <row r="238" spans="4:26" x14ac:dyDescent="0.25">
      <c r="D238" s="61"/>
      <c r="V238" s="61"/>
      <c r="W238" s="61"/>
      <c r="X238" s="61"/>
      <c r="Y238" s="61"/>
      <c r="Z238" s="46"/>
    </row>
    <row r="239" spans="4:26" x14ac:dyDescent="0.25">
      <c r="D239" s="61"/>
      <c r="V239" s="61"/>
      <c r="W239" s="61"/>
      <c r="X239" s="61"/>
      <c r="Y239" s="61"/>
      <c r="Z239" s="46"/>
    </row>
    <row r="240" spans="4:26" x14ac:dyDescent="0.25">
      <c r="D240" s="61"/>
      <c r="V240" s="61"/>
      <c r="W240" s="61"/>
      <c r="X240" s="61"/>
      <c r="Y240" s="61"/>
      <c r="Z240" s="46"/>
    </row>
    <row r="241" spans="4:26" x14ac:dyDescent="0.25">
      <c r="D241" s="61"/>
      <c r="V241" s="61"/>
      <c r="W241" s="61"/>
      <c r="X241" s="61"/>
      <c r="Y241" s="61"/>
      <c r="Z241" s="46"/>
    </row>
    <row r="242" spans="4:26" x14ac:dyDescent="0.25">
      <c r="D242" s="61"/>
      <c r="V242" s="61"/>
      <c r="W242" s="61"/>
      <c r="X242" s="61"/>
      <c r="Y242" s="61"/>
      <c r="Z242" s="46"/>
    </row>
    <row r="243" spans="4:26" x14ac:dyDescent="0.25">
      <c r="D243" s="61"/>
      <c r="V243" s="61"/>
      <c r="W243" s="61"/>
      <c r="X243" s="61"/>
      <c r="Y243" s="61"/>
      <c r="Z243" s="46"/>
    </row>
    <row r="244" spans="4:26" x14ac:dyDescent="0.25">
      <c r="D244" s="61"/>
      <c r="V244" s="61"/>
      <c r="W244" s="61"/>
      <c r="X244" s="61"/>
      <c r="Y244" s="61"/>
      <c r="Z244" s="46"/>
    </row>
    <row r="245" spans="4:26" ht="13.9" customHeight="1" x14ac:dyDescent="0.25">
      <c r="D245" s="61"/>
      <c r="V245" s="61"/>
      <c r="W245" s="61"/>
      <c r="X245" s="61"/>
      <c r="Y245" s="61"/>
      <c r="Z245" s="46"/>
    </row>
    <row r="246" spans="4:26" x14ac:dyDescent="0.25">
      <c r="D246" s="61"/>
      <c r="V246" s="61"/>
      <c r="W246" s="61"/>
      <c r="X246" s="61"/>
      <c r="Y246" s="61"/>
      <c r="Z246" s="46"/>
    </row>
    <row r="247" spans="4:26" x14ac:dyDescent="0.25">
      <c r="D247" s="61"/>
      <c r="V247" s="61"/>
      <c r="W247" s="61"/>
      <c r="X247" s="61"/>
      <c r="Y247" s="61"/>
      <c r="Z247" s="46"/>
    </row>
    <row r="248" spans="4:26" x14ac:dyDescent="0.25">
      <c r="D248" s="61"/>
      <c r="V248" s="61"/>
      <c r="W248" s="61"/>
      <c r="X248" s="61"/>
      <c r="Y248" s="61"/>
      <c r="Z248" s="46"/>
    </row>
    <row r="249" spans="4:26" x14ac:dyDescent="0.25">
      <c r="D249" s="61"/>
      <c r="V249" s="61"/>
      <c r="W249" s="61"/>
      <c r="X249" s="61"/>
      <c r="Y249" s="61"/>
      <c r="Z249" s="46"/>
    </row>
    <row r="250" spans="4:26" x14ac:dyDescent="0.25">
      <c r="D250" s="61"/>
      <c r="V250" s="61"/>
      <c r="W250" s="61"/>
      <c r="X250" s="61"/>
      <c r="Y250" s="61"/>
      <c r="Z250" s="46"/>
    </row>
    <row r="251" spans="4:26" x14ac:dyDescent="0.25">
      <c r="D251" s="61"/>
      <c r="V251" s="61"/>
      <c r="W251" s="61"/>
      <c r="X251" s="61"/>
      <c r="Y251" s="61"/>
      <c r="Z251" s="46"/>
    </row>
    <row r="252" spans="4:26" x14ac:dyDescent="0.25">
      <c r="D252" s="61"/>
      <c r="V252" s="61"/>
      <c r="W252" s="61"/>
      <c r="X252" s="61"/>
      <c r="Y252" s="61"/>
      <c r="Z252" s="46"/>
    </row>
    <row r="253" spans="4:26" x14ac:dyDescent="0.25">
      <c r="D253" s="61"/>
      <c r="V253" s="61"/>
      <c r="W253" s="61"/>
      <c r="X253" s="61"/>
      <c r="Y253" s="61"/>
      <c r="Z253" s="46"/>
    </row>
    <row r="254" spans="4:26" x14ac:dyDescent="0.25">
      <c r="D254" s="61"/>
      <c r="V254" s="61"/>
      <c r="W254" s="61"/>
      <c r="X254" s="61"/>
      <c r="Y254" s="61"/>
      <c r="Z254" s="46"/>
    </row>
    <row r="255" spans="4:26" x14ac:dyDescent="0.25">
      <c r="D255" s="61"/>
      <c r="V255" s="61"/>
      <c r="W255" s="61"/>
      <c r="X255" s="61"/>
      <c r="Y255" s="61"/>
      <c r="Z255" s="46"/>
    </row>
    <row r="256" spans="4:26" x14ac:dyDescent="0.25">
      <c r="D256" s="61"/>
      <c r="V256" s="61"/>
      <c r="W256" s="61"/>
      <c r="X256" s="61"/>
      <c r="Y256" s="61"/>
      <c r="Z256" s="46"/>
    </row>
    <row r="257" spans="4:26" x14ac:dyDescent="0.25">
      <c r="D257" s="61"/>
      <c r="V257" s="61"/>
      <c r="W257" s="61"/>
      <c r="X257" s="61"/>
      <c r="Y257" s="61"/>
      <c r="Z257" s="46"/>
    </row>
    <row r="258" spans="4:26" x14ac:dyDescent="0.25">
      <c r="D258" s="61"/>
      <c r="V258" s="61"/>
      <c r="W258" s="61"/>
      <c r="X258" s="61"/>
      <c r="Y258" s="61"/>
      <c r="Z258" s="46"/>
    </row>
    <row r="259" spans="4:26" x14ac:dyDescent="0.25">
      <c r="D259" s="61"/>
      <c r="V259" s="61"/>
      <c r="W259" s="61"/>
      <c r="X259" s="61"/>
      <c r="Y259" s="61"/>
      <c r="Z259" s="46"/>
    </row>
    <row r="260" spans="4:26" x14ac:dyDescent="0.25">
      <c r="D260" s="61"/>
      <c r="V260" s="61"/>
      <c r="W260" s="61"/>
      <c r="X260" s="61"/>
      <c r="Y260" s="61"/>
      <c r="Z260" s="46"/>
    </row>
    <row r="261" spans="4:26" x14ac:dyDescent="0.25">
      <c r="D261" s="61"/>
      <c r="V261" s="61"/>
      <c r="W261" s="61"/>
      <c r="X261" s="61"/>
      <c r="Y261" s="61"/>
      <c r="Z261" s="46"/>
    </row>
    <row r="262" spans="4:26" x14ac:dyDescent="0.25">
      <c r="D262" s="61"/>
      <c r="V262" s="61"/>
      <c r="W262" s="61"/>
      <c r="X262" s="61"/>
      <c r="Y262" s="61"/>
      <c r="Z262" s="46"/>
    </row>
    <row r="263" spans="4:26" x14ac:dyDescent="0.25">
      <c r="D263" s="61"/>
      <c r="V263" s="61"/>
      <c r="W263" s="61"/>
      <c r="X263" s="61"/>
      <c r="Y263" s="61"/>
      <c r="Z263" s="46"/>
    </row>
    <row r="264" spans="4:26" x14ac:dyDescent="0.25">
      <c r="D264" s="61"/>
      <c r="V264" s="61"/>
      <c r="W264" s="61"/>
      <c r="X264" s="61"/>
      <c r="Y264" s="61"/>
      <c r="Z264" s="46"/>
    </row>
    <row r="265" spans="4:26" x14ac:dyDescent="0.25">
      <c r="D265" s="61"/>
      <c r="V265" s="61"/>
      <c r="W265" s="61"/>
      <c r="X265" s="61"/>
      <c r="Y265" s="61"/>
      <c r="Z265" s="46"/>
    </row>
    <row r="266" spans="4:26" x14ac:dyDescent="0.25">
      <c r="D266" s="61"/>
      <c r="V266" s="61"/>
      <c r="W266" s="61"/>
      <c r="X266" s="61"/>
      <c r="Y266" s="61"/>
      <c r="Z266" s="46"/>
    </row>
    <row r="267" spans="4:26" x14ac:dyDescent="0.25">
      <c r="D267" s="61"/>
      <c r="V267" s="61"/>
      <c r="W267" s="61"/>
      <c r="X267" s="61"/>
      <c r="Y267" s="61"/>
      <c r="Z267" s="46"/>
    </row>
    <row r="268" spans="4:26" x14ac:dyDescent="0.25">
      <c r="D268" s="61"/>
      <c r="V268" s="61"/>
      <c r="W268" s="61"/>
      <c r="X268" s="61"/>
      <c r="Y268" s="61"/>
      <c r="Z268" s="46"/>
    </row>
    <row r="269" spans="4:26" x14ac:dyDescent="0.25">
      <c r="D269" s="61"/>
      <c r="V269" s="61"/>
      <c r="W269" s="61"/>
      <c r="X269" s="61"/>
      <c r="Y269" s="61"/>
      <c r="Z269" s="46"/>
    </row>
    <row r="270" spans="4:26" x14ac:dyDescent="0.25">
      <c r="D270" s="61"/>
      <c r="V270" s="61"/>
      <c r="W270" s="61"/>
      <c r="X270" s="61"/>
      <c r="Y270" s="61"/>
      <c r="Z270" s="46"/>
    </row>
    <row r="271" spans="4:26" x14ac:dyDescent="0.25">
      <c r="D271" s="61"/>
      <c r="V271" s="61"/>
      <c r="W271" s="61"/>
      <c r="X271" s="61"/>
      <c r="Y271" s="61"/>
      <c r="Z271" s="46"/>
    </row>
    <row r="272" spans="4:26" x14ac:dyDescent="0.25">
      <c r="D272" s="61"/>
      <c r="V272" s="61"/>
      <c r="W272" s="61"/>
      <c r="X272" s="61"/>
      <c r="Y272" s="61"/>
      <c r="Z272" s="46"/>
    </row>
    <row r="273" spans="4:26" x14ac:dyDescent="0.25">
      <c r="D273" s="61"/>
      <c r="V273" s="61"/>
      <c r="W273" s="61"/>
      <c r="X273" s="61"/>
      <c r="Y273" s="61"/>
      <c r="Z273" s="46"/>
    </row>
    <row r="274" spans="4:26" x14ac:dyDescent="0.25">
      <c r="D274" s="61"/>
      <c r="V274" s="61"/>
      <c r="W274" s="61"/>
      <c r="X274" s="61"/>
      <c r="Y274" s="61"/>
      <c r="Z274" s="46"/>
    </row>
    <row r="275" spans="4:26" x14ac:dyDescent="0.25">
      <c r="D275" s="61"/>
      <c r="V275" s="61"/>
      <c r="W275" s="61"/>
      <c r="X275" s="61"/>
      <c r="Y275" s="61"/>
      <c r="Z275" s="46"/>
    </row>
    <row r="276" spans="4:26" x14ac:dyDescent="0.25">
      <c r="D276" s="61"/>
      <c r="V276" s="61"/>
      <c r="W276" s="61"/>
      <c r="X276" s="61"/>
      <c r="Y276" s="61"/>
      <c r="Z276" s="46"/>
    </row>
    <row r="277" spans="4:26" x14ac:dyDescent="0.25">
      <c r="D277" s="61"/>
      <c r="V277" s="61"/>
      <c r="W277" s="61"/>
      <c r="X277" s="61"/>
      <c r="Y277" s="61"/>
      <c r="Z277" s="46"/>
    </row>
    <row r="278" spans="4:26" x14ac:dyDescent="0.25">
      <c r="D278" s="61"/>
      <c r="V278" s="61"/>
      <c r="W278" s="61"/>
      <c r="X278" s="61"/>
      <c r="Y278" s="61"/>
      <c r="Z278" s="46"/>
    </row>
    <row r="279" spans="4:26" x14ac:dyDescent="0.25">
      <c r="D279" s="61"/>
      <c r="V279" s="61"/>
      <c r="W279" s="61"/>
      <c r="X279" s="61"/>
      <c r="Y279" s="61"/>
      <c r="Z279" s="46"/>
    </row>
    <row r="280" spans="4:26" x14ac:dyDescent="0.25">
      <c r="D280" s="61"/>
      <c r="V280" s="61"/>
      <c r="W280" s="61"/>
      <c r="X280" s="61"/>
      <c r="Y280" s="61"/>
      <c r="Z280" s="46"/>
    </row>
    <row r="281" spans="4:26" x14ac:dyDescent="0.25">
      <c r="D281" s="61"/>
      <c r="V281" s="61"/>
      <c r="W281" s="61"/>
      <c r="X281" s="61"/>
      <c r="Y281" s="61"/>
      <c r="Z281" s="46"/>
    </row>
    <row r="282" spans="4:26" x14ac:dyDescent="0.25">
      <c r="D282" s="61"/>
      <c r="V282" s="61"/>
      <c r="W282" s="61"/>
      <c r="X282" s="61"/>
      <c r="Y282" s="61"/>
      <c r="Z282" s="46"/>
    </row>
    <row r="283" spans="4:26" x14ac:dyDescent="0.25">
      <c r="D283" s="61"/>
      <c r="V283" s="61"/>
      <c r="W283" s="61"/>
      <c r="X283" s="61"/>
      <c r="Y283" s="61"/>
      <c r="Z283" s="46"/>
    </row>
    <row r="284" spans="4:26" x14ac:dyDescent="0.25">
      <c r="D284" s="61"/>
      <c r="V284" s="61"/>
      <c r="W284" s="61"/>
      <c r="X284" s="61"/>
      <c r="Y284" s="61"/>
      <c r="Z284" s="46"/>
    </row>
    <row r="285" spans="4:26" x14ac:dyDescent="0.25">
      <c r="D285" s="61"/>
      <c r="V285" s="61"/>
      <c r="W285" s="61"/>
      <c r="X285" s="61"/>
      <c r="Y285" s="61"/>
      <c r="Z285" s="46"/>
    </row>
    <row r="286" spans="4:26" x14ac:dyDescent="0.25">
      <c r="D286" s="61"/>
      <c r="V286" s="61"/>
      <c r="W286" s="61"/>
      <c r="X286" s="61"/>
      <c r="Y286" s="61"/>
      <c r="Z286" s="46"/>
    </row>
    <row r="287" spans="4:26" x14ac:dyDescent="0.25">
      <c r="D287" s="61"/>
      <c r="V287" s="61"/>
      <c r="W287" s="61"/>
      <c r="X287" s="61"/>
      <c r="Y287" s="61"/>
      <c r="Z287" s="46"/>
    </row>
    <row r="288" spans="4:26" x14ac:dyDescent="0.25">
      <c r="D288" s="61"/>
      <c r="V288" s="61"/>
      <c r="W288" s="61"/>
      <c r="X288" s="61"/>
      <c r="Y288" s="61"/>
      <c r="Z288" s="46"/>
    </row>
    <row r="289" spans="4:26" x14ac:dyDescent="0.25">
      <c r="D289" s="61"/>
      <c r="V289" s="61"/>
      <c r="W289" s="61"/>
      <c r="X289" s="61"/>
      <c r="Y289" s="61"/>
      <c r="Z289" s="46"/>
    </row>
    <row r="290" spans="4:26" x14ac:dyDescent="0.25">
      <c r="D290" s="61"/>
      <c r="V290" s="61"/>
      <c r="W290" s="61"/>
      <c r="X290" s="61"/>
      <c r="Y290" s="61"/>
      <c r="Z290" s="46"/>
    </row>
    <row r="291" spans="4:26" x14ac:dyDescent="0.25">
      <c r="D291" s="61"/>
      <c r="V291" s="61"/>
      <c r="W291" s="61"/>
      <c r="X291" s="61"/>
      <c r="Y291" s="61"/>
      <c r="Z291" s="46"/>
    </row>
    <row r="292" spans="4:26" x14ac:dyDescent="0.25">
      <c r="D292" s="61"/>
      <c r="V292" s="61"/>
      <c r="W292" s="61"/>
      <c r="X292" s="61"/>
      <c r="Y292" s="61"/>
      <c r="Z292" s="46"/>
    </row>
    <row r="293" spans="4:26" x14ac:dyDescent="0.25">
      <c r="D293" s="61"/>
      <c r="V293" s="61"/>
      <c r="W293" s="61"/>
      <c r="X293" s="61"/>
      <c r="Y293" s="61"/>
      <c r="Z293" s="46"/>
    </row>
    <row r="294" spans="4:26" x14ac:dyDescent="0.25">
      <c r="D294" s="61"/>
      <c r="V294" s="61"/>
      <c r="W294" s="61"/>
      <c r="X294" s="61"/>
      <c r="Y294" s="61"/>
      <c r="Z294" s="46"/>
    </row>
    <row r="295" spans="4:26" x14ac:dyDescent="0.25">
      <c r="D295" s="61"/>
      <c r="V295" s="61"/>
      <c r="W295" s="61"/>
      <c r="X295" s="61"/>
      <c r="Y295" s="61"/>
      <c r="Z295" s="46"/>
    </row>
    <row r="296" spans="4:26" x14ac:dyDescent="0.25">
      <c r="D296" s="61"/>
      <c r="V296" s="61"/>
      <c r="W296" s="61"/>
      <c r="X296" s="61"/>
      <c r="Y296" s="61"/>
      <c r="Z296" s="46"/>
    </row>
    <row r="297" spans="4:26" x14ac:dyDescent="0.25">
      <c r="D297" s="61"/>
      <c r="V297" s="61"/>
      <c r="W297" s="61"/>
      <c r="X297" s="61"/>
      <c r="Y297" s="61"/>
      <c r="Z297" s="46"/>
    </row>
    <row r="298" spans="4:26" x14ac:dyDescent="0.25">
      <c r="D298" s="61"/>
      <c r="V298" s="61"/>
      <c r="W298" s="61"/>
      <c r="X298" s="61"/>
      <c r="Y298" s="61"/>
      <c r="Z298" s="46"/>
    </row>
    <row r="299" spans="4:26" x14ac:dyDescent="0.25">
      <c r="D299" s="61"/>
      <c r="V299" s="61"/>
      <c r="W299" s="61"/>
      <c r="X299" s="61"/>
      <c r="Y299" s="61"/>
      <c r="Z299" s="46"/>
    </row>
    <row r="300" spans="4:26" x14ac:dyDescent="0.25">
      <c r="D300" s="61"/>
      <c r="V300" s="61"/>
      <c r="W300" s="61"/>
      <c r="X300" s="61"/>
      <c r="Y300" s="61"/>
      <c r="Z300" s="46"/>
    </row>
    <row r="301" spans="4:26" x14ac:dyDescent="0.25">
      <c r="D301" s="61"/>
      <c r="V301" s="61"/>
      <c r="W301" s="61"/>
      <c r="X301" s="61"/>
      <c r="Y301" s="61"/>
      <c r="Z301" s="46"/>
    </row>
    <row r="302" spans="4:26" x14ac:dyDescent="0.25">
      <c r="D302" s="61"/>
      <c r="V302" s="61"/>
      <c r="W302" s="61"/>
      <c r="X302" s="61"/>
      <c r="Y302" s="61"/>
      <c r="Z302" s="46"/>
    </row>
    <row r="303" spans="4:26" x14ac:dyDescent="0.25">
      <c r="D303" s="61"/>
      <c r="V303" s="61"/>
      <c r="W303" s="61"/>
      <c r="X303" s="61"/>
      <c r="Y303" s="61"/>
      <c r="Z303" s="46"/>
    </row>
    <row r="304" spans="4:26" x14ac:dyDescent="0.25">
      <c r="D304" s="61"/>
      <c r="V304" s="61"/>
      <c r="W304" s="61"/>
      <c r="X304" s="61"/>
      <c r="Y304" s="61"/>
      <c r="Z304" s="46"/>
    </row>
    <row r="305" spans="4:26" x14ac:dyDescent="0.25">
      <c r="D305" s="61"/>
      <c r="V305" s="61"/>
      <c r="W305" s="61"/>
      <c r="X305" s="61"/>
      <c r="Y305" s="61"/>
      <c r="Z305" s="46"/>
    </row>
    <row r="306" spans="4:26" x14ac:dyDescent="0.25">
      <c r="D306" s="61"/>
      <c r="V306" s="61"/>
      <c r="W306" s="61"/>
      <c r="X306" s="61"/>
      <c r="Y306" s="61"/>
      <c r="Z306" s="46"/>
    </row>
    <row r="307" spans="4:26" x14ac:dyDescent="0.25">
      <c r="D307" s="61"/>
      <c r="V307" s="61"/>
      <c r="W307" s="61"/>
      <c r="X307" s="61"/>
      <c r="Y307" s="61"/>
      <c r="Z307" s="46"/>
    </row>
    <row r="308" spans="4:26" x14ac:dyDescent="0.25">
      <c r="D308" s="61"/>
      <c r="V308" s="61"/>
      <c r="W308" s="61"/>
      <c r="X308" s="61"/>
      <c r="Y308" s="61"/>
      <c r="Z308" s="46"/>
    </row>
    <row r="309" spans="4:26" x14ac:dyDescent="0.25">
      <c r="D309" s="61"/>
      <c r="V309" s="61"/>
      <c r="W309" s="61"/>
      <c r="X309" s="61"/>
      <c r="Y309" s="61"/>
      <c r="Z309" s="46"/>
    </row>
    <row r="310" spans="4:26" x14ac:dyDescent="0.25">
      <c r="D310" s="61"/>
      <c r="V310" s="61"/>
      <c r="W310" s="61"/>
      <c r="X310" s="61"/>
      <c r="Y310" s="61"/>
      <c r="Z310" s="46"/>
    </row>
    <row r="311" spans="4:26" x14ac:dyDescent="0.25">
      <c r="D311" s="61"/>
      <c r="V311" s="61"/>
      <c r="W311" s="61"/>
      <c r="X311" s="61"/>
      <c r="Y311" s="61"/>
      <c r="Z311" s="46"/>
    </row>
    <row r="312" spans="4:26" x14ac:dyDescent="0.25">
      <c r="D312" s="61"/>
      <c r="V312" s="61"/>
      <c r="W312" s="61"/>
      <c r="X312" s="61"/>
      <c r="Y312" s="61"/>
      <c r="Z312" s="46"/>
    </row>
    <row r="313" spans="4:26" x14ac:dyDescent="0.25">
      <c r="D313" s="61"/>
      <c r="V313" s="61"/>
      <c r="W313" s="61"/>
      <c r="X313" s="61"/>
      <c r="Y313" s="61"/>
      <c r="Z313" s="46"/>
    </row>
    <row r="314" spans="4:26" x14ac:dyDescent="0.25">
      <c r="D314" s="61"/>
      <c r="V314" s="61"/>
      <c r="W314" s="61"/>
      <c r="X314" s="61"/>
      <c r="Y314" s="61"/>
      <c r="Z314" s="46"/>
    </row>
    <row r="315" spans="4:26" x14ac:dyDescent="0.25">
      <c r="D315" s="61"/>
      <c r="V315" s="61"/>
      <c r="W315" s="61"/>
      <c r="X315" s="61"/>
      <c r="Y315" s="61"/>
      <c r="Z315" s="46"/>
    </row>
    <row r="316" spans="4:26" x14ac:dyDescent="0.25">
      <c r="D316" s="61"/>
      <c r="V316" s="61"/>
      <c r="W316" s="61"/>
      <c r="X316" s="61"/>
      <c r="Y316" s="61"/>
      <c r="Z316" s="46"/>
    </row>
    <row r="317" spans="4:26" x14ac:dyDescent="0.25">
      <c r="D317" s="61"/>
      <c r="V317" s="61"/>
      <c r="W317" s="61"/>
      <c r="X317" s="61"/>
      <c r="Y317" s="61"/>
      <c r="Z317" s="46"/>
    </row>
    <row r="318" spans="4:26" x14ac:dyDescent="0.25">
      <c r="D318" s="61"/>
      <c r="V318" s="61"/>
      <c r="W318" s="61"/>
      <c r="X318" s="61"/>
      <c r="Y318" s="61"/>
      <c r="Z318" s="46"/>
    </row>
    <row r="319" spans="4:26" x14ac:dyDescent="0.25">
      <c r="D319" s="61"/>
      <c r="V319" s="61"/>
      <c r="W319" s="61"/>
      <c r="X319" s="61"/>
      <c r="Y319" s="61"/>
      <c r="Z319" s="46"/>
    </row>
    <row r="320" spans="4:26" x14ac:dyDescent="0.25">
      <c r="D320" s="61"/>
      <c r="V320" s="61"/>
      <c r="W320" s="61"/>
      <c r="X320" s="61"/>
      <c r="Y320" s="61"/>
      <c r="Z320" s="46"/>
    </row>
    <row r="321" spans="4:26" x14ac:dyDescent="0.25">
      <c r="D321" s="61"/>
      <c r="V321" s="61"/>
      <c r="W321" s="61"/>
      <c r="X321" s="61"/>
      <c r="Y321" s="61"/>
      <c r="Z321" s="46"/>
    </row>
    <row r="322" spans="4:26" x14ac:dyDescent="0.25">
      <c r="D322" s="61"/>
      <c r="V322" s="61"/>
      <c r="W322" s="61"/>
      <c r="X322" s="61"/>
      <c r="Y322" s="61"/>
      <c r="Z322" s="46"/>
    </row>
    <row r="323" spans="4:26" x14ac:dyDescent="0.25">
      <c r="D323" s="61"/>
      <c r="V323" s="61"/>
      <c r="W323" s="61"/>
      <c r="X323" s="61"/>
      <c r="Y323" s="61"/>
      <c r="Z323" s="46"/>
    </row>
    <row r="324" spans="4:26" x14ac:dyDescent="0.25">
      <c r="D324" s="61"/>
      <c r="V324" s="61"/>
      <c r="W324" s="61"/>
      <c r="X324" s="61"/>
      <c r="Y324" s="61"/>
      <c r="Z324" s="46"/>
    </row>
    <row r="325" spans="4:26" x14ac:dyDescent="0.25">
      <c r="D325" s="61"/>
      <c r="V325" s="61"/>
      <c r="W325" s="61"/>
      <c r="X325" s="61"/>
      <c r="Y325" s="61"/>
      <c r="Z325" s="46"/>
    </row>
    <row r="326" spans="4:26" x14ac:dyDescent="0.25">
      <c r="D326" s="61"/>
      <c r="V326" s="61"/>
      <c r="W326" s="61"/>
      <c r="X326" s="61"/>
      <c r="Y326" s="61"/>
      <c r="Z326" s="46"/>
    </row>
    <row r="327" spans="4:26" x14ac:dyDescent="0.25">
      <c r="D327" s="61"/>
      <c r="V327" s="61"/>
      <c r="W327" s="61"/>
      <c r="X327" s="61"/>
      <c r="Y327" s="61"/>
      <c r="Z327" s="46"/>
    </row>
    <row r="328" spans="4:26" x14ac:dyDescent="0.25">
      <c r="D328" s="61"/>
      <c r="V328" s="61"/>
      <c r="W328" s="61"/>
      <c r="X328" s="61"/>
      <c r="Y328" s="61"/>
      <c r="Z328" s="46"/>
    </row>
    <row r="329" spans="4:26" x14ac:dyDescent="0.25">
      <c r="D329" s="61"/>
      <c r="V329" s="61"/>
      <c r="W329" s="61"/>
      <c r="X329" s="61"/>
      <c r="Y329" s="61"/>
      <c r="Z329" s="46"/>
    </row>
    <row r="330" spans="4:26" ht="13.9" customHeight="1" x14ac:dyDescent="0.25">
      <c r="D330" s="61"/>
      <c r="V330" s="61"/>
      <c r="W330" s="61"/>
      <c r="X330" s="61"/>
      <c r="Y330" s="61"/>
      <c r="Z330" s="46"/>
    </row>
    <row r="331" spans="4:26" x14ac:dyDescent="0.25">
      <c r="D331" s="61"/>
      <c r="V331" s="61"/>
      <c r="W331" s="61"/>
      <c r="X331" s="61"/>
      <c r="Y331" s="61"/>
      <c r="Z331" s="46"/>
    </row>
    <row r="332" spans="4:26" x14ac:dyDescent="0.25">
      <c r="D332" s="61"/>
      <c r="V332" s="61"/>
      <c r="W332" s="61"/>
      <c r="X332" s="61"/>
      <c r="Y332" s="61"/>
      <c r="Z332" s="46"/>
    </row>
    <row r="333" spans="4:26" x14ac:dyDescent="0.25">
      <c r="D333" s="61"/>
      <c r="V333" s="61"/>
      <c r="W333" s="61"/>
      <c r="X333" s="61"/>
      <c r="Y333" s="61"/>
      <c r="Z333" s="46"/>
    </row>
    <row r="334" spans="4:26" x14ac:dyDescent="0.25">
      <c r="D334" s="61"/>
      <c r="V334" s="61"/>
      <c r="W334" s="61"/>
      <c r="X334" s="61"/>
      <c r="Y334" s="61"/>
      <c r="Z334" s="46"/>
    </row>
    <row r="335" spans="4:26" x14ac:dyDescent="0.25">
      <c r="D335" s="61"/>
      <c r="V335" s="61"/>
      <c r="W335" s="61"/>
      <c r="X335" s="61"/>
      <c r="Y335" s="61"/>
      <c r="Z335" s="46"/>
    </row>
    <row r="336" spans="4:26" x14ac:dyDescent="0.25">
      <c r="D336" s="61"/>
      <c r="V336" s="61"/>
      <c r="W336" s="61"/>
      <c r="X336" s="61"/>
      <c r="Y336" s="61"/>
      <c r="Z336" s="46"/>
    </row>
    <row r="337" spans="4:26" x14ac:dyDescent="0.25">
      <c r="D337" s="61"/>
      <c r="V337" s="61"/>
      <c r="W337" s="61"/>
      <c r="X337" s="61"/>
      <c r="Y337" s="61"/>
      <c r="Z337" s="46"/>
    </row>
    <row r="338" spans="4:26" x14ac:dyDescent="0.25">
      <c r="D338" s="61"/>
      <c r="V338" s="61"/>
      <c r="W338" s="61"/>
      <c r="X338" s="61"/>
      <c r="Y338" s="61"/>
      <c r="Z338" s="46"/>
    </row>
    <row r="339" spans="4:26" x14ac:dyDescent="0.25">
      <c r="D339" s="61"/>
      <c r="V339" s="61"/>
      <c r="W339" s="61"/>
      <c r="X339" s="61"/>
      <c r="Y339" s="61"/>
      <c r="Z339" s="46"/>
    </row>
    <row r="340" spans="4:26" x14ac:dyDescent="0.25">
      <c r="D340" s="61"/>
      <c r="V340" s="61"/>
      <c r="W340" s="61"/>
      <c r="X340" s="61"/>
      <c r="Y340" s="61"/>
      <c r="Z340" s="46"/>
    </row>
    <row r="341" spans="4:26" x14ac:dyDescent="0.25">
      <c r="D341" s="61"/>
      <c r="V341" s="61"/>
      <c r="W341" s="61"/>
      <c r="X341" s="61"/>
      <c r="Y341" s="61"/>
      <c r="Z341" s="46"/>
    </row>
    <row r="342" spans="4:26" x14ac:dyDescent="0.25">
      <c r="D342" s="61"/>
      <c r="V342" s="61"/>
      <c r="W342" s="61"/>
      <c r="X342" s="61"/>
      <c r="Y342" s="61"/>
      <c r="Z342" s="46"/>
    </row>
    <row r="343" spans="4:26" x14ac:dyDescent="0.25">
      <c r="D343" s="61"/>
      <c r="V343" s="61"/>
      <c r="W343" s="61"/>
      <c r="X343" s="61"/>
      <c r="Y343" s="61"/>
      <c r="Z343" s="46"/>
    </row>
    <row r="344" spans="4:26" x14ac:dyDescent="0.25">
      <c r="D344" s="61"/>
      <c r="V344" s="61"/>
      <c r="W344" s="61"/>
      <c r="X344" s="61"/>
      <c r="Y344" s="61"/>
      <c r="Z344" s="46"/>
    </row>
    <row r="345" spans="4:26" x14ac:dyDescent="0.25">
      <c r="D345" s="61"/>
      <c r="V345" s="61"/>
      <c r="W345" s="61"/>
      <c r="X345" s="61"/>
      <c r="Y345" s="61"/>
      <c r="Z345" s="46"/>
    </row>
    <row r="346" spans="4:26" x14ac:dyDescent="0.25">
      <c r="D346" s="61"/>
      <c r="V346" s="61"/>
      <c r="W346" s="61"/>
      <c r="X346" s="61"/>
      <c r="Y346" s="61"/>
      <c r="Z346" s="46"/>
    </row>
    <row r="347" spans="4:26" x14ac:dyDescent="0.25">
      <c r="D347" s="61"/>
      <c r="V347" s="61"/>
      <c r="W347" s="61"/>
      <c r="X347" s="61"/>
      <c r="Y347" s="61"/>
      <c r="Z347" s="46"/>
    </row>
    <row r="348" spans="4:26" x14ac:dyDescent="0.25">
      <c r="D348" s="61"/>
      <c r="V348" s="61"/>
      <c r="W348" s="61"/>
      <c r="X348" s="61"/>
      <c r="Y348" s="61"/>
      <c r="Z348" s="46"/>
    </row>
    <row r="349" spans="4:26" x14ac:dyDescent="0.25">
      <c r="D349" s="61"/>
      <c r="V349" s="61"/>
      <c r="W349" s="61"/>
      <c r="X349" s="61"/>
      <c r="Y349" s="61"/>
      <c r="Z349" s="46"/>
    </row>
    <row r="350" spans="4:26" x14ac:dyDescent="0.25">
      <c r="D350" s="61"/>
      <c r="V350" s="61"/>
      <c r="W350" s="61"/>
      <c r="X350" s="61"/>
      <c r="Y350" s="61"/>
      <c r="Z350" s="46"/>
    </row>
    <row r="351" spans="4:26" x14ac:dyDescent="0.25">
      <c r="D351" s="61"/>
      <c r="V351" s="61"/>
      <c r="W351" s="61"/>
      <c r="X351" s="61"/>
      <c r="Y351" s="61"/>
      <c r="Z351" s="46"/>
    </row>
    <row r="352" spans="4:26" x14ac:dyDescent="0.25">
      <c r="D352" s="61"/>
      <c r="V352" s="61"/>
      <c r="W352" s="61"/>
      <c r="X352" s="61"/>
      <c r="Y352" s="61"/>
      <c r="Z352" s="46"/>
    </row>
    <row r="353" spans="4:26" x14ac:dyDescent="0.25">
      <c r="D353" s="61"/>
      <c r="V353" s="61"/>
      <c r="W353" s="61"/>
      <c r="X353" s="61"/>
      <c r="Y353" s="61"/>
      <c r="Z353" s="46"/>
    </row>
    <row r="354" spans="4:26" x14ac:dyDescent="0.25">
      <c r="D354" s="61"/>
      <c r="V354" s="61"/>
      <c r="W354" s="61"/>
      <c r="X354" s="61"/>
      <c r="Y354" s="61"/>
      <c r="Z354" s="46"/>
    </row>
    <row r="355" spans="4:26" x14ac:dyDescent="0.25">
      <c r="D355" s="61"/>
      <c r="V355" s="61"/>
      <c r="W355" s="61"/>
      <c r="X355" s="61"/>
      <c r="Y355" s="61"/>
      <c r="Z355" s="46"/>
    </row>
    <row r="356" spans="4:26" x14ac:dyDescent="0.25">
      <c r="D356" s="61"/>
      <c r="V356" s="61"/>
      <c r="W356" s="61"/>
      <c r="X356" s="61"/>
      <c r="Y356" s="61"/>
      <c r="Z356" s="46"/>
    </row>
    <row r="357" spans="4:26" x14ac:dyDescent="0.25">
      <c r="D357" s="61"/>
      <c r="V357" s="61"/>
      <c r="W357" s="61"/>
      <c r="X357" s="61"/>
      <c r="Y357" s="61"/>
      <c r="Z357" s="46"/>
    </row>
    <row r="358" spans="4:26" x14ac:dyDescent="0.25">
      <c r="D358" s="61"/>
      <c r="V358" s="61"/>
      <c r="W358" s="61"/>
      <c r="X358" s="61"/>
      <c r="Y358" s="61"/>
      <c r="Z358" s="46"/>
    </row>
    <row r="359" spans="4:26" x14ac:dyDescent="0.25">
      <c r="D359" s="61"/>
      <c r="V359" s="61"/>
      <c r="W359" s="61"/>
      <c r="X359" s="61"/>
      <c r="Y359" s="61"/>
      <c r="Z359" s="46"/>
    </row>
    <row r="360" spans="4:26" x14ac:dyDescent="0.25">
      <c r="D360" s="61"/>
      <c r="V360" s="61"/>
      <c r="W360" s="61"/>
      <c r="X360" s="61"/>
      <c r="Y360" s="61"/>
      <c r="Z360" s="46"/>
    </row>
    <row r="361" spans="4:26" x14ac:dyDescent="0.25">
      <c r="D361" s="61"/>
      <c r="V361" s="61"/>
      <c r="W361" s="61"/>
      <c r="X361" s="61"/>
      <c r="Y361" s="61"/>
      <c r="Z361" s="46"/>
    </row>
    <row r="362" spans="4:26" x14ac:dyDescent="0.25">
      <c r="D362" s="61"/>
      <c r="V362" s="61"/>
      <c r="W362" s="61"/>
      <c r="X362" s="61"/>
      <c r="Y362" s="61"/>
      <c r="Z362" s="46"/>
    </row>
    <row r="363" spans="4:26" x14ac:dyDescent="0.25">
      <c r="D363" s="61"/>
      <c r="V363" s="61"/>
      <c r="W363" s="61"/>
      <c r="X363" s="61"/>
      <c r="Y363" s="61"/>
      <c r="Z363" s="46"/>
    </row>
    <row r="364" spans="4:26" x14ac:dyDescent="0.25">
      <c r="D364" s="61"/>
      <c r="V364" s="61"/>
      <c r="W364" s="61"/>
      <c r="X364" s="61"/>
      <c r="Y364" s="61"/>
      <c r="Z364" s="46"/>
    </row>
    <row r="365" spans="4:26" x14ac:dyDescent="0.25">
      <c r="D365" s="61"/>
      <c r="V365" s="61"/>
      <c r="W365" s="61"/>
      <c r="X365" s="61"/>
      <c r="Y365" s="61"/>
      <c r="Z365" s="46"/>
    </row>
    <row r="366" spans="4:26" x14ac:dyDescent="0.25">
      <c r="D366" s="61"/>
      <c r="V366" s="61"/>
      <c r="W366" s="61"/>
      <c r="X366" s="61"/>
      <c r="Y366" s="61"/>
      <c r="Z366" s="46"/>
    </row>
    <row r="367" spans="4:26" x14ac:dyDescent="0.25">
      <c r="D367" s="61"/>
      <c r="V367" s="61"/>
      <c r="W367" s="61"/>
      <c r="X367" s="61"/>
      <c r="Y367" s="61"/>
      <c r="Z367" s="46"/>
    </row>
    <row r="368" spans="4:26" x14ac:dyDescent="0.25">
      <c r="D368" s="61"/>
      <c r="V368" s="61"/>
      <c r="W368" s="61"/>
      <c r="X368" s="61"/>
      <c r="Y368" s="61"/>
      <c r="Z368" s="46"/>
    </row>
    <row r="369" spans="4:26" x14ac:dyDescent="0.25">
      <c r="D369" s="61"/>
      <c r="V369" s="61"/>
      <c r="W369" s="61"/>
      <c r="X369" s="61"/>
      <c r="Y369" s="61"/>
      <c r="Z369" s="46"/>
    </row>
    <row r="370" spans="4:26" x14ac:dyDescent="0.25">
      <c r="D370" s="61"/>
      <c r="V370" s="61"/>
      <c r="W370" s="61"/>
      <c r="X370" s="61"/>
      <c r="Y370" s="61"/>
      <c r="Z370" s="46"/>
    </row>
    <row r="371" spans="4:26" x14ac:dyDescent="0.25">
      <c r="D371" s="61"/>
      <c r="V371" s="61"/>
      <c r="W371" s="61"/>
      <c r="X371" s="61"/>
      <c r="Y371" s="61"/>
      <c r="Z371" s="46"/>
    </row>
    <row r="372" spans="4:26" x14ac:dyDescent="0.25">
      <c r="D372" s="61"/>
      <c r="V372" s="61"/>
      <c r="W372" s="61"/>
      <c r="X372" s="61"/>
      <c r="Y372" s="61"/>
      <c r="Z372" s="46"/>
    </row>
    <row r="373" spans="4:26" x14ac:dyDescent="0.25">
      <c r="D373" s="61"/>
      <c r="V373" s="61"/>
      <c r="W373" s="61"/>
      <c r="X373" s="61"/>
      <c r="Y373" s="61"/>
      <c r="Z373" s="46"/>
    </row>
    <row r="374" spans="4:26" x14ac:dyDescent="0.25">
      <c r="D374" s="61"/>
      <c r="V374" s="61"/>
      <c r="W374" s="61"/>
      <c r="X374" s="61"/>
      <c r="Y374" s="61"/>
      <c r="Z374" s="46"/>
    </row>
    <row r="375" spans="4:26" x14ac:dyDescent="0.25">
      <c r="D375" s="61"/>
      <c r="V375" s="61"/>
      <c r="W375" s="61"/>
      <c r="X375" s="61"/>
      <c r="Y375" s="61"/>
      <c r="Z375" s="46"/>
    </row>
    <row r="376" spans="4:26" x14ac:dyDescent="0.25">
      <c r="D376" s="61"/>
      <c r="V376" s="61"/>
      <c r="W376" s="61"/>
      <c r="X376" s="61"/>
      <c r="Y376" s="61"/>
      <c r="Z376" s="46"/>
    </row>
    <row r="377" spans="4:26" x14ac:dyDescent="0.25">
      <c r="D377" s="61"/>
      <c r="V377" s="61"/>
      <c r="W377" s="61"/>
      <c r="X377" s="61"/>
      <c r="Y377" s="61"/>
      <c r="Z377" s="46"/>
    </row>
    <row r="378" spans="4:26" x14ac:dyDescent="0.25">
      <c r="D378" s="61"/>
      <c r="V378" s="61"/>
      <c r="W378" s="61"/>
      <c r="X378" s="61"/>
      <c r="Y378" s="61"/>
      <c r="Z378" s="46"/>
    </row>
    <row r="379" spans="4:26" x14ac:dyDescent="0.25">
      <c r="D379" s="61"/>
      <c r="V379" s="61"/>
      <c r="W379" s="61"/>
      <c r="X379" s="61"/>
      <c r="Y379" s="61"/>
      <c r="Z379" s="46"/>
    </row>
    <row r="380" spans="4:26" x14ac:dyDescent="0.25">
      <c r="D380" s="61"/>
      <c r="V380" s="61"/>
      <c r="W380" s="61"/>
      <c r="X380" s="61"/>
      <c r="Y380" s="61"/>
      <c r="Z380" s="46"/>
    </row>
    <row r="381" spans="4:26" x14ac:dyDescent="0.25">
      <c r="D381" s="61"/>
      <c r="V381" s="61"/>
      <c r="W381" s="61"/>
      <c r="X381" s="61"/>
      <c r="Y381" s="61"/>
      <c r="Z381" s="46"/>
    </row>
    <row r="382" spans="4:26" x14ac:dyDescent="0.25">
      <c r="D382" s="61"/>
      <c r="V382" s="61"/>
      <c r="W382" s="61"/>
      <c r="X382" s="61"/>
      <c r="Y382" s="61"/>
      <c r="Z382" s="46"/>
    </row>
    <row r="383" spans="4:26" x14ac:dyDescent="0.25">
      <c r="D383" s="61"/>
      <c r="V383" s="61"/>
      <c r="W383" s="61"/>
      <c r="X383" s="61"/>
      <c r="Y383" s="61"/>
      <c r="Z383" s="46"/>
    </row>
    <row r="384" spans="4:26" x14ac:dyDescent="0.25">
      <c r="D384" s="61"/>
      <c r="V384" s="61"/>
      <c r="W384" s="61"/>
      <c r="X384" s="61"/>
      <c r="Y384" s="61"/>
      <c r="Z384" s="46"/>
    </row>
    <row r="385" spans="4:26" x14ac:dyDescent="0.25">
      <c r="D385" s="61"/>
      <c r="V385" s="61"/>
      <c r="W385" s="61"/>
      <c r="X385" s="61"/>
      <c r="Y385" s="61"/>
      <c r="Z385" s="46"/>
    </row>
    <row r="386" spans="4:26" x14ac:dyDescent="0.25">
      <c r="D386" s="61"/>
      <c r="V386" s="61"/>
      <c r="W386" s="61"/>
      <c r="X386" s="61"/>
      <c r="Y386" s="61"/>
      <c r="Z386" s="46"/>
    </row>
    <row r="387" spans="4:26" x14ac:dyDescent="0.25">
      <c r="D387" s="61"/>
      <c r="V387" s="61"/>
      <c r="W387" s="61"/>
      <c r="X387" s="61"/>
      <c r="Y387" s="61"/>
      <c r="Z387" s="46"/>
    </row>
    <row r="388" spans="4:26" x14ac:dyDescent="0.25">
      <c r="D388" s="61"/>
      <c r="V388" s="61"/>
      <c r="W388" s="61"/>
      <c r="X388" s="61"/>
      <c r="Y388" s="61"/>
      <c r="Z388" s="46"/>
    </row>
    <row r="389" spans="4:26" x14ac:dyDescent="0.25">
      <c r="D389" s="61"/>
      <c r="V389" s="61"/>
      <c r="W389" s="61"/>
      <c r="X389" s="61"/>
      <c r="Y389" s="61"/>
      <c r="Z389" s="46"/>
    </row>
    <row r="390" spans="4:26" x14ac:dyDescent="0.25">
      <c r="D390" s="61"/>
      <c r="V390" s="61"/>
      <c r="W390" s="61"/>
      <c r="X390" s="61"/>
      <c r="Y390" s="61"/>
      <c r="Z390" s="46"/>
    </row>
    <row r="391" spans="4:26" x14ac:dyDescent="0.25">
      <c r="D391" s="61"/>
      <c r="V391" s="61"/>
      <c r="W391" s="61"/>
      <c r="X391" s="61"/>
      <c r="Y391" s="61"/>
      <c r="Z391" s="46"/>
    </row>
    <row r="392" spans="4:26" x14ac:dyDescent="0.25">
      <c r="D392" s="61"/>
      <c r="V392" s="61"/>
      <c r="W392" s="61"/>
      <c r="X392" s="61"/>
      <c r="Y392" s="61"/>
      <c r="Z392" s="46"/>
    </row>
    <row r="393" spans="4:26" x14ac:dyDescent="0.25">
      <c r="D393" s="61"/>
      <c r="V393" s="61"/>
      <c r="W393" s="61"/>
      <c r="X393" s="61"/>
      <c r="Y393" s="61"/>
      <c r="Z393" s="46"/>
    </row>
    <row r="394" spans="4:26" x14ac:dyDescent="0.25">
      <c r="D394" s="61"/>
      <c r="V394" s="61"/>
      <c r="W394" s="61"/>
      <c r="X394" s="61"/>
      <c r="Y394" s="61"/>
      <c r="Z394" s="46"/>
    </row>
    <row r="395" spans="4:26" x14ac:dyDescent="0.25">
      <c r="D395" s="61"/>
      <c r="V395" s="61"/>
      <c r="W395" s="61"/>
      <c r="X395" s="61"/>
      <c r="Y395" s="61"/>
      <c r="Z395" s="46"/>
    </row>
    <row r="396" spans="4:26" x14ac:dyDescent="0.25">
      <c r="D396" s="61"/>
      <c r="V396" s="61"/>
      <c r="W396" s="61"/>
      <c r="X396" s="61"/>
      <c r="Y396" s="61"/>
      <c r="Z396" s="46"/>
    </row>
    <row r="397" spans="4:26" x14ac:dyDescent="0.25">
      <c r="D397" s="61"/>
      <c r="V397" s="61"/>
      <c r="W397" s="61"/>
      <c r="X397" s="61"/>
      <c r="Y397" s="61"/>
      <c r="Z397" s="46"/>
    </row>
    <row r="398" spans="4:26" x14ac:dyDescent="0.25">
      <c r="D398" s="61"/>
      <c r="V398" s="61"/>
      <c r="W398" s="61"/>
      <c r="X398" s="61"/>
      <c r="Y398" s="61"/>
      <c r="Z398" s="46"/>
    </row>
    <row r="399" spans="4:26" x14ac:dyDescent="0.25">
      <c r="D399" s="61"/>
      <c r="V399" s="61"/>
      <c r="W399" s="61"/>
      <c r="X399" s="61"/>
      <c r="Y399" s="61"/>
      <c r="Z399" s="46"/>
    </row>
    <row r="400" spans="4:26" x14ac:dyDescent="0.25">
      <c r="D400" s="61"/>
      <c r="V400" s="61"/>
      <c r="W400" s="61"/>
      <c r="X400" s="61"/>
      <c r="Y400" s="61"/>
      <c r="Z400" s="46"/>
    </row>
    <row r="401" spans="4:26" x14ac:dyDescent="0.25">
      <c r="D401" s="61"/>
      <c r="V401" s="61"/>
      <c r="W401" s="61"/>
      <c r="X401" s="61"/>
      <c r="Y401" s="61"/>
      <c r="Z401" s="46"/>
    </row>
    <row r="402" spans="4:26" x14ac:dyDescent="0.25">
      <c r="D402" s="61"/>
      <c r="V402" s="61"/>
      <c r="W402" s="61"/>
      <c r="X402" s="61"/>
      <c r="Y402" s="61"/>
      <c r="Z402" s="46"/>
    </row>
    <row r="403" spans="4:26" x14ac:dyDescent="0.25">
      <c r="D403" s="61"/>
      <c r="V403" s="61"/>
      <c r="W403" s="61"/>
      <c r="X403" s="61"/>
      <c r="Y403" s="61"/>
      <c r="Z403" s="46"/>
    </row>
    <row r="404" spans="4:26" x14ac:dyDescent="0.25">
      <c r="D404" s="61"/>
      <c r="V404" s="61"/>
      <c r="W404" s="61"/>
      <c r="X404" s="61"/>
      <c r="Y404" s="61"/>
      <c r="Z404" s="46"/>
    </row>
    <row r="405" spans="4:26" x14ac:dyDescent="0.25">
      <c r="D405" s="61"/>
      <c r="V405" s="61"/>
      <c r="W405" s="61"/>
      <c r="X405" s="61"/>
      <c r="Y405" s="61"/>
      <c r="Z405" s="46"/>
    </row>
    <row r="406" spans="4:26" x14ac:dyDescent="0.25">
      <c r="D406" s="61"/>
      <c r="V406" s="61"/>
      <c r="W406" s="61"/>
      <c r="X406" s="61"/>
      <c r="Y406" s="61"/>
      <c r="Z406" s="46"/>
    </row>
    <row r="407" spans="4:26" x14ac:dyDescent="0.25">
      <c r="D407" s="61"/>
      <c r="V407" s="61"/>
      <c r="W407" s="61"/>
      <c r="X407" s="61"/>
      <c r="Y407" s="61"/>
      <c r="Z407" s="46"/>
    </row>
    <row r="408" spans="4:26" x14ac:dyDescent="0.25">
      <c r="D408" s="61"/>
      <c r="V408" s="61"/>
      <c r="W408" s="61"/>
      <c r="X408" s="61"/>
      <c r="Y408" s="61"/>
      <c r="Z408" s="46"/>
    </row>
    <row r="409" spans="4:26" x14ac:dyDescent="0.25">
      <c r="D409" s="61"/>
      <c r="V409" s="61"/>
      <c r="W409" s="61"/>
      <c r="X409" s="61"/>
      <c r="Y409" s="61"/>
      <c r="Z409" s="46"/>
    </row>
    <row r="410" spans="4:26" x14ac:dyDescent="0.25">
      <c r="D410" s="61"/>
      <c r="V410" s="61"/>
      <c r="W410" s="61"/>
      <c r="X410" s="61"/>
      <c r="Y410" s="61"/>
      <c r="Z410" s="46"/>
    </row>
    <row r="411" spans="4:26" x14ac:dyDescent="0.25">
      <c r="D411" s="61"/>
      <c r="V411" s="61"/>
      <c r="W411" s="61"/>
      <c r="X411" s="61"/>
      <c r="Y411" s="61"/>
      <c r="Z411" s="46"/>
    </row>
    <row r="412" spans="4:26" x14ac:dyDescent="0.25">
      <c r="D412" s="61"/>
      <c r="V412" s="61"/>
      <c r="W412" s="61"/>
      <c r="X412" s="61"/>
      <c r="Y412" s="61"/>
      <c r="Z412" s="46"/>
    </row>
    <row r="413" spans="4:26" x14ac:dyDescent="0.25">
      <c r="D413" s="61"/>
      <c r="V413" s="61"/>
      <c r="W413" s="61"/>
      <c r="X413" s="61"/>
      <c r="Y413" s="61"/>
      <c r="Z413" s="46"/>
    </row>
    <row r="414" spans="4:26" x14ac:dyDescent="0.25">
      <c r="D414" s="61"/>
      <c r="V414" s="61"/>
      <c r="W414" s="61"/>
      <c r="X414" s="61"/>
      <c r="Y414" s="61"/>
      <c r="Z414" s="46"/>
    </row>
    <row r="415" spans="4:26" x14ac:dyDescent="0.25">
      <c r="D415" s="61"/>
      <c r="V415" s="61"/>
      <c r="W415" s="61"/>
      <c r="X415" s="61"/>
      <c r="Y415" s="61"/>
      <c r="Z415" s="46"/>
    </row>
    <row r="416" spans="4:26" x14ac:dyDescent="0.25">
      <c r="D416" s="61"/>
      <c r="V416" s="61"/>
      <c r="W416" s="61"/>
      <c r="X416" s="61"/>
      <c r="Y416" s="61"/>
      <c r="Z416" s="46"/>
    </row>
    <row r="417" spans="4:26" x14ac:dyDescent="0.25">
      <c r="D417" s="61"/>
      <c r="V417" s="61"/>
      <c r="W417" s="61"/>
      <c r="X417" s="61"/>
      <c r="Y417" s="61"/>
      <c r="Z417" s="46"/>
    </row>
    <row r="418" spans="4:26" x14ac:dyDescent="0.25">
      <c r="D418" s="61"/>
      <c r="V418" s="61"/>
      <c r="W418" s="61"/>
      <c r="X418" s="61"/>
      <c r="Y418" s="61"/>
      <c r="Z418" s="46"/>
    </row>
    <row r="419" spans="4:26" x14ac:dyDescent="0.25">
      <c r="D419" s="61"/>
      <c r="V419" s="61"/>
      <c r="W419" s="61"/>
      <c r="X419" s="61"/>
      <c r="Y419" s="61"/>
      <c r="Z419" s="46"/>
    </row>
    <row r="420" spans="4:26" x14ac:dyDescent="0.25">
      <c r="D420" s="61"/>
      <c r="V420" s="61"/>
      <c r="W420" s="61"/>
      <c r="X420" s="61"/>
      <c r="Y420" s="61"/>
      <c r="Z420" s="46"/>
    </row>
    <row r="421" spans="4:26" x14ac:dyDescent="0.25">
      <c r="D421" s="61"/>
      <c r="V421" s="61"/>
      <c r="W421" s="61"/>
      <c r="X421" s="61"/>
      <c r="Y421" s="61"/>
      <c r="Z421" s="46"/>
    </row>
    <row r="422" spans="4:26" x14ac:dyDescent="0.25">
      <c r="D422" s="61"/>
      <c r="V422" s="61"/>
      <c r="W422" s="61"/>
      <c r="X422" s="61"/>
      <c r="Y422" s="61"/>
      <c r="Z422" s="46"/>
    </row>
    <row r="423" spans="4:26" x14ac:dyDescent="0.25">
      <c r="D423" s="61"/>
      <c r="V423" s="61"/>
      <c r="W423" s="61"/>
      <c r="X423" s="61"/>
      <c r="Y423" s="61"/>
      <c r="Z423" s="46"/>
    </row>
    <row r="424" spans="4:26" x14ac:dyDescent="0.25">
      <c r="V424" s="61"/>
    </row>
    <row r="425" spans="4:26" x14ac:dyDescent="0.25">
      <c r="V425" s="61"/>
    </row>
    <row r="426" spans="4:26" x14ac:dyDescent="0.25">
      <c r="V426" s="61"/>
    </row>
    <row r="427" spans="4:26" x14ac:dyDescent="0.25">
      <c r="V427" s="61"/>
    </row>
    <row r="428" spans="4:26" x14ac:dyDescent="0.25">
      <c r="V428" s="61"/>
    </row>
    <row r="429" spans="4:26" x14ac:dyDescent="0.25">
      <c r="V429" s="61"/>
    </row>
    <row r="430" spans="4:26" x14ac:dyDescent="0.25">
      <c r="V430" s="61"/>
    </row>
    <row r="431" spans="4:26" x14ac:dyDescent="0.25">
      <c r="V431" s="61"/>
    </row>
    <row r="432" spans="4:26" x14ac:dyDescent="0.25">
      <c r="V432" s="61"/>
    </row>
    <row r="433" spans="22:22" x14ac:dyDescent="0.25">
      <c r="V433" s="61"/>
    </row>
    <row r="434" spans="22:22" x14ac:dyDescent="0.25">
      <c r="V434" s="61"/>
    </row>
    <row r="435" spans="22:22" x14ac:dyDescent="0.25">
      <c r="V435" s="61"/>
    </row>
    <row r="436" spans="22:22" x14ac:dyDescent="0.25">
      <c r="V436" s="61"/>
    </row>
    <row r="437" spans="22:22" x14ac:dyDescent="0.25">
      <c r="V437" s="61"/>
    </row>
    <row r="438" spans="22:22" x14ac:dyDescent="0.25">
      <c r="V438" s="61"/>
    </row>
    <row r="439" spans="22:22" x14ac:dyDescent="0.25">
      <c r="V439" s="61"/>
    </row>
    <row r="440" spans="22:22" x14ac:dyDescent="0.25">
      <c r="V440" s="61"/>
    </row>
    <row r="441" spans="22:22" x14ac:dyDescent="0.25">
      <c r="V441" s="61"/>
    </row>
    <row r="442" spans="22:22" x14ac:dyDescent="0.25">
      <c r="V442" s="61"/>
    </row>
    <row r="443" spans="22:22" x14ac:dyDescent="0.25">
      <c r="V443" s="61"/>
    </row>
    <row r="444" spans="22:22" x14ac:dyDescent="0.25">
      <c r="V444" s="61"/>
    </row>
    <row r="445" spans="22:22" x14ac:dyDescent="0.25">
      <c r="V445" s="61"/>
    </row>
    <row r="446" spans="22:22" x14ac:dyDescent="0.25">
      <c r="V446" s="61"/>
    </row>
    <row r="447" spans="22:22" x14ac:dyDescent="0.25">
      <c r="V447" s="61"/>
    </row>
    <row r="448" spans="22:22" x14ac:dyDescent="0.25">
      <c r="V448" s="61"/>
    </row>
    <row r="449" spans="22:22" x14ac:dyDescent="0.25">
      <c r="V449" s="61"/>
    </row>
    <row r="450" spans="22:22" x14ac:dyDescent="0.25">
      <c r="V450" s="61"/>
    </row>
    <row r="451" spans="22:22" x14ac:dyDescent="0.25">
      <c r="V451" s="61"/>
    </row>
    <row r="452" spans="22:22" x14ac:dyDescent="0.25">
      <c r="V452" s="61"/>
    </row>
    <row r="453" spans="22:22" x14ac:dyDescent="0.25">
      <c r="V453" s="61"/>
    </row>
    <row r="454" spans="22:22" x14ac:dyDescent="0.25">
      <c r="V454" s="61"/>
    </row>
    <row r="455" spans="22:22" x14ac:dyDescent="0.25">
      <c r="V455" s="61"/>
    </row>
    <row r="456" spans="22:22" x14ac:dyDescent="0.25">
      <c r="V456" s="61"/>
    </row>
    <row r="457" spans="22:22" x14ac:dyDescent="0.25">
      <c r="V457" s="61"/>
    </row>
    <row r="458" spans="22:22" x14ac:dyDescent="0.25">
      <c r="V458" s="61"/>
    </row>
    <row r="459" spans="22:22" x14ac:dyDescent="0.25">
      <c r="V459" s="61"/>
    </row>
    <row r="460" spans="22:22" x14ac:dyDescent="0.25">
      <c r="V460" s="61"/>
    </row>
    <row r="461" spans="22:22" x14ac:dyDescent="0.25">
      <c r="V461" s="61"/>
    </row>
    <row r="462" spans="22:22" x14ac:dyDescent="0.25">
      <c r="V462" s="61"/>
    </row>
    <row r="463" spans="22:22" x14ac:dyDescent="0.25">
      <c r="V463" s="61"/>
    </row>
    <row r="464" spans="22:22" x14ac:dyDescent="0.25">
      <c r="V464" s="61"/>
    </row>
    <row r="465" spans="22:22" x14ac:dyDescent="0.25">
      <c r="V465" s="61"/>
    </row>
    <row r="466" spans="22:22" x14ac:dyDescent="0.25">
      <c r="V466" s="61"/>
    </row>
    <row r="467" spans="22:22" x14ac:dyDescent="0.25">
      <c r="V467" s="61"/>
    </row>
    <row r="468" spans="22:22" x14ac:dyDescent="0.25">
      <c r="V468" s="61"/>
    </row>
    <row r="469" spans="22:22" x14ac:dyDescent="0.25">
      <c r="V469" s="61"/>
    </row>
    <row r="470" spans="22:22" x14ac:dyDescent="0.25">
      <c r="V470" s="61"/>
    </row>
    <row r="471" spans="22:22" x14ac:dyDescent="0.25">
      <c r="V471" s="61"/>
    </row>
    <row r="472" spans="22:22" x14ac:dyDescent="0.25">
      <c r="V472" s="61"/>
    </row>
    <row r="473" spans="22:22" x14ac:dyDescent="0.25">
      <c r="V473" s="61"/>
    </row>
    <row r="474" spans="22:22" x14ac:dyDescent="0.25">
      <c r="V474" s="61"/>
    </row>
    <row r="475" spans="22:22" x14ac:dyDescent="0.25">
      <c r="V475" s="61"/>
    </row>
    <row r="476" spans="22:22" x14ac:dyDescent="0.25">
      <c r="V476" s="61"/>
    </row>
    <row r="477" spans="22:22" x14ac:dyDescent="0.25">
      <c r="V477" s="61"/>
    </row>
    <row r="478" spans="22:22" x14ac:dyDescent="0.25">
      <c r="V478" s="61"/>
    </row>
    <row r="479" spans="22:22" x14ac:dyDescent="0.25">
      <c r="V479" s="61"/>
    </row>
    <row r="480" spans="22:22" x14ac:dyDescent="0.25">
      <c r="V480" s="61"/>
    </row>
    <row r="481" spans="22:22" x14ac:dyDescent="0.25">
      <c r="V481" s="61"/>
    </row>
    <row r="482" spans="22:22" x14ac:dyDescent="0.25">
      <c r="V482" s="61"/>
    </row>
    <row r="483" spans="22:22" x14ac:dyDescent="0.25">
      <c r="V483" s="61"/>
    </row>
    <row r="484" spans="22:22" x14ac:dyDescent="0.25">
      <c r="V484" s="61"/>
    </row>
    <row r="485" spans="22:22" x14ac:dyDescent="0.25">
      <c r="V485" s="61"/>
    </row>
    <row r="486" spans="22:22" x14ac:dyDescent="0.25">
      <c r="V486" s="61"/>
    </row>
    <row r="487" spans="22:22" x14ac:dyDescent="0.25">
      <c r="V487" s="61"/>
    </row>
    <row r="488" spans="22:22" x14ac:dyDescent="0.25">
      <c r="V488" s="61"/>
    </row>
    <row r="489" spans="22:22" x14ac:dyDescent="0.25">
      <c r="V489" s="61"/>
    </row>
    <row r="490" spans="22:22" x14ac:dyDescent="0.25">
      <c r="V490" s="61"/>
    </row>
    <row r="491" spans="22:22" x14ac:dyDescent="0.25">
      <c r="V491" s="61"/>
    </row>
    <row r="492" spans="22:22" x14ac:dyDescent="0.25">
      <c r="V492" s="61"/>
    </row>
    <row r="493" spans="22:22" x14ac:dyDescent="0.25">
      <c r="V493" s="61"/>
    </row>
    <row r="494" spans="22:22" x14ac:dyDescent="0.25">
      <c r="V494" s="61"/>
    </row>
    <row r="495" spans="22:22" x14ac:dyDescent="0.25">
      <c r="V495" s="61"/>
    </row>
    <row r="496" spans="22:22" x14ac:dyDescent="0.25">
      <c r="V496" s="61"/>
    </row>
    <row r="497" spans="22:22" x14ac:dyDescent="0.25">
      <c r="V497" s="61"/>
    </row>
    <row r="498" spans="22:22" x14ac:dyDescent="0.25">
      <c r="V498" s="61"/>
    </row>
    <row r="499" spans="22:22" x14ac:dyDescent="0.25">
      <c r="V499" s="61"/>
    </row>
    <row r="500" spans="22:22" x14ac:dyDescent="0.25">
      <c r="V500" s="61"/>
    </row>
    <row r="501" spans="22:22" x14ac:dyDescent="0.25">
      <c r="V501" s="61"/>
    </row>
    <row r="502" spans="22:22" x14ac:dyDescent="0.25">
      <c r="V502" s="61"/>
    </row>
    <row r="503" spans="22:22" x14ac:dyDescent="0.25">
      <c r="V503" s="61"/>
    </row>
    <row r="504" spans="22:22" x14ac:dyDescent="0.25">
      <c r="V504" s="61"/>
    </row>
    <row r="505" spans="22:22" x14ac:dyDescent="0.25">
      <c r="V505" s="61"/>
    </row>
    <row r="506" spans="22:22" x14ac:dyDescent="0.25">
      <c r="V506" s="61"/>
    </row>
    <row r="507" spans="22:22" x14ac:dyDescent="0.25">
      <c r="V507" s="61"/>
    </row>
    <row r="508" spans="22:22" x14ac:dyDescent="0.25">
      <c r="V508" s="61"/>
    </row>
    <row r="509" spans="22:22" x14ac:dyDescent="0.25">
      <c r="V509" s="61"/>
    </row>
    <row r="510" spans="22:22" x14ac:dyDescent="0.25">
      <c r="V510" s="61"/>
    </row>
    <row r="511" spans="22:22" x14ac:dyDescent="0.25">
      <c r="V511" s="61"/>
    </row>
    <row r="512" spans="22:22" x14ac:dyDescent="0.25">
      <c r="V512" s="61"/>
    </row>
    <row r="513" spans="22:22" x14ac:dyDescent="0.25">
      <c r="V513" s="61"/>
    </row>
    <row r="514" spans="22:22" x14ac:dyDescent="0.25">
      <c r="V514" s="61"/>
    </row>
    <row r="515" spans="22:22" x14ac:dyDescent="0.25">
      <c r="V515" s="61"/>
    </row>
    <row r="516" spans="22:22" x14ac:dyDescent="0.25">
      <c r="V516" s="61"/>
    </row>
    <row r="517" spans="22:22" x14ac:dyDescent="0.25">
      <c r="V517" s="61"/>
    </row>
    <row r="518" spans="22:22" x14ac:dyDescent="0.25">
      <c r="V518" s="61"/>
    </row>
    <row r="519" spans="22:22" x14ac:dyDescent="0.25">
      <c r="V519" s="61"/>
    </row>
    <row r="520" spans="22:22" x14ac:dyDescent="0.25">
      <c r="V520" s="61"/>
    </row>
    <row r="521" spans="22:22" x14ac:dyDescent="0.25">
      <c r="V521" s="61"/>
    </row>
    <row r="522" spans="22:22" x14ac:dyDescent="0.25">
      <c r="V522" s="61"/>
    </row>
    <row r="523" spans="22:22" x14ac:dyDescent="0.25">
      <c r="V523" s="61"/>
    </row>
    <row r="524" spans="22:22" x14ac:dyDescent="0.25">
      <c r="V524" s="61"/>
    </row>
    <row r="525" spans="22:22" x14ac:dyDescent="0.25">
      <c r="V525" s="61"/>
    </row>
    <row r="526" spans="22:22" x14ac:dyDescent="0.25">
      <c r="V526" s="61"/>
    </row>
    <row r="527" spans="22:22" x14ac:dyDescent="0.25">
      <c r="V527" s="61"/>
    </row>
    <row r="528" spans="22:22" x14ac:dyDescent="0.25">
      <c r="V528" s="61"/>
    </row>
    <row r="529" spans="22:22" x14ac:dyDescent="0.25">
      <c r="V529" s="61"/>
    </row>
    <row r="530" spans="22:22" x14ac:dyDescent="0.25">
      <c r="V530" s="61"/>
    </row>
    <row r="531" spans="22:22" x14ac:dyDescent="0.25">
      <c r="V531" s="61"/>
    </row>
    <row r="532" spans="22:22" x14ac:dyDescent="0.25">
      <c r="V532" s="61"/>
    </row>
    <row r="533" spans="22:22" x14ac:dyDescent="0.25">
      <c r="V533" s="61"/>
    </row>
    <row r="534" spans="22:22" x14ac:dyDescent="0.25">
      <c r="V534" s="61"/>
    </row>
    <row r="535" spans="22:22" x14ac:dyDescent="0.25">
      <c r="V535" s="61"/>
    </row>
    <row r="536" spans="22:22" x14ac:dyDescent="0.25">
      <c r="V536" s="61"/>
    </row>
    <row r="537" spans="22:22" x14ac:dyDescent="0.25">
      <c r="V537" s="61"/>
    </row>
    <row r="538" spans="22:22" x14ac:dyDescent="0.25">
      <c r="V538" s="61"/>
    </row>
    <row r="539" spans="22:22" x14ac:dyDescent="0.25">
      <c r="V539" s="61"/>
    </row>
    <row r="540" spans="22:22" x14ac:dyDescent="0.25">
      <c r="V540" s="61"/>
    </row>
    <row r="541" spans="22:22" x14ac:dyDescent="0.25">
      <c r="V541" s="61"/>
    </row>
    <row r="542" spans="22:22" x14ac:dyDescent="0.25">
      <c r="V542" s="61"/>
    </row>
    <row r="543" spans="22:22" x14ac:dyDescent="0.25">
      <c r="V543" s="61"/>
    </row>
    <row r="544" spans="22:22" x14ac:dyDescent="0.25">
      <c r="V544" s="61"/>
    </row>
    <row r="545" spans="22:22" x14ac:dyDescent="0.25">
      <c r="V545" s="61"/>
    </row>
    <row r="546" spans="22:22" x14ac:dyDescent="0.25">
      <c r="V546" s="61"/>
    </row>
    <row r="547" spans="22:22" x14ac:dyDescent="0.25">
      <c r="V547" s="61"/>
    </row>
    <row r="548" spans="22:22" x14ac:dyDescent="0.25">
      <c r="V548" s="61"/>
    </row>
    <row r="549" spans="22:22" x14ac:dyDescent="0.25">
      <c r="V549" s="61"/>
    </row>
    <row r="550" spans="22:22" x14ac:dyDescent="0.25">
      <c r="V550" s="61"/>
    </row>
    <row r="551" spans="22:22" x14ac:dyDescent="0.25">
      <c r="V551" s="61"/>
    </row>
    <row r="552" spans="22:22" x14ac:dyDescent="0.25">
      <c r="V552" s="61"/>
    </row>
    <row r="553" spans="22:22" x14ac:dyDescent="0.25">
      <c r="V553" s="61"/>
    </row>
    <row r="554" spans="22:22" x14ac:dyDescent="0.25">
      <c r="V554" s="61"/>
    </row>
    <row r="555" spans="22:22" x14ac:dyDescent="0.25">
      <c r="V555" s="61"/>
    </row>
    <row r="556" spans="22:22" x14ac:dyDescent="0.25">
      <c r="V556" s="61"/>
    </row>
    <row r="557" spans="22:22" x14ac:dyDescent="0.25">
      <c r="V557" s="61"/>
    </row>
    <row r="558" spans="22:22" x14ac:dyDescent="0.25">
      <c r="V558" s="61"/>
    </row>
    <row r="559" spans="22:22" x14ac:dyDescent="0.25">
      <c r="V559" s="61"/>
    </row>
    <row r="560" spans="22:22" x14ac:dyDescent="0.25">
      <c r="V560" s="61"/>
    </row>
    <row r="561" spans="22:22" x14ac:dyDescent="0.25">
      <c r="V561" s="61"/>
    </row>
    <row r="562" spans="22:22" x14ac:dyDescent="0.25">
      <c r="V562" s="61"/>
    </row>
    <row r="563" spans="22:22" x14ac:dyDescent="0.25">
      <c r="V563" s="61"/>
    </row>
    <row r="564" spans="22:22" x14ac:dyDescent="0.25">
      <c r="V564" s="61"/>
    </row>
    <row r="565" spans="22:22" x14ac:dyDescent="0.25">
      <c r="V565" s="61"/>
    </row>
    <row r="566" spans="22:22" x14ac:dyDescent="0.25">
      <c r="V566" s="61"/>
    </row>
    <row r="567" spans="22:22" x14ac:dyDescent="0.25">
      <c r="V567" s="61"/>
    </row>
    <row r="568" spans="22:22" x14ac:dyDescent="0.25">
      <c r="V568" s="61"/>
    </row>
    <row r="569" spans="22:22" x14ac:dyDescent="0.25">
      <c r="V569" s="61"/>
    </row>
    <row r="570" spans="22:22" x14ac:dyDescent="0.25">
      <c r="V570" s="61"/>
    </row>
    <row r="571" spans="22:22" x14ac:dyDescent="0.25">
      <c r="V571" s="61"/>
    </row>
    <row r="572" spans="22:22" x14ac:dyDescent="0.25">
      <c r="V572" s="61"/>
    </row>
    <row r="573" spans="22:22" x14ac:dyDescent="0.25">
      <c r="V573" s="61"/>
    </row>
    <row r="574" spans="22:22" x14ac:dyDescent="0.25">
      <c r="V574" s="61"/>
    </row>
    <row r="575" spans="22:22" x14ac:dyDescent="0.25">
      <c r="V575" s="61"/>
    </row>
    <row r="576" spans="22:22" x14ac:dyDescent="0.25">
      <c r="V576" s="61"/>
    </row>
    <row r="577" spans="22:22" x14ac:dyDescent="0.25">
      <c r="V577" s="61"/>
    </row>
    <row r="578" spans="22:22" x14ac:dyDescent="0.25">
      <c r="V578" s="61"/>
    </row>
    <row r="579" spans="22:22" x14ac:dyDescent="0.25">
      <c r="V579" s="61"/>
    </row>
    <row r="580" spans="22:22" x14ac:dyDescent="0.25">
      <c r="V580" s="61"/>
    </row>
    <row r="581" spans="22:22" x14ac:dyDescent="0.25">
      <c r="V581" s="61"/>
    </row>
    <row r="582" spans="22:22" x14ac:dyDescent="0.25">
      <c r="V582" s="61"/>
    </row>
    <row r="583" spans="22:22" x14ac:dyDescent="0.25">
      <c r="V583" s="61"/>
    </row>
    <row r="584" spans="22:22" x14ac:dyDescent="0.25">
      <c r="V584" s="61"/>
    </row>
    <row r="585" spans="22:22" x14ac:dyDescent="0.25">
      <c r="V585" s="61"/>
    </row>
    <row r="586" spans="22:22" x14ac:dyDescent="0.25">
      <c r="V586" s="61"/>
    </row>
    <row r="587" spans="22:22" x14ac:dyDescent="0.25">
      <c r="V587" s="61"/>
    </row>
    <row r="588" spans="22:22" x14ac:dyDescent="0.25">
      <c r="V588" s="61"/>
    </row>
    <row r="589" spans="22:22" x14ac:dyDescent="0.25">
      <c r="V589" s="61"/>
    </row>
    <row r="590" spans="22:22" x14ac:dyDescent="0.25">
      <c r="V590" s="61"/>
    </row>
    <row r="591" spans="22:22" x14ac:dyDescent="0.25">
      <c r="V591" s="61"/>
    </row>
    <row r="592" spans="22:22" x14ac:dyDescent="0.25">
      <c r="V592" s="61"/>
    </row>
    <row r="593" spans="22:22" x14ac:dyDescent="0.25">
      <c r="V593" s="61"/>
    </row>
    <row r="594" spans="22:22" x14ac:dyDescent="0.25">
      <c r="V594" s="61"/>
    </row>
    <row r="595" spans="22:22" x14ac:dyDescent="0.25">
      <c r="V595" s="61"/>
    </row>
    <row r="596" spans="22:22" x14ac:dyDescent="0.25">
      <c r="V596" s="61"/>
    </row>
    <row r="597" spans="22:22" x14ac:dyDescent="0.25">
      <c r="V597" s="61"/>
    </row>
    <row r="598" spans="22:22" x14ac:dyDescent="0.25">
      <c r="V598" s="61"/>
    </row>
    <row r="599" spans="22:22" x14ac:dyDescent="0.25">
      <c r="V599" s="61"/>
    </row>
    <row r="600" spans="22:22" x14ac:dyDescent="0.25">
      <c r="V600" s="61"/>
    </row>
    <row r="601" spans="22:22" x14ac:dyDescent="0.25">
      <c r="V601" s="61"/>
    </row>
    <row r="602" spans="22:22" x14ac:dyDescent="0.25">
      <c r="V602" s="61"/>
    </row>
    <row r="603" spans="22:22" x14ac:dyDescent="0.25">
      <c r="V603" s="61"/>
    </row>
    <row r="604" spans="22:22" x14ac:dyDescent="0.25">
      <c r="V604" s="61"/>
    </row>
    <row r="605" spans="22:22" x14ac:dyDescent="0.25">
      <c r="V605" s="61"/>
    </row>
    <row r="606" spans="22:22" x14ac:dyDescent="0.25">
      <c r="V606" s="61"/>
    </row>
    <row r="607" spans="22:22" x14ac:dyDescent="0.25">
      <c r="V607" s="61"/>
    </row>
    <row r="608" spans="22:22" x14ac:dyDescent="0.25">
      <c r="V608" s="61"/>
    </row>
    <row r="609" spans="22:22" x14ac:dyDescent="0.25">
      <c r="V609" s="61"/>
    </row>
    <row r="610" spans="22:22" x14ac:dyDescent="0.25">
      <c r="V610" s="61"/>
    </row>
    <row r="611" spans="22:22" x14ac:dyDescent="0.25">
      <c r="V611" s="61"/>
    </row>
    <row r="612" spans="22:22" x14ac:dyDescent="0.25">
      <c r="V612" s="61"/>
    </row>
    <row r="613" spans="22:22" x14ac:dyDescent="0.25">
      <c r="V613" s="61"/>
    </row>
    <row r="614" spans="22:22" x14ac:dyDescent="0.25">
      <c r="V614" s="61"/>
    </row>
    <row r="615" spans="22:22" x14ac:dyDescent="0.25">
      <c r="V615" s="61"/>
    </row>
    <row r="616" spans="22:22" x14ac:dyDescent="0.25">
      <c r="V616" s="61"/>
    </row>
    <row r="617" spans="22:22" x14ac:dyDescent="0.25">
      <c r="V617" s="61"/>
    </row>
    <row r="618" spans="22:22" x14ac:dyDescent="0.25">
      <c r="V618" s="61"/>
    </row>
    <row r="619" spans="22:22" x14ac:dyDescent="0.25">
      <c r="V619" s="61"/>
    </row>
    <row r="620" spans="22:22" x14ac:dyDescent="0.25">
      <c r="V620" s="61"/>
    </row>
    <row r="621" spans="22:22" x14ac:dyDescent="0.25">
      <c r="V621" s="61"/>
    </row>
    <row r="622" spans="22:22" x14ac:dyDescent="0.25">
      <c r="V622" s="61"/>
    </row>
    <row r="623" spans="22:22" x14ac:dyDescent="0.25">
      <c r="V623" s="61"/>
    </row>
    <row r="624" spans="22:22" x14ac:dyDescent="0.25">
      <c r="V624" s="61"/>
    </row>
    <row r="625" spans="22:22" x14ac:dyDescent="0.25">
      <c r="V625" s="61"/>
    </row>
    <row r="626" spans="22:22" x14ac:dyDescent="0.25">
      <c r="V626" s="61"/>
    </row>
    <row r="627" spans="22:22" x14ac:dyDescent="0.25">
      <c r="V627" s="61"/>
    </row>
    <row r="628" spans="22:22" x14ac:dyDescent="0.25">
      <c r="V628" s="61"/>
    </row>
    <row r="629" spans="22:22" x14ac:dyDescent="0.25">
      <c r="V629" s="61"/>
    </row>
    <row r="630" spans="22:22" x14ac:dyDescent="0.25">
      <c r="V630" s="61"/>
    </row>
    <row r="631" spans="22:22" x14ac:dyDescent="0.25">
      <c r="V631" s="61"/>
    </row>
    <row r="632" spans="22:22" x14ac:dyDescent="0.25">
      <c r="V632" s="61"/>
    </row>
    <row r="633" spans="22:22" x14ac:dyDescent="0.25">
      <c r="V633" s="61"/>
    </row>
    <row r="634" spans="22:22" x14ac:dyDescent="0.25">
      <c r="V634" s="61"/>
    </row>
    <row r="635" spans="22:22" x14ac:dyDescent="0.25">
      <c r="V635" s="61"/>
    </row>
    <row r="636" spans="22:22" x14ac:dyDescent="0.25">
      <c r="V636" s="61"/>
    </row>
    <row r="637" spans="22:22" x14ac:dyDescent="0.25">
      <c r="V637" s="61"/>
    </row>
    <row r="638" spans="22:22" x14ac:dyDescent="0.25">
      <c r="V638" s="61"/>
    </row>
    <row r="639" spans="22:22" x14ac:dyDescent="0.25">
      <c r="V639" s="61"/>
    </row>
    <row r="640" spans="22:22" x14ac:dyDescent="0.25">
      <c r="V640" s="61"/>
    </row>
    <row r="641" spans="22:22" x14ac:dyDescent="0.25">
      <c r="V641" s="61"/>
    </row>
    <row r="642" spans="22:22" x14ac:dyDescent="0.25">
      <c r="V642" s="61"/>
    </row>
    <row r="643" spans="22:22" x14ac:dyDescent="0.25">
      <c r="V643" s="61"/>
    </row>
    <row r="644" spans="22:22" x14ac:dyDescent="0.25">
      <c r="V644" s="61"/>
    </row>
    <row r="645" spans="22:22" x14ac:dyDescent="0.25">
      <c r="V645" s="61"/>
    </row>
    <row r="646" spans="22:22" x14ac:dyDescent="0.25">
      <c r="V646" s="61"/>
    </row>
    <row r="647" spans="22:22" x14ac:dyDescent="0.25">
      <c r="V647" s="61"/>
    </row>
    <row r="648" spans="22:22" x14ac:dyDescent="0.25">
      <c r="V648" s="61"/>
    </row>
    <row r="649" spans="22:22" x14ac:dyDescent="0.25">
      <c r="V649" s="61"/>
    </row>
    <row r="650" spans="22:22" x14ac:dyDescent="0.25">
      <c r="V650" s="61"/>
    </row>
    <row r="651" spans="22:22" x14ac:dyDescent="0.25">
      <c r="V651" s="61"/>
    </row>
    <row r="652" spans="22:22" x14ac:dyDescent="0.25">
      <c r="V652" s="61"/>
    </row>
    <row r="653" spans="22:22" x14ac:dyDescent="0.25">
      <c r="V653" s="61"/>
    </row>
    <row r="654" spans="22:22" x14ac:dyDescent="0.25">
      <c r="V654" s="61"/>
    </row>
    <row r="655" spans="22:22" x14ac:dyDescent="0.25">
      <c r="V655" s="61"/>
    </row>
    <row r="656" spans="22:22" x14ac:dyDescent="0.25">
      <c r="V656" s="61"/>
    </row>
    <row r="657" spans="22:22" x14ac:dyDescent="0.25">
      <c r="V657" s="61"/>
    </row>
    <row r="658" spans="22:22" x14ac:dyDescent="0.25">
      <c r="V658" s="61"/>
    </row>
    <row r="659" spans="22:22" x14ac:dyDescent="0.25">
      <c r="V659" s="61"/>
    </row>
    <row r="660" spans="22:22" x14ac:dyDescent="0.25">
      <c r="V660" s="61"/>
    </row>
    <row r="661" spans="22:22" x14ac:dyDescent="0.25">
      <c r="V661" s="61"/>
    </row>
    <row r="662" spans="22:22" x14ac:dyDescent="0.25">
      <c r="V662" s="61"/>
    </row>
    <row r="663" spans="22:22" x14ac:dyDescent="0.25">
      <c r="V663" s="61"/>
    </row>
    <row r="664" spans="22:22" x14ac:dyDescent="0.25">
      <c r="V664" s="61"/>
    </row>
    <row r="665" spans="22:22" x14ac:dyDescent="0.25">
      <c r="V665" s="61"/>
    </row>
    <row r="666" spans="22:22" x14ac:dyDescent="0.25">
      <c r="V666" s="61"/>
    </row>
    <row r="667" spans="22:22" x14ac:dyDescent="0.25">
      <c r="V667" s="61"/>
    </row>
    <row r="668" spans="22:22" x14ac:dyDescent="0.25">
      <c r="V668" s="61"/>
    </row>
    <row r="669" spans="22:22" x14ac:dyDescent="0.25">
      <c r="V669" s="61"/>
    </row>
    <row r="670" spans="22:22" x14ac:dyDescent="0.25">
      <c r="V670" s="61"/>
    </row>
    <row r="671" spans="22:22" x14ac:dyDescent="0.25">
      <c r="V671" s="61"/>
    </row>
    <row r="672" spans="22:22" x14ac:dyDescent="0.25">
      <c r="V672" s="61"/>
    </row>
    <row r="673" spans="22:22" x14ac:dyDescent="0.25">
      <c r="V673" s="61"/>
    </row>
    <row r="674" spans="22:22" x14ac:dyDescent="0.25">
      <c r="V674" s="61"/>
    </row>
    <row r="675" spans="22:22" x14ac:dyDescent="0.25">
      <c r="V675" s="61"/>
    </row>
    <row r="676" spans="22:22" x14ac:dyDescent="0.25">
      <c r="V676" s="61"/>
    </row>
    <row r="677" spans="22:22" x14ac:dyDescent="0.25">
      <c r="V677" s="61"/>
    </row>
    <row r="678" spans="22:22" x14ac:dyDescent="0.25">
      <c r="V678" s="61"/>
    </row>
    <row r="679" spans="22:22" x14ac:dyDescent="0.25">
      <c r="V679" s="61"/>
    </row>
    <row r="680" spans="22:22" x14ac:dyDescent="0.25">
      <c r="V680" s="61"/>
    </row>
    <row r="681" spans="22:22" x14ac:dyDescent="0.25">
      <c r="V681" s="61"/>
    </row>
    <row r="682" spans="22:22" x14ac:dyDescent="0.25">
      <c r="V682" s="61"/>
    </row>
    <row r="683" spans="22:22" x14ac:dyDescent="0.25">
      <c r="V683" s="61"/>
    </row>
    <row r="684" spans="22:22" x14ac:dyDescent="0.25">
      <c r="V684" s="61"/>
    </row>
    <row r="685" spans="22:22" x14ac:dyDescent="0.25">
      <c r="V685" s="61"/>
    </row>
    <row r="686" spans="22:22" x14ac:dyDescent="0.25">
      <c r="V686" s="61"/>
    </row>
    <row r="687" spans="22:22" x14ac:dyDescent="0.25">
      <c r="V687" s="61"/>
    </row>
    <row r="688" spans="22:22" x14ac:dyDescent="0.25">
      <c r="V688" s="61"/>
    </row>
    <row r="689" spans="22:22" x14ac:dyDescent="0.25">
      <c r="V689" s="61"/>
    </row>
    <row r="690" spans="22:22" x14ac:dyDescent="0.25">
      <c r="V690" s="61"/>
    </row>
    <row r="691" spans="22:22" x14ac:dyDescent="0.25">
      <c r="V691" s="61"/>
    </row>
    <row r="692" spans="22:22" x14ac:dyDescent="0.25">
      <c r="V692" s="61"/>
    </row>
    <row r="693" spans="22:22" x14ac:dyDescent="0.25">
      <c r="V693" s="61"/>
    </row>
    <row r="694" spans="22:22" x14ac:dyDescent="0.25">
      <c r="V694" s="61"/>
    </row>
    <row r="695" spans="22:22" x14ac:dyDescent="0.25">
      <c r="V695" s="61"/>
    </row>
    <row r="696" spans="22:22" x14ac:dyDescent="0.25">
      <c r="V696" s="61"/>
    </row>
    <row r="697" spans="22:22" x14ac:dyDescent="0.25">
      <c r="V697" s="61"/>
    </row>
    <row r="698" spans="22:22" x14ac:dyDescent="0.25">
      <c r="V698" s="61"/>
    </row>
    <row r="699" spans="22:22" x14ac:dyDescent="0.25">
      <c r="V699" s="61"/>
    </row>
    <row r="700" spans="22:22" x14ac:dyDescent="0.25">
      <c r="V700" s="61"/>
    </row>
    <row r="701" spans="22:22" x14ac:dyDescent="0.25">
      <c r="V701" s="61"/>
    </row>
    <row r="702" spans="22:22" x14ac:dyDescent="0.25">
      <c r="V702" s="61"/>
    </row>
    <row r="703" spans="22:22" x14ac:dyDescent="0.25">
      <c r="V703" s="61"/>
    </row>
    <row r="704" spans="22:22" x14ac:dyDescent="0.25">
      <c r="V704" s="61"/>
    </row>
    <row r="705" spans="22:22" x14ac:dyDescent="0.25">
      <c r="V705" s="61"/>
    </row>
    <row r="706" spans="22:22" x14ac:dyDescent="0.25">
      <c r="V706" s="61"/>
    </row>
    <row r="707" spans="22:22" x14ac:dyDescent="0.25">
      <c r="V707" s="61"/>
    </row>
    <row r="708" spans="22:22" x14ac:dyDescent="0.25">
      <c r="V708" s="61"/>
    </row>
    <row r="709" spans="22:22" x14ac:dyDescent="0.25">
      <c r="V709" s="61"/>
    </row>
    <row r="710" spans="22:22" x14ac:dyDescent="0.25">
      <c r="V710" s="61"/>
    </row>
    <row r="711" spans="22:22" x14ac:dyDescent="0.25">
      <c r="V711" s="61"/>
    </row>
    <row r="712" spans="22:22" x14ac:dyDescent="0.25">
      <c r="V712" s="61"/>
    </row>
    <row r="713" spans="22:22" x14ac:dyDescent="0.25">
      <c r="V713" s="61"/>
    </row>
    <row r="714" spans="22:22" x14ac:dyDescent="0.25">
      <c r="V714" s="61"/>
    </row>
    <row r="715" spans="22:22" x14ac:dyDescent="0.25">
      <c r="V715" s="61"/>
    </row>
    <row r="716" spans="22:22" x14ac:dyDescent="0.25">
      <c r="V716" s="61"/>
    </row>
    <row r="717" spans="22:22" x14ac:dyDescent="0.25">
      <c r="V717" s="61"/>
    </row>
    <row r="718" spans="22:22" x14ac:dyDescent="0.25">
      <c r="V718" s="61"/>
    </row>
    <row r="719" spans="22:22" x14ac:dyDescent="0.25">
      <c r="V719" s="61"/>
    </row>
    <row r="720" spans="22:22" x14ac:dyDescent="0.25">
      <c r="V720" s="61"/>
    </row>
    <row r="721" spans="22:22" x14ac:dyDescent="0.25">
      <c r="V721" s="61"/>
    </row>
    <row r="722" spans="22:22" x14ac:dyDescent="0.25">
      <c r="V722" s="61"/>
    </row>
    <row r="723" spans="22:22" x14ac:dyDescent="0.25">
      <c r="V723" s="61"/>
    </row>
    <row r="724" spans="22:22" x14ac:dyDescent="0.25">
      <c r="V724" s="61"/>
    </row>
    <row r="725" spans="22:22" x14ac:dyDescent="0.25">
      <c r="V725" s="61"/>
    </row>
    <row r="726" spans="22:22" x14ac:dyDescent="0.25">
      <c r="V726" s="61"/>
    </row>
    <row r="727" spans="22:22" x14ac:dyDescent="0.25">
      <c r="V727" s="61"/>
    </row>
    <row r="728" spans="22:22" x14ac:dyDescent="0.25">
      <c r="V728" s="61"/>
    </row>
    <row r="729" spans="22:22" x14ac:dyDescent="0.25">
      <c r="V729" s="61"/>
    </row>
    <row r="730" spans="22:22" x14ac:dyDescent="0.25">
      <c r="V730" s="61"/>
    </row>
    <row r="731" spans="22:22" x14ac:dyDescent="0.25">
      <c r="V731" s="61"/>
    </row>
    <row r="732" spans="22:22" x14ac:dyDescent="0.25">
      <c r="V732" s="61"/>
    </row>
    <row r="733" spans="22:22" x14ac:dyDescent="0.25">
      <c r="V733" s="61"/>
    </row>
    <row r="734" spans="22:22" x14ac:dyDescent="0.25">
      <c r="V734" s="61"/>
    </row>
    <row r="735" spans="22:22" x14ac:dyDescent="0.25">
      <c r="V735" s="61"/>
    </row>
    <row r="736" spans="22:22" x14ac:dyDescent="0.25">
      <c r="V736" s="61"/>
    </row>
    <row r="737" spans="22:22" x14ac:dyDescent="0.25">
      <c r="V737" s="61"/>
    </row>
    <row r="738" spans="22:22" x14ac:dyDescent="0.25">
      <c r="V738" s="61"/>
    </row>
    <row r="739" spans="22:22" x14ac:dyDescent="0.25">
      <c r="V739" s="61"/>
    </row>
    <row r="740" spans="22:22" x14ac:dyDescent="0.25">
      <c r="V740" s="61"/>
    </row>
    <row r="741" spans="22:22" x14ac:dyDescent="0.25">
      <c r="V741" s="61"/>
    </row>
    <row r="742" spans="22:22" x14ac:dyDescent="0.25">
      <c r="V742" s="61"/>
    </row>
    <row r="743" spans="22:22" x14ac:dyDescent="0.25">
      <c r="V743" s="61"/>
    </row>
    <row r="744" spans="22:22" x14ac:dyDescent="0.25">
      <c r="V744" s="61"/>
    </row>
    <row r="745" spans="22:22" x14ac:dyDescent="0.25">
      <c r="V745" s="61"/>
    </row>
    <row r="746" spans="22:22" x14ac:dyDescent="0.25">
      <c r="V746" s="61"/>
    </row>
    <row r="747" spans="22:22" x14ac:dyDescent="0.25">
      <c r="V747" s="61"/>
    </row>
    <row r="748" spans="22:22" x14ac:dyDescent="0.25">
      <c r="V748" s="61"/>
    </row>
    <row r="749" spans="22:22" x14ac:dyDescent="0.25">
      <c r="V749" s="61"/>
    </row>
    <row r="750" spans="22:22" x14ac:dyDescent="0.25">
      <c r="V750" s="61"/>
    </row>
    <row r="751" spans="22:22" x14ac:dyDescent="0.25">
      <c r="V751" s="61"/>
    </row>
    <row r="752" spans="22:22" x14ac:dyDescent="0.25">
      <c r="V752" s="61"/>
    </row>
    <row r="753" spans="22:22" x14ac:dyDescent="0.25">
      <c r="V753" s="61"/>
    </row>
    <row r="754" spans="22:22" x14ac:dyDescent="0.25">
      <c r="V754" s="61"/>
    </row>
    <row r="755" spans="22:22" x14ac:dyDescent="0.25">
      <c r="V755" s="61"/>
    </row>
    <row r="756" spans="22:22" x14ac:dyDescent="0.25">
      <c r="V756" s="61"/>
    </row>
    <row r="757" spans="22:22" x14ac:dyDescent="0.25">
      <c r="V757" s="61"/>
    </row>
    <row r="758" spans="22:22" x14ac:dyDescent="0.25">
      <c r="V758" s="61"/>
    </row>
    <row r="759" spans="22:22" x14ac:dyDescent="0.25">
      <c r="V759" s="61"/>
    </row>
    <row r="760" spans="22:22" x14ac:dyDescent="0.25">
      <c r="V760" s="61"/>
    </row>
    <row r="761" spans="22:22" x14ac:dyDescent="0.25">
      <c r="V761" s="61"/>
    </row>
    <row r="762" spans="22:22" x14ac:dyDescent="0.25">
      <c r="V762" s="61"/>
    </row>
    <row r="763" spans="22:22" x14ac:dyDescent="0.25">
      <c r="V763" s="61"/>
    </row>
    <row r="764" spans="22:22" x14ac:dyDescent="0.25">
      <c r="V764" s="61"/>
    </row>
    <row r="765" spans="22:22" x14ac:dyDescent="0.25">
      <c r="V765" s="61"/>
    </row>
    <row r="766" spans="22:22" x14ac:dyDescent="0.25">
      <c r="V766" s="61"/>
    </row>
    <row r="767" spans="22:22" x14ac:dyDescent="0.25">
      <c r="V767" s="61"/>
    </row>
    <row r="768" spans="22:22" x14ac:dyDescent="0.25">
      <c r="V768" s="61"/>
    </row>
    <row r="769" spans="22:22" x14ac:dyDescent="0.25">
      <c r="V769" s="61"/>
    </row>
    <row r="770" spans="22:22" x14ac:dyDescent="0.25">
      <c r="V770" s="61"/>
    </row>
    <row r="771" spans="22:22" x14ac:dyDescent="0.25">
      <c r="V771" s="61"/>
    </row>
    <row r="772" spans="22:22" x14ac:dyDescent="0.25">
      <c r="V772" s="61"/>
    </row>
    <row r="773" spans="22:22" x14ac:dyDescent="0.25">
      <c r="V773" s="61"/>
    </row>
    <row r="774" spans="22:22" x14ac:dyDescent="0.25">
      <c r="V774" s="61"/>
    </row>
    <row r="775" spans="22:22" x14ac:dyDescent="0.25">
      <c r="V775" s="61"/>
    </row>
    <row r="776" spans="22:22" x14ac:dyDescent="0.25">
      <c r="V776" s="61"/>
    </row>
    <row r="777" spans="22:22" x14ac:dyDescent="0.25">
      <c r="V777" s="61"/>
    </row>
    <row r="778" spans="22:22" x14ac:dyDescent="0.25">
      <c r="V778" s="61"/>
    </row>
    <row r="779" spans="22:22" x14ac:dyDescent="0.25">
      <c r="V779" s="61"/>
    </row>
    <row r="780" spans="22:22" x14ac:dyDescent="0.25">
      <c r="V780" s="61"/>
    </row>
    <row r="781" spans="22:22" x14ac:dyDescent="0.25">
      <c r="V781" s="61"/>
    </row>
    <row r="782" spans="22:22" x14ac:dyDescent="0.25">
      <c r="V782" s="61"/>
    </row>
    <row r="783" spans="22:22" x14ac:dyDescent="0.25">
      <c r="V783" s="61"/>
    </row>
    <row r="784" spans="22:22" x14ac:dyDescent="0.25">
      <c r="V784" s="61"/>
    </row>
    <row r="785" spans="22:22" x14ac:dyDescent="0.25">
      <c r="V785" s="61"/>
    </row>
    <row r="786" spans="22:22" x14ac:dyDescent="0.25">
      <c r="V786" s="61"/>
    </row>
    <row r="787" spans="22:22" x14ac:dyDescent="0.25">
      <c r="V787" s="61"/>
    </row>
    <row r="788" spans="22:22" x14ac:dyDescent="0.25">
      <c r="V788" s="61"/>
    </row>
    <row r="789" spans="22:22" x14ac:dyDescent="0.25">
      <c r="V789" s="61"/>
    </row>
    <row r="790" spans="22:22" x14ac:dyDescent="0.25">
      <c r="V790" s="61"/>
    </row>
    <row r="791" spans="22:22" x14ac:dyDescent="0.25">
      <c r="V791" s="61"/>
    </row>
    <row r="792" spans="22:22" x14ac:dyDescent="0.25">
      <c r="V792" s="61"/>
    </row>
    <row r="793" spans="22:22" x14ac:dyDescent="0.25">
      <c r="V793" s="61"/>
    </row>
    <row r="794" spans="22:22" x14ac:dyDescent="0.25">
      <c r="V794" s="61"/>
    </row>
    <row r="795" spans="22:22" x14ac:dyDescent="0.25">
      <c r="V795" s="61"/>
    </row>
    <row r="796" spans="22:22" x14ac:dyDescent="0.25">
      <c r="V796" s="61"/>
    </row>
    <row r="797" spans="22:22" x14ac:dyDescent="0.25">
      <c r="V797" s="61"/>
    </row>
    <row r="798" spans="22:22" x14ac:dyDescent="0.25">
      <c r="V798" s="61"/>
    </row>
    <row r="799" spans="22:22" x14ac:dyDescent="0.25">
      <c r="V799" s="61"/>
    </row>
    <row r="800" spans="22:22" x14ac:dyDescent="0.25">
      <c r="V800" s="61"/>
    </row>
    <row r="801" spans="22:22" x14ac:dyDescent="0.25">
      <c r="V801" s="61"/>
    </row>
    <row r="802" spans="22:22" x14ac:dyDescent="0.25">
      <c r="V802" s="61"/>
    </row>
    <row r="803" spans="22:22" x14ac:dyDescent="0.25">
      <c r="V803" s="61"/>
    </row>
    <row r="804" spans="22:22" x14ac:dyDescent="0.25">
      <c r="V804" s="61"/>
    </row>
    <row r="805" spans="22:22" x14ac:dyDescent="0.25">
      <c r="V805" s="61"/>
    </row>
    <row r="806" spans="22:22" x14ac:dyDescent="0.25">
      <c r="V806" s="61"/>
    </row>
    <row r="807" spans="22:22" x14ac:dyDescent="0.25">
      <c r="V807" s="61"/>
    </row>
    <row r="808" spans="22:22" x14ac:dyDescent="0.25">
      <c r="V808" s="61"/>
    </row>
    <row r="809" spans="22:22" x14ac:dyDescent="0.25">
      <c r="V809" s="61"/>
    </row>
    <row r="810" spans="22:22" x14ac:dyDescent="0.25">
      <c r="V810" s="61"/>
    </row>
    <row r="811" spans="22:22" x14ac:dyDescent="0.25">
      <c r="V811" s="61"/>
    </row>
    <row r="812" spans="22:22" x14ac:dyDescent="0.25">
      <c r="V812" s="61"/>
    </row>
    <row r="813" spans="22:22" x14ac:dyDescent="0.25">
      <c r="V813" s="61"/>
    </row>
    <row r="814" spans="22:22" x14ac:dyDescent="0.25">
      <c r="V814" s="61"/>
    </row>
    <row r="815" spans="22:22" x14ac:dyDescent="0.25">
      <c r="V815" s="61"/>
    </row>
    <row r="816" spans="22:22" x14ac:dyDescent="0.25">
      <c r="V816" s="61"/>
    </row>
    <row r="817" spans="22:22" x14ac:dyDescent="0.25">
      <c r="V817" s="61"/>
    </row>
    <row r="818" spans="22:22" x14ac:dyDescent="0.25">
      <c r="V818" s="61"/>
    </row>
    <row r="819" spans="22:22" x14ac:dyDescent="0.25">
      <c r="V819" s="61"/>
    </row>
    <row r="820" spans="22:22" x14ac:dyDescent="0.25">
      <c r="V820" s="61"/>
    </row>
    <row r="821" spans="22:22" x14ac:dyDescent="0.25">
      <c r="V821" s="61"/>
    </row>
    <row r="822" spans="22:22" x14ac:dyDescent="0.25">
      <c r="V822" s="61"/>
    </row>
    <row r="823" spans="22:22" x14ac:dyDescent="0.25">
      <c r="V823" s="61"/>
    </row>
    <row r="824" spans="22:22" x14ac:dyDescent="0.25">
      <c r="V824" s="61"/>
    </row>
    <row r="825" spans="22:22" x14ac:dyDescent="0.25">
      <c r="V825" s="61"/>
    </row>
    <row r="826" spans="22:22" x14ac:dyDescent="0.25">
      <c r="V826" s="61"/>
    </row>
    <row r="827" spans="22:22" x14ac:dyDescent="0.25">
      <c r="V827" s="61"/>
    </row>
    <row r="828" spans="22:22" x14ac:dyDescent="0.25">
      <c r="V828" s="61"/>
    </row>
    <row r="829" spans="22:22" x14ac:dyDescent="0.25">
      <c r="V829" s="61"/>
    </row>
    <row r="830" spans="22:22" x14ac:dyDescent="0.25">
      <c r="V830" s="61"/>
    </row>
    <row r="831" spans="22:22" x14ac:dyDescent="0.25">
      <c r="V831" s="61"/>
    </row>
    <row r="832" spans="22:22" x14ac:dyDescent="0.25">
      <c r="V832" s="61"/>
    </row>
    <row r="833" spans="22:22" x14ac:dyDescent="0.25">
      <c r="V833" s="61"/>
    </row>
    <row r="834" spans="22:22" x14ac:dyDescent="0.25">
      <c r="V834" s="61"/>
    </row>
    <row r="835" spans="22:22" x14ac:dyDescent="0.25">
      <c r="V835" s="61"/>
    </row>
    <row r="836" spans="22:22" x14ac:dyDescent="0.25">
      <c r="V836" s="61"/>
    </row>
    <row r="837" spans="22:22" x14ac:dyDescent="0.25">
      <c r="V837" s="61"/>
    </row>
    <row r="838" spans="22:22" x14ac:dyDescent="0.25">
      <c r="V838" s="61"/>
    </row>
    <row r="839" spans="22:22" x14ac:dyDescent="0.25">
      <c r="V839" s="61"/>
    </row>
    <row r="840" spans="22:22" x14ac:dyDescent="0.25">
      <c r="V840" s="61"/>
    </row>
    <row r="841" spans="22:22" x14ac:dyDescent="0.25">
      <c r="V841" s="61"/>
    </row>
    <row r="842" spans="22:22" x14ac:dyDescent="0.25">
      <c r="V842" s="61"/>
    </row>
    <row r="843" spans="22:22" x14ac:dyDescent="0.25">
      <c r="V843" s="61"/>
    </row>
    <row r="844" spans="22:22" x14ac:dyDescent="0.25">
      <c r="V844" s="61"/>
    </row>
    <row r="845" spans="22:22" x14ac:dyDescent="0.25">
      <c r="V845" s="61"/>
    </row>
    <row r="846" spans="22:22" x14ac:dyDescent="0.25">
      <c r="V846" s="61"/>
    </row>
    <row r="847" spans="22:22" x14ac:dyDescent="0.25">
      <c r="V847" s="61"/>
    </row>
    <row r="848" spans="22:22" x14ac:dyDescent="0.25">
      <c r="V848" s="61"/>
    </row>
    <row r="849" spans="22:22" x14ac:dyDescent="0.25">
      <c r="V849" s="61"/>
    </row>
    <row r="850" spans="22:22" x14ac:dyDescent="0.25">
      <c r="V850" s="61"/>
    </row>
    <row r="851" spans="22:22" x14ac:dyDescent="0.25">
      <c r="V851" s="61"/>
    </row>
    <row r="852" spans="22:22" x14ac:dyDescent="0.25">
      <c r="V852" s="61"/>
    </row>
    <row r="853" spans="22:22" x14ac:dyDescent="0.25">
      <c r="V853" s="61"/>
    </row>
    <row r="854" spans="22:22" x14ac:dyDescent="0.25">
      <c r="V854" s="61"/>
    </row>
    <row r="855" spans="22:22" x14ac:dyDescent="0.25">
      <c r="V855" s="61"/>
    </row>
    <row r="856" spans="22:22" x14ac:dyDescent="0.25">
      <c r="V856" s="61"/>
    </row>
    <row r="857" spans="22:22" x14ac:dyDescent="0.25">
      <c r="V857" s="61"/>
    </row>
    <row r="858" spans="22:22" x14ac:dyDescent="0.25">
      <c r="V858" s="61"/>
    </row>
    <row r="859" spans="22:22" x14ac:dyDescent="0.25">
      <c r="V859" s="61"/>
    </row>
    <row r="860" spans="22:22" x14ac:dyDescent="0.25">
      <c r="V860" s="61"/>
    </row>
    <row r="861" spans="22:22" x14ac:dyDescent="0.25">
      <c r="V861" s="61"/>
    </row>
    <row r="862" spans="22:22" x14ac:dyDescent="0.25">
      <c r="V862" s="61"/>
    </row>
    <row r="863" spans="22:22" x14ac:dyDescent="0.25">
      <c r="V863" s="61"/>
    </row>
    <row r="864" spans="22:22" x14ac:dyDescent="0.25">
      <c r="V864" s="61"/>
    </row>
    <row r="865" spans="22:22" x14ac:dyDescent="0.25">
      <c r="V865" s="61"/>
    </row>
    <row r="866" spans="22:22" x14ac:dyDescent="0.25">
      <c r="V866" s="61"/>
    </row>
    <row r="867" spans="22:22" x14ac:dyDescent="0.25">
      <c r="V867" s="61"/>
    </row>
    <row r="868" spans="22:22" x14ac:dyDescent="0.25">
      <c r="V868" s="61"/>
    </row>
    <row r="869" spans="22:22" x14ac:dyDescent="0.25">
      <c r="V869" s="61"/>
    </row>
    <row r="870" spans="22:22" x14ac:dyDescent="0.25">
      <c r="V870" s="61"/>
    </row>
    <row r="871" spans="22:22" x14ac:dyDescent="0.25">
      <c r="V871" s="61"/>
    </row>
    <row r="872" spans="22:22" x14ac:dyDescent="0.25">
      <c r="V872" s="61"/>
    </row>
    <row r="873" spans="22:22" x14ac:dyDescent="0.25">
      <c r="V873" s="61"/>
    </row>
    <row r="874" spans="22:22" x14ac:dyDescent="0.25">
      <c r="V874" s="61"/>
    </row>
    <row r="875" spans="22:22" x14ac:dyDescent="0.25">
      <c r="V875" s="61"/>
    </row>
    <row r="876" spans="22:22" x14ac:dyDescent="0.25">
      <c r="V876" s="61"/>
    </row>
    <row r="877" spans="22:22" x14ac:dyDescent="0.25">
      <c r="V877" s="61"/>
    </row>
    <row r="878" spans="22:22" x14ac:dyDescent="0.25">
      <c r="V878" s="61"/>
    </row>
    <row r="879" spans="22:22" x14ac:dyDescent="0.25">
      <c r="V879" s="61"/>
    </row>
    <row r="880" spans="22:22" x14ac:dyDescent="0.25">
      <c r="V880" s="61"/>
    </row>
    <row r="881" spans="22:22" x14ac:dyDescent="0.25">
      <c r="V881" s="61"/>
    </row>
    <row r="882" spans="22:22" x14ac:dyDescent="0.25">
      <c r="V882" s="61"/>
    </row>
    <row r="883" spans="22:22" x14ac:dyDescent="0.25">
      <c r="V883" s="61"/>
    </row>
    <row r="884" spans="22:22" x14ac:dyDescent="0.25">
      <c r="V884" s="61"/>
    </row>
    <row r="885" spans="22:22" x14ac:dyDescent="0.25">
      <c r="V885" s="61"/>
    </row>
    <row r="886" spans="22:22" x14ac:dyDescent="0.25">
      <c r="V886" s="61"/>
    </row>
    <row r="887" spans="22:22" x14ac:dyDescent="0.25">
      <c r="V887" s="61"/>
    </row>
    <row r="888" spans="22:22" x14ac:dyDescent="0.25">
      <c r="V888" s="61"/>
    </row>
    <row r="889" spans="22:22" x14ac:dyDescent="0.25">
      <c r="V889" s="61"/>
    </row>
    <row r="890" spans="22:22" x14ac:dyDescent="0.25">
      <c r="V890" s="61"/>
    </row>
    <row r="891" spans="22:22" x14ac:dyDescent="0.25">
      <c r="V891" s="61"/>
    </row>
    <row r="892" spans="22:22" x14ac:dyDescent="0.25">
      <c r="V892" s="61"/>
    </row>
    <row r="893" spans="22:22" x14ac:dyDescent="0.25">
      <c r="V893" s="61"/>
    </row>
    <row r="894" spans="22:22" x14ac:dyDescent="0.25">
      <c r="V894" s="61"/>
    </row>
    <row r="895" spans="22:22" x14ac:dyDescent="0.25">
      <c r="V895" s="61"/>
    </row>
    <row r="896" spans="22:22" x14ac:dyDescent="0.25">
      <c r="V896" s="61"/>
    </row>
    <row r="897" spans="22:22" x14ac:dyDescent="0.25">
      <c r="V897" s="61"/>
    </row>
    <row r="898" spans="22:22" x14ac:dyDescent="0.25">
      <c r="V898" s="61"/>
    </row>
    <row r="899" spans="22:22" x14ac:dyDescent="0.25">
      <c r="V899" s="61"/>
    </row>
    <row r="900" spans="22:22" x14ac:dyDescent="0.25">
      <c r="V900" s="61"/>
    </row>
    <row r="901" spans="22:22" x14ac:dyDescent="0.25">
      <c r="V901" s="61"/>
    </row>
    <row r="902" spans="22:22" x14ac:dyDescent="0.25">
      <c r="V902" s="61"/>
    </row>
    <row r="903" spans="22:22" x14ac:dyDescent="0.25">
      <c r="V903" s="61"/>
    </row>
    <row r="904" spans="22:22" x14ac:dyDescent="0.25">
      <c r="V904" s="61"/>
    </row>
    <row r="905" spans="22:22" x14ac:dyDescent="0.25">
      <c r="V905" s="61"/>
    </row>
    <row r="906" spans="22:22" x14ac:dyDescent="0.25">
      <c r="V906" s="61"/>
    </row>
    <row r="907" spans="22:22" x14ac:dyDescent="0.25">
      <c r="V907" s="6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94876453AAE54B9DD12AA6A16C9639" ma:contentTypeVersion="7" ma:contentTypeDescription="Create a new document." ma:contentTypeScope="" ma:versionID="fa482664b38468d08cc39ebee4627686">
  <xsd:schema xmlns:xsd="http://www.w3.org/2001/XMLSchema" xmlns:xs="http://www.w3.org/2001/XMLSchema" xmlns:p="http://schemas.microsoft.com/office/2006/metadata/properties" xmlns:ns2="3b6f061c-83da-413f-a503-a20cedfcf1ba" targetNamespace="http://schemas.microsoft.com/office/2006/metadata/properties" ma:root="true" ma:fieldsID="af3e15c0ea7cc3fb9690b3bafcde262e" ns2:_="">
    <xsd:import namespace="3b6f061c-83da-413f-a503-a20cedfcf1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f061c-83da-413f-a503-a20cedfcf1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A3E4B5-9FBD-4841-B601-C50FB8AC3430}">
  <ds:schemaRefs>
    <ds:schemaRef ds:uri="http://schemas.microsoft.com/sharepoint/v3/contenttype/forms"/>
  </ds:schemaRefs>
</ds:datastoreItem>
</file>

<file path=customXml/itemProps2.xml><?xml version="1.0" encoding="utf-8"?>
<ds:datastoreItem xmlns:ds="http://schemas.openxmlformats.org/officeDocument/2006/customXml" ds:itemID="{276B6878-42EA-4A30-8AA3-4D7C5DA8A1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f061c-83da-413f-a503-a20cedfcf1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A58D57-7B03-4872-A729-FF0767969AD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CategoryA</vt:lpstr>
      <vt:lpstr>CategoryB</vt:lpstr>
      <vt:lpstr>CategoryC</vt:lpstr>
      <vt:lpstr>Allocation Reconciliation</vt:lpstr>
      <vt:lpstr>5_3 example</vt:lpstr>
      <vt:lpstr>5_3 catA</vt:lpstr>
      <vt:lpstr>6_3 example</vt:lpstr>
      <vt:lpstr>6_3 catA</vt:lpstr>
      <vt:lpstr>6_3 catB</vt:lpstr>
      <vt:lpstr>6_3 catC</vt:lpstr>
      <vt:lpstr>6_6</vt:lpstr>
      <vt:lpstr>6_7 catA</vt:lpstr>
      <vt:lpstr>6_7 catB</vt:lpstr>
      <vt:lpstr>6_7 catC</vt:lpstr>
      <vt:lpstr>6_10 example</vt:lpstr>
      <vt:lpstr>6_10 input scores</vt:lpstr>
      <vt:lpstr>6_10 final score</vt:lpstr>
      <vt:lpstr>6_14-15 example</vt:lpstr>
      <vt:lpstr>6_15</vt:lpstr>
      <vt:lpstr>6_11 to 6.26</vt:lpstr>
      <vt:lpstr>7_1 example</vt:lpstr>
      <vt:lpstr>7_1 catA</vt:lpstr>
      <vt:lpstr>7_1 catB</vt:lpstr>
      <vt:lpstr>7_1 catC</vt:lpstr>
      <vt:lpstr>7_2 example</vt:lpstr>
      <vt:lpstr>7_2 cat A</vt:lpstr>
      <vt:lpstr>7_2 catB</vt:lpstr>
      <vt:lpstr>7_2 catC</vt:lpstr>
      <vt:lpstr>8_4 example</vt:lpstr>
      <vt:lpstr>8_4 catA</vt:lpstr>
      <vt:lpstr>8_4 catB</vt:lpstr>
      <vt:lpstr>8_4 catC</vt:lpstr>
      <vt:lpstr>8_7 annual score</vt:lpstr>
      <vt:lpstr>8_7 final score</vt:lpstr>
      <vt:lpstr>8_8 subset score</vt:lpstr>
      <vt:lpstr>8_8 final score</vt:lpstr>
      <vt:lpstr>9_1 example</vt:lpstr>
      <vt:lpstr>9_1 catA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2023-11-30T10:34:23Z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0x010100B894876453AAE54B9DD12AA6A16C9639</vt:lpwstr>
  </property>
</Properties>
</file>